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 tabRatio="900" activeTab="1"/>
  </bookViews>
  <sheets>
    <sheet name="ЗАВТРАКИ" sheetId="11" r:id="rId1"/>
    <sheet name="СТОИМОСТЬ ЗАВТРАКИ" sheetId="5" r:id="rId2"/>
    <sheet name="Лист2" sheetId="15" state="hidden" r:id="rId3"/>
    <sheet name="ОБЕДЫ" sheetId="12" r:id="rId4"/>
    <sheet name="СТОИМОСТЬ ОБЕДЫ" sheetId="8" r:id="rId5"/>
    <sheet name=" П (6 д)" sheetId="13" state="hidden" r:id="rId6"/>
    <sheet name="ПОЛДНИКИ" sheetId="9" r:id="rId7"/>
    <sheet name="СТОИМОСТЬ ПОЛДНИКИ" sheetId="10" r:id="rId8"/>
    <sheet name="Лист5" sheetId="17" state="hidden" r:id="rId9"/>
  </sheets>
  <externalReferences>
    <externalReference r:id="rId10"/>
  </externalReferences>
  <definedNames>
    <definedName name="_xlnm.Print_Area" localSheetId="4">'СТОИМОСТЬ ОБЕДЫ'!$A$1:$J$82</definedName>
  </definedNames>
  <calcPr calcId="152511" refMode="R1C1" fullPrecision="0"/>
</workbook>
</file>

<file path=xl/calcChain.xml><?xml version="1.0" encoding="utf-8"?>
<calcChain xmlns="http://schemas.openxmlformats.org/spreadsheetml/2006/main">
  <c r="BR223" i="12" l="1"/>
  <c r="BR222" i="12"/>
  <c r="Y223" i="12"/>
  <c r="X223" i="12"/>
  <c r="W223" i="12"/>
  <c r="V223" i="12"/>
  <c r="Y222" i="12"/>
  <c r="X222" i="12"/>
  <c r="W222" i="12"/>
  <c r="V222" i="12"/>
  <c r="J223" i="12"/>
  <c r="J222" i="12"/>
  <c r="AZ200" i="12"/>
  <c r="AZ199" i="12"/>
  <c r="Y200" i="12"/>
  <c r="X200" i="12"/>
  <c r="V200" i="12"/>
  <c r="Y199" i="12"/>
  <c r="X199" i="12"/>
  <c r="V199" i="12"/>
  <c r="M200" i="12"/>
  <c r="M199" i="12"/>
  <c r="BD179" i="12"/>
  <c r="BD178" i="12"/>
  <c r="Y179" i="12"/>
  <c r="X179" i="12"/>
  <c r="V179" i="12"/>
  <c r="Y178" i="12"/>
  <c r="X178" i="12"/>
  <c r="V178" i="12"/>
  <c r="M179" i="12"/>
  <c r="M178" i="12"/>
  <c r="BR158" i="12"/>
  <c r="BR157" i="12"/>
  <c r="BJ158" i="12"/>
  <c r="BJ157" i="12"/>
  <c r="AF158" i="12"/>
  <c r="AF157" i="12"/>
  <c r="Z158" i="12"/>
  <c r="Y158" i="12"/>
  <c r="X158" i="12"/>
  <c r="W158" i="12"/>
  <c r="V158" i="12"/>
  <c r="Z157" i="12"/>
  <c r="Y157" i="12"/>
  <c r="X157" i="12"/>
  <c r="W157" i="12"/>
  <c r="V157" i="12"/>
  <c r="J158" i="12"/>
  <c r="J157" i="12"/>
  <c r="AG135" i="12"/>
  <c r="AG134" i="12"/>
  <c r="Y135" i="12"/>
  <c r="X135" i="12"/>
  <c r="W135" i="12"/>
  <c r="V135" i="12"/>
  <c r="Y134" i="12"/>
  <c r="X134" i="12"/>
  <c r="W134" i="12"/>
  <c r="V134" i="12"/>
  <c r="M135" i="12"/>
  <c r="J135" i="12"/>
  <c r="M134" i="12"/>
  <c r="J134" i="12"/>
  <c r="BR95" i="12"/>
  <c r="BR94" i="12"/>
  <c r="Y95" i="12"/>
  <c r="X95" i="12"/>
  <c r="W95" i="12"/>
  <c r="V95" i="12"/>
  <c r="Y94" i="12"/>
  <c r="X94" i="12"/>
  <c r="W94" i="12"/>
  <c r="V94" i="12"/>
  <c r="J95" i="12"/>
  <c r="J94" i="12"/>
  <c r="AX72" i="12"/>
  <c r="AX71" i="12"/>
  <c r="AD72" i="12"/>
  <c r="AD71" i="12"/>
  <c r="Y72" i="12"/>
  <c r="X72" i="12"/>
  <c r="V72" i="12"/>
  <c r="Y71" i="12"/>
  <c r="X71" i="12"/>
  <c r="V71" i="12"/>
  <c r="M72" i="12"/>
  <c r="J72" i="12"/>
  <c r="M71" i="12"/>
  <c r="J71" i="12"/>
  <c r="AZ51" i="12"/>
  <c r="AZ50" i="12"/>
  <c r="Y51" i="12"/>
  <c r="X51" i="12"/>
  <c r="V51" i="12"/>
  <c r="Y50" i="12"/>
  <c r="X50" i="12"/>
  <c r="V50" i="12"/>
  <c r="M51" i="12"/>
  <c r="M50" i="12"/>
  <c r="BR30" i="12"/>
  <c r="BR29" i="12"/>
  <c r="AX30" i="12"/>
  <c r="AX29" i="12"/>
  <c r="Y30" i="12"/>
  <c r="X30" i="12"/>
  <c r="W30" i="12"/>
  <c r="V30" i="12"/>
  <c r="Y29" i="12"/>
  <c r="X29" i="12"/>
  <c r="W29" i="12"/>
  <c r="V29" i="12"/>
  <c r="J30" i="12"/>
  <c r="J29" i="12"/>
  <c r="BR7" i="12"/>
  <c r="BR6" i="12"/>
  <c r="BJ7" i="12"/>
  <c r="BJ6" i="12"/>
  <c r="AF7" i="12"/>
  <c r="AF6" i="12"/>
  <c r="Z7" i="12"/>
  <c r="Y7" i="12"/>
  <c r="X7" i="12"/>
  <c r="V7" i="12"/>
  <c r="Z6" i="12"/>
  <c r="Y6" i="12"/>
  <c r="X6" i="12"/>
  <c r="V6" i="12"/>
  <c r="J7" i="12"/>
  <c r="J6" i="12"/>
  <c r="L187" i="9"/>
  <c r="L186" i="9"/>
  <c r="L153" i="9"/>
  <c r="L152" i="9"/>
  <c r="L81" i="9"/>
  <c r="L80" i="9"/>
  <c r="L43" i="9"/>
  <c r="L42" i="9"/>
  <c r="L189" i="13"/>
  <c r="L188" i="13"/>
  <c r="L153" i="13"/>
  <c r="L152" i="13"/>
  <c r="L81" i="13"/>
  <c r="L80" i="13"/>
  <c r="L43" i="13"/>
  <c r="L42" i="13"/>
  <c r="L205" i="11"/>
  <c r="L204" i="11"/>
  <c r="V227" i="12"/>
  <c r="V226" i="12"/>
  <c r="M227" i="12"/>
  <c r="M226" i="12"/>
  <c r="C227" i="12"/>
  <c r="C226" i="12"/>
  <c r="BD204" i="12"/>
  <c r="BD203" i="12"/>
  <c r="M204" i="12"/>
  <c r="M203" i="12"/>
  <c r="BR183" i="12"/>
  <c r="BR182" i="12"/>
  <c r="BJ183" i="12"/>
  <c r="BJ182" i="12"/>
  <c r="AV183" i="12"/>
  <c r="AV182" i="12"/>
  <c r="AF183" i="12"/>
  <c r="AF182" i="12"/>
  <c r="Y183" i="12"/>
  <c r="X183" i="12"/>
  <c r="W183" i="12"/>
  <c r="Y182" i="12"/>
  <c r="X182" i="12"/>
  <c r="W182" i="12"/>
  <c r="AX139" i="12"/>
  <c r="AX138" i="12"/>
  <c r="M139" i="12"/>
  <c r="M138" i="12"/>
  <c r="BA76" i="12"/>
  <c r="BA75" i="12"/>
  <c r="M76" i="12"/>
  <c r="M75" i="12"/>
  <c r="V55" i="12"/>
  <c r="V54" i="12"/>
  <c r="M55" i="12"/>
  <c r="M54" i="12"/>
  <c r="BB34" i="12"/>
  <c r="BB33" i="12"/>
  <c r="M34" i="12"/>
  <c r="M33" i="12"/>
  <c r="BJ11" i="12"/>
  <c r="BJ10" i="12"/>
  <c r="AV11" i="12"/>
  <c r="AV10" i="12"/>
  <c r="AF11" i="12"/>
  <c r="AF10" i="12"/>
  <c r="Y11" i="12"/>
  <c r="X11" i="12"/>
  <c r="W11" i="12"/>
  <c r="V11" i="12"/>
  <c r="Y10" i="12"/>
  <c r="X10" i="12"/>
  <c r="W10" i="12"/>
  <c r="V10" i="12"/>
  <c r="M11" i="12"/>
  <c r="M10" i="12"/>
  <c r="V184" i="11"/>
  <c r="V183" i="11"/>
  <c r="M184" i="11"/>
  <c r="M183" i="11"/>
  <c r="V148" i="11"/>
  <c r="V147" i="11"/>
  <c r="M148" i="11"/>
  <c r="M147" i="11"/>
  <c r="C148" i="11"/>
  <c r="C147" i="11"/>
  <c r="V87" i="11"/>
  <c r="V86" i="11"/>
  <c r="M87" i="11"/>
  <c r="M86" i="11"/>
  <c r="C87" i="11"/>
  <c r="C86" i="11"/>
  <c r="BD68" i="11"/>
  <c r="BD67" i="11"/>
  <c r="M68" i="11"/>
  <c r="M67" i="11"/>
  <c r="AX225" i="12"/>
  <c r="AV225" i="12"/>
  <c r="AX224" i="12"/>
  <c r="AV224" i="12"/>
  <c r="X225" i="12"/>
  <c r="X224" i="12"/>
  <c r="P225" i="12"/>
  <c r="O225" i="12"/>
  <c r="M225" i="12"/>
  <c r="P224" i="12"/>
  <c r="O224" i="12"/>
  <c r="M224" i="12"/>
  <c r="AV202" i="12"/>
  <c r="AV201" i="12"/>
  <c r="AF202" i="12"/>
  <c r="AF201" i="12"/>
  <c r="Y202" i="12"/>
  <c r="X202" i="12"/>
  <c r="Y201" i="12"/>
  <c r="X201" i="12"/>
  <c r="T202" i="12"/>
  <c r="T201" i="12"/>
  <c r="M202" i="12"/>
  <c r="J202" i="12"/>
  <c r="M201" i="12"/>
  <c r="J201" i="12"/>
  <c r="AT181" i="12"/>
  <c r="AS181" i="12"/>
  <c r="AT180" i="12"/>
  <c r="AS180" i="12"/>
  <c r="P181" i="12"/>
  <c r="O181" i="12"/>
  <c r="M181" i="12"/>
  <c r="P180" i="12"/>
  <c r="O180" i="12"/>
  <c r="M180" i="12"/>
  <c r="C181" i="12"/>
  <c r="C180" i="12"/>
  <c r="BR160" i="12"/>
  <c r="BR159" i="12"/>
  <c r="AV160" i="12"/>
  <c r="AV159" i="12"/>
  <c r="AF160" i="12"/>
  <c r="AF159" i="12"/>
  <c r="Y160" i="12"/>
  <c r="X160" i="12"/>
  <c r="V160" i="12"/>
  <c r="T160" i="12"/>
  <c r="Y159" i="12"/>
  <c r="X159" i="12"/>
  <c r="V159" i="12"/>
  <c r="T159" i="12"/>
  <c r="BR137" i="12"/>
  <c r="BR136" i="12"/>
  <c r="AS137" i="12"/>
  <c r="AS136" i="12"/>
  <c r="Y137" i="12"/>
  <c r="X137" i="12"/>
  <c r="U137" i="12"/>
  <c r="R137" i="12"/>
  <c r="Y136" i="12"/>
  <c r="X136" i="12"/>
  <c r="U136" i="12"/>
  <c r="R136" i="12"/>
  <c r="C137" i="12"/>
  <c r="C136" i="12"/>
  <c r="BR97" i="12"/>
  <c r="BR96" i="12"/>
  <c r="AV97" i="12"/>
  <c r="AV96" i="12"/>
  <c r="AF97" i="12"/>
  <c r="AF96" i="12"/>
  <c r="Y97" i="12"/>
  <c r="X97" i="12"/>
  <c r="V97" i="12"/>
  <c r="T97" i="12"/>
  <c r="Y96" i="12"/>
  <c r="X96" i="12"/>
  <c r="V96" i="12"/>
  <c r="T96" i="12"/>
  <c r="BR74" i="12"/>
  <c r="BR73" i="12"/>
  <c r="AV74" i="12"/>
  <c r="AV73" i="12"/>
  <c r="Q74" i="12"/>
  <c r="Q73" i="12"/>
  <c r="M74" i="12"/>
  <c r="J74" i="12"/>
  <c r="M73" i="12"/>
  <c r="J73" i="12"/>
  <c r="BJ53" i="12"/>
  <c r="BJ52" i="12"/>
  <c r="AF53" i="12"/>
  <c r="AF52" i="12"/>
  <c r="Y53" i="12"/>
  <c r="X53" i="12"/>
  <c r="Y52" i="12"/>
  <c r="X52" i="12"/>
  <c r="S52" i="12"/>
  <c r="M53" i="12"/>
  <c r="M52" i="12"/>
  <c r="AX32" i="12"/>
  <c r="AX31" i="12"/>
  <c r="X32" i="12"/>
  <c r="W32" i="12"/>
  <c r="X31" i="12"/>
  <c r="W31" i="12"/>
  <c r="P32" i="12"/>
  <c r="M32" i="12"/>
  <c r="P31" i="12"/>
  <c r="M31" i="12"/>
  <c r="AT9" i="12"/>
  <c r="AS9" i="12"/>
  <c r="AT8" i="12"/>
  <c r="AS8" i="12"/>
  <c r="P9" i="12"/>
  <c r="O9" i="12"/>
  <c r="M9" i="12"/>
  <c r="P8" i="12"/>
  <c r="O8" i="12"/>
  <c r="M8" i="12"/>
  <c r="C9" i="12"/>
  <c r="C8" i="12"/>
  <c r="BJ182" i="11"/>
  <c r="BJ181" i="11"/>
  <c r="AF182" i="11"/>
  <c r="AF181" i="11"/>
  <c r="Y182" i="11"/>
  <c r="X182" i="11"/>
  <c r="Y181" i="11"/>
  <c r="X181" i="11"/>
  <c r="S181" i="11"/>
  <c r="M182" i="11"/>
  <c r="M181" i="11"/>
  <c r="BR165" i="11"/>
  <c r="BR164" i="11"/>
  <c r="AX165" i="11"/>
  <c r="AX164" i="11"/>
  <c r="Y165" i="11"/>
  <c r="X165" i="11"/>
  <c r="Y164" i="11"/>
  <c r="X164" i="11"/>
  <c r="P165" i="11"/>
  <c r="P164" i="11"/>
  <c r="BR146" i="11"/>
  <c r="BR145" i="11"/>
  <c r="AV146" i="11"/>
  <c r="AV145" i="11"/>
  <c r="Q146" i="11"/>
  <c r="Q145" i="11"/>
  <c r="M146" i="11"/>
  <c r="J146" i="11"/>
  <c r="M145" i="11"/>
  <c r="J145" i="11"/>
  <c r="AS85" i="11"/>
  <c r="AS84" i="11"/>
  <c r="U85" i="11"/>
  <c r="R85" i="11"/>
  <c r="U84" i="11"/>
  <c r="R84" i="11"/>
  <c r="M85" i="11"/>
  <c r="M84" i="11"/>
  <c r="C85" i="11"/>
  <c r="C84" i="11"/>
  <c r="AX66" i="11"/>
  <c r="AV66" i="11"/>
  <c r="AX65" i="11"/>
  <c r="AV65" i="11"/>
  <c r="X66" i="11"/>
  <c r="X65" i="11"/>
  <c r="P66" i="11"/>
  <c r="O66" i="11"/>
  <c r="M66" i="11"/>
  <c r="P65" i="11"/>
  <c r="O65" i="11"/>
  <c r="M65" i="11"/>
  <c r="BR28" i="11"/>
  <c r="BR27" i="11"/>
  <c r="AX28" i="11"/>
  <c r="AX27" i="11"/>
  <c r="AF28" i="11"/>
  <c r="AF27" i="11"/>
  <c r="Y28" i="11"/>
  <c r="X28" i="11"/>
  <c r="Y27" i="11"/>
  <c r="X27" i="11"/>
  <c r="T28" i="11"/>
  <c r="T27" i="11"/>
  <c r="AR174" i="9"/>
  <c r="AR173" i="9"/>
  <c r="BF170" i="9"/>
  <c r="BF169" i="9"/>
  <c r="BF142" i="9"/>
  <c r="BQ136" i="9"/>
  <c r="BO136" i="9"/>
  <c r="BQ135" i="9"/>
  <c r="BO135" i="9"/>
  <c r="BI136" i="9"/>
  <c r="BH136" i="9"/>
  <c r="BI135" i="9"/>
  <c r="BH135" i="9"/>
  <c r="AU136" i="9"/>
  <c r="AU135" i="9"/>
  <c r="U136" i="9"/>
  <c r="U135" i="9"/>
  <c r="C136" i="9"/>
  <c r="C135" i="9"/>
  <c r="BO117" i="9"/>
  <c r="BO116" i="9"/>
  <c r="BI117" i="9"/>
  <c r="BI116" i="9"/>
  <c r="AU117" i="9"/>
  <c r="AU116" i="9"/>
  <c r="AI117" i="9"/>
  <c r="AI116" i="9"/>
  <c r="M117" i="9"/>
  <c r="M116" i="9"/>
  <c r="C117" i="9"/>
  <c r="C116" i="9"/>
  <c r="BO58" i="9"/>
  <c r="BO57" i="9"/>
  <c r="BJ58" i="9"/>
  <c r="BI58" i="9"/>
  <c r="BJ57" i="9"/>
  <c r="BI57" i="9"/>
  <c r="AU58" i="9"/>
  <c r="AU57" i="9"/>
  <c r="AI58" i="9"/>
  <c r="AI57" i="9"/>
  <c r="U58" i="9"/>
  <c r="U57" i="9"/>
  <c r="M58" i="9"/>
  <c r="M57" i="9"/>
  <c r="C58" i="9"/>
  <c r="C57" i="9"/>
  <c r="BQ24" i="9"/>
  <c r="BO24" i="9"/>
  <c r="BQ23" i="9"/>
  <c r="BO23" i="9"/>
  <c r="BI24" i="9"/>
  <c r="BI23" i="9"/>
  <c r="AU24" i="9"/>
  <c r="AU23" i="9"/>
  <c r="U24" i="9"/>
  <c r="U23" i="9"/>
  <c r="M24" i="9"/>
  <c r="M23" i="9"/>
  <c r="C24" i="9"/>
  <c r="C23" i="9"/>
  <c r="BQ5" i="9"/>
  <c r="BO5" i="9"/>
  <c r="BQ4" i="9"/>
  <c r="BO4" i="9"/>
  <c r="BI5" i="9"/>
  <c r="BH5" i="9"/>
  <c r="BI4" i="9"/>
  <c r="BH4" i="9"/>
  <c r="AU5" i="9"/>
  <c r="AU4" i="9"/>
  <c r="U5" i="9"/>
  <c r="U4" i="9"/>
  <c r="C5" i="9"/>
  <c r="C4" i="9"/>
  <c r="BP204" i="13"/>
  <c r="BN204" i="13"/>
  <c r="BH204" i="13"/>
  <c r="AU204" i="13"/>
  <c r="U204" i="13"/>
  <c r="N206" i="13"/>
  <c r="M204" i="13"/>
  <c r="C204" i="13"/>
  <c r="AR172" i="13"/>
  <c r="AR171" i="13"/>
  <c r="BE170" i="13"/>
  <c r="BE169" i="13"/>
  <c r="BF142" i="13"/>
  <c r="BP136" i="13"/>
  <c r="BN136" i="13"/>
  <c r="BP135" i="13"/>
  <c r="BN135" i="13"/>
  <c r="BH136" i="13"/>
  <c r="BG136" i="13"/>
  <c r="BH135" i="13"/>
  <c r="BG135" i="13"/>
  <c r="AU136" i="13"/>
  <c r="AU135" i="13"/>
  <c r="U136" i="13"/>
  <c r="U135" i="13"/>
  <c r="C136" i="13"/>
  <c r="C135" i="13"/>
  <c r="BN117" i="13"/>
  <c r="BN116" i="13"/>
  <c r="BH117" i="13"/>
  <c r="BH116" i="13"/>
  <c r="AU117" i="13"/>
  <c r="AU116" i="13"/>
  <c r="AI117" i="13"/>
  <c r="AI116" i="13"/>
  <c r="M117" i="13"/>
  <c r="M116" i="13"/>
  <c r="C117" i="13"/>
  <c r="C116" i="13"/>
  <c r="AR102" i="13"/>
  <c r="BE98" i="13"/>
  <c r="BN58" i="13"/>
  <c r="BN57" i="13"/>
  <c r="BI58" i="13"/>
  <c r="BH58" i="13"/>
  <c r="BI57" i="13"/>
  <c r="BH57" i="13"/>
  <c r="AU58" i="13"/>
  <c r="AU57" i="13"/>
  <c r="AI58" i="13"/>
  <c r="AI57" i="13"/>
  <c r="U58" i="13"/>
  <c r="U57" i="13"/>
  <c r="M58" i="13"/>
  <c r="M57" i="13"/>
  <c r="C58" i="13"/>
  <c r="C57" i="13"/>
  <c r="BP24" i="13"/>
  <c r="BN24" i="13"/>
  <c r="BP23" i="13"/>
  <c r="BN23" i="13"/>
  <c r="BH24" i="13"/>
  <c r="BH23" i="13"/>
  <c r="AU24" i="13"/>
  <c r="AU23" i="13"/>
  <c r="U24" i="13"/>
  <c r="U23" i="13"/>
  <c r="M24" i="13"/>
  <c r="M23" i="13"/>
  <c r="C24" i="13"/>
  <c r="C23" i="13"/>
  <c r="BP5" i="13"/>
  <c r="BN5" i="13"/>
  <c r="BP4" i="13"/>
  <c r="BN4" i="13"/>
  <c r="BH5" i="13"/>
  <c r="BG5" i="13"/>
  <c r="BH4" i="13"/>
  <c r="BG4" i="13"/>
  <c r="AU5" i="13"/>
  <c r="AU4" i="13"/>
  <c r="U5" i="13"/>
  <c r="U4" i="13"/>
  <c r="C5" i="13"/>
  <c r="C4" i="13"/>
  <c r="AU237" i="12"/>
  <c r="AU236" i="12"/>
  <c r="AS235" i="12"/>
  <c r="AS234" i="12"/>
  <c r="AU212" i="12"/>
  <c r="AU211" i="12"/>
  <c r="AS210" i="12"/>
  <c r="AS209" i="12"/>
  <c r="AU191" i="12"/>
  <c r="AU190" i="12"/>
  <c r="AS189" i="12"/>
  <c r="AS188" i="12"/>
  <c r="AU170" i="12"/>
  <c r="AU169" i="12"/>
  <c r="AS168" i="12"/>
  <c r="AS167" i="12"/>
  <c r="AU147" i="12"/>
  <c r="AU146" i="12"/>
  <c r="AS145" i="12"/>
  <c r="AS144" i="12"/>
  <c r="AU105" i="12"/>
  <c r="AU104" i="12"/>
  <c r="AS103" i="12"/>
  <c r="AS102" i="12"/>
  <c r="AU86" i="12"/>
  <c r="AU85" i="12"/>
  <c r="AS84" i="12"/>
  <c r="AS83" i="12"/>
  <c r="AU63" i="12"/>
  <c r="AU62" i="12"/>
  <c r="AS61" i="12"/>
  <c r="AS60" i="12"/>
  <c r="AU42" i="12"/>
  <c r="AU41" i="12"/>
  <c r="AS40" i="12"/>
  <c r="AS39" i="12"/>
  <c r="AU19" i="12"/>
  <c r="AU18" i="12"/>
  <c r="AS17" i="12"/>
  <c r="AS16" i="12"/>
  <c r="AU213" i="11"/>
  <c r="AU212" i="11"/>
  <c r="AS211" i="11"/>
  <c r="AS210" i="11"/>
  <c r="N201" i="11"/>
  <c r="N200" i="11"/>
  <c r="AU194" i="11"/>
  <c r="AU193" i="11"/>
  <c r="AS192" i="11"/>
  <c r="AS191" i="11"/>
  <c r="AU173" i="11"/>
  <c r="AU172" i="11"/>
  <c r="AS171" i="11"/>
  <c r="AS170" i="11"/>
  <c r="BG169" i="11"/>
  <c r="BG168" i="11"/>
  <c r="AU154" i="11"/>
  <c r="AU153" i="11"/>
  <c r="AS152" i="11"/>
  <c r="AS151" i="11"/>
  <c r="AU137" i="11"/>
  <c r="AU136" i="11"/>
  <c r="AS135" i="11"/>
  <c r="AS134" i="11"/>
  <c r="AU93" i="11"/>
  <c r="AU92" i="11"/>
  <c r="AS91" i="11"/>
  <c r="AS90" i="11"/>
  <c r="AU76" i="11"/>
  <c r="AU75" i="11"/>
  <c r="AS74" i="11"/>
  <c r="AS73" i="11"/>
  <c r="AU57" i="11"/>
  <c r="AU56" i="11"/>
  <c r="AS55" i="11"/>
  <c r="AS54" i="11"/>
  <c r="N43" i="11"/>
  <c r="N42" i="11"/>
  <c r="AU36" i="11"/>
  <c r="AU35" i="11"/>
  <c r="AS34" i="11"/>
  <c r="AS33" i="11"/>
  <c r="AU17" i="11"/>
  <c r="AU16" i="11"/>
  <c r="AS15" i="11"/>
  <c r="AS14" i="11"/>
  <c r="BG13" i="11"/>
  <c r="BG12" i="11"/>
  <c r="AP189" i="9"/>
  <c r="AP188" i="9"/>
  <c r="BI176" i="9"/>
  <c r="BG176" i="9"/>
  <c r="BI175" i="9"/>
  <c r="BG175" i="9"/>
  <c r="BJ154" i="9"/>
  <c r="BI154" i="9"/>
  <c r="C154" i="9"/>
  <c r="BL140" i="9"/>
  <c r="BI140" i="9"/>
  <c r="BL139" i="9"/>
  <c r="BI139" i="9"/>
  <c r="AQ140" i="9"/>
  <c r="AP140" i="9"/>
  <c r="AQ139" i="9"/>
  <c r="AP139" i="9"/>
  <c r="AP83" i="9"/>
  <c r="AP82" i="9"/>
  <c r="BI44" i="9"/>
  <c r="AM44" i="9"/>
  <c r="BL29" i="9"/>
  <c r="BI29" i="9"/>
  <c r="AQ29" i="9"/>
  <c r="AP29" i="9"/>
  <c r="AI208" i="13"/>
  <c r="BI208" i="13"/>
  <c r="BG208" i="13"/>
  <c r="BI207" i="13"/>
  <c r="BG207" i="13"/>
  <c r="AP191" i="13"/>
  <c r="AP190" i="13"/>
  <c r="BH176" i="13"/>
  <c r="BF176" i="13"/>
  <c r="BH175" i="13"/>
  <c r="BF175" i="13"/>
  <c r="BJ155" i="13"/>
  <c r="BI155" i="13"/>
  <c r="BJ154" i="13"/>
  <c r="BI154" i="13"/>
  <c r="C155" i="13"/>
  <c r="C154" i="13"/>
  <c r="BK140" i="13"/>
  <c r="BH140" i="13"/>
  <c r="BK139" i="13"/>
  <c r="BH139" i="13"/>
  <c r="AQ140" i="13"/>
  <c r="AP140" i="13"/>
  <c r="AQ139" i="13"/>
  <c r="AP139" i="13"/>
  <c r="H121" i="13"/>
  <c r="H120" i="13"/>
  <c r="BH100" i="13"/>
  <c r="BF100" i="13"/>
  <c r="AJ100" i="13"/>
  <c r="AP83" i="13"/>
  <c r="AP82" i="13"/>
  <c r="H62" i="13"/>
  <c r="H61" i="13"/>
  <c r="BH45" i="13"/>
  <c r="BH44" i="13"/>
  <c r="AM45" i="13"/>
  <c r="AM44" i="13"/>
  <c r="BK30" i="13"/>
  <c r="BH30" i="13"/>
  <c r="BK29" i="13"/>
  <c r="BH29" i="13"/>
  <c r="AQ30" i="13"/>
  <c r="AP30" i="13"/>
  <c r="AQ29" i="13"/>
  <c r="AP29" i="13"/>
  <c r="BH9" i="13"/>
  <c r="BF9" i="13"/>
  <c r="BH8" i="13"/>
  <c r="BF8" i="13"/>
  <c r="AI9" i="13"/>
  <c r="AI8" i="13"/>
  <c r="BJ229" i="12"/>
  <c r="AL229" i="12"/>
  <c r="BJ206" i="12"/>
  <c r="BH206" i="12"/>
  <c r="BJ205" i="12"/>
  <c r="BH205" i="12"/>
  <c r="AI206" i="12"/>
  <c r="AI205" i="12"/>
  <c r="BJ185" i="12"/>
  <c r="BJ184" i="12"/>
  <c r="AL185" i="12"/>
  <c r="AL184" i="12"/>
  <c r="AQ164" i="12"/>
  <c r="AQ163" i="12"/>
  <c r="BJ143" i="12"/>
  <c r="BJ142" i="12"/>
  <c r="AN143" i="12"/>
  <c r="AN142" i="12"/>
  <c r="BJ99" i="12"/>
  <c r="BH99" i="12"/>
  <c r="BJ98" i="12"/>
  <c r="BH98" i="12"/>
  <c r="AI99" i="12"/>
  <c r="AI98" i="12"/>
  <c r="AQ78" i="12"/>
  <c r="AQ77" i="12"/>
  <c r="BJ59" i="12"/>
  <c r="BJ58" i="12"/>
  <c r="AL59" i="12"/>
  <c r="AL58" i="12"/>
  <c r="BJ36" i="12"/>
  <c r="BJ35" i="12"/>
  <c r="AI36" i="12"/>
  <c r="AI35" i="12"/>
  <c r="AQ13" i="12"/>
  <c r="AQ12" i="12"/>
  <c r="BL207" i="11"/>
  <c r="BJ207" i="11"/>
  <c r="BL206" i="11"/>
  <c r="BJ206" i="11"/>
  <c r="C207" i="11"/>
  <c r="C206" i="11"/>
  <c r="AQ188" i="11"/>
  <c r="AQ187" i="11"/>
  <c r="H167" i="11"/>
  <c r="H166" i="11"/>
  <c r="BJ150" i="11"/>
  <c r="BH150" i="11"/>
  <c r="AK150" i="11"/>
  <c r="BJ127" i="11"/>
  <c r="BH127" i="11"/>
  <c r="BJ126" i="11"/>
  <c r="BH126" i="11"/>
  <c r="BJ89" i="11"/>
  <c r="AN89" i="11"/>
  <c r="BJ70" i="11"/>
  <c r="BH70" i="11"/>
  <c r="BJ69" i="11"/>
  <c r="BH69" i="11"/>
  <c r="BJ47" i="11"/>
  <c r="BH47" i="11"/>
  <c r="BJ46" i="11"/>
  <c r="BH46" i="11"/>
  <c r="AK47" i="11"/>
  <c r="AK46" i="11"/>
  <c r="BK30" i="11"/>
  <c r="BJ30" i="11"/>
  <c r="BK29" i="11"/>
  <c r="BJ29" i="11"/>
  <c r="C30" i="11"/>
  <c r="C29" i="11"/>
  <c r="BJ9" i="11"/>
  <c r="BH9" i="11"/>
  <c r="BJ8" i="11"/>
  <c r="BH8" i="11"/>
  <c r="BQ185" i="9"/>
  <c r="BQ184" i="9"/>
  <c r="BI185" i="9"/>
  <c r="BI184" i="9"/>
  <c r="AU185" i="9"/>
  <c r="AU184" i="9"/>
  <c r="U185" i="9"/>
  <c r="U184" i="9"/>
  <c r="K185" i="9"/>
  <c r="K184" i="9"/>
  <c r="BI168" i="9"/>
  <c r="BI167" i="9"/>
  <c r="AW168" i="9"/>
  <c r="AW167" i="9"/>
  <c r="M168" i="9"/>
  <c r="M167" i="9"/>
  <c r="C168" i="9"/>
  <c r="C167" i="9"/>
  <c r="BI151" i="9"/>
  <c r="BI150" i="9"/>
  <c r="AV151" i="9"/>
  <c r="AS151" i="9"/>
  <c r="AV150" i="9"/>
  <c r="AS150" i="9"/>
  <c r="AL151" i="9"/>
  <c r="AL150" i="9"/>
  <c r="U151" i="9"/>
  <c r="U150" i="9"/>
  <c r="M151" i="9"/>
  <c r="K151" i="9"/>
  <c r="J151" i="9"/>
  <c r="M150" i="9"/>
  <c r="K150" i="9"/>
  <c r="J150" i="9"/>
  <c r="BQ79" i="9"/>
  <c r="BQ78" i="9"/>
  <c r="BI79" i="9"/>
  <c r="BI78" i="9"/>
  <c r="AU79" i="9"/>
  <c r="AU78" i="9"/>
  <c r="U79" i="9"/>
  <c r="U78" i="9"/>
  <c r="K79" i="9"/>
  <c r="K78" i="9"/>
  <c r="BI41" i="9"/>
  <c r="BI40" i="9"/>
  <c r="AU41" i="9"/>
  <c r="AS41" i="9"/>
  <c r="AU40" i="9"/>
  <c r="AS40" i="9"/>
  <c r="U41" i="9"/>
  <c r="U40" i="9"/>
  <c r="M41" i="9"/>
  <c r="K41" i="9"/>
  <c r="J41" i="9"/>
  <c r="M40" i="9"/>
  <c r="K40" i="9"/>
  <c r="J40" i="9"/>
  <c r="C41" i="9"/>
  <c r="C40" i="9"/>
  <c r="BP187" i="13"/>
  <c r="BP186" i="13"/>
  <c r="BH187" i="13"/>
  <c r="BH186" i="13"/>
  <c r="AU187" i="13"/>
  <c r="AU186" i="13"/>
  <c r="U187" i="13"/>
  <c r="U186" i="13"/>
  <c r="K187" i="13"/>
  <c r="K186" i="13"/>
  <c r="BH168" i="13"/>
  <c r="BH167" i="13"/>
  <c r="AW168" i="13"/>
  <c r="AW167" i="13"/>
  <c r="M168" i="13"/>
  <c r="M167" i="13"/>
  <c r="C168" i="13"/>
  <c r="C167" i="13"/>
  <c r="BH151" i="13"/>
  <c r="BH150" i="13"/>
  <c r="AV151" i="13"/>
  <c r="AS151" i="13"/>
  <c r="AV150" i="13"/>
  <c r="AS150" i="13"/>
  <c r="AL151" i="13"/>
  <c r="AL150" i="13"/>
  <c r="U151" i="13"/>
  <c r="U150" i="13"/>
  <c r="M151" i="13"/>
  <c r="K151" i="13"/>
  <c r="J151" i="13"/>
  <c r="M150" i="13"/>
  <c r="K150" i="13"/>
  <c r="J150" i="13"/>
  <c r="BH96" i="13"/>
  <c r="AW96" i="13"/>
  <c r="M96" i="13"/>
  <c r="C96" i="13"/>
  <c r="BP79" i="13"/>
  <c r="BP78" i="13"/>
  <c r="BH79" i="13"/>
  <c r="BH78" i="13"/>
  <c r="AU79" i="13"/>
  <c r="AU78" i="13"/>
  <c r="U79" i="13"/>
  <c r="U78" i="13"/>
  <c r="K79" i="13"/>
  <c r="K78" i="13"/>
  <c r="BH41" i="13"/>
  <c r="BH40" i="13"/>
  <c r="AV41" i="13"/>
  <c r="AS41" i="13"/>
  <c r="AV40" i="13"/>
  <c r="AS40" i="13"/>
  <c r="U41" i="13"/>
  <c r="U40" i="13"/>
  <c r="M41" i="13"/>
  <c r="K41" i="13"/>
  <c r="J41" i="13"/>
  <c r="M40" i="13"/>
  <c r="K40" i="13"/>
  <c r="J40" i="13"/>
  <c r="C41" i="13"/>
  <c r="C40" i="13"/>
  <c r="BJ203" i="11"/>
  <c r="BJ202" i="11"/>
  <c r="AW203" i="11"/>
  <c r="AT203" i="11"/>
  <c r="AW202" i="11"/>
  <c r="AT202" i="11"/>
  <c r="U203" i="11"/>
  <c r="U202" i="11"/>
  <c r="M203" i="11"/>
  <c r="K203" i="11"/>
  <c r="J203" i="11"/>
  <c r="M202" i="11"/>
  <c r="K202" i="11"/>
  <c r="J202" i="11"/>
  <c r="C203" i="11"/>
  <c r="C202" i="11"/>
  <c r="BJ125" i="11"/>
  <c r="BJ124" i="11"/>
  <c r="AW125" i="11"/>
  <c r="AW124" i="11"/>
  <c r="M125" i="11"/>
  <c r="M124" i="11"/>
  <c r="C125" i="11"/>
  <c r="C124" i="11"/>
  <c r="U123" i="11"/>
  <c r="U122" i="11"/>
  <c r="BJ45" i="11"/>
  <c r="BJ44" i="11"/>
  <c r="BC45" i="11"/>
  <c r="BC44" i="11"/>
  <c r="M45" i="11"/>
  <c r="M44" i="11"/>
  <c r="C45" i="11"/>
  <c r="C44" i="11"/>
  <c r="U7" i="11"/>
  <c r="U6" i="11"/>
  <c r="M7" i="11"/>
  <c r="M6" i="11"/>
  <c r="C7" i="11"/>
  <c r="C6" i="11"/>
  <c r="AI26" i="9"/>
  <c r="AI25" i="9"/>
  <c r="AI210" i="13"/>
  <c r="AI26" i="13"/>
  <c r="AI25" i="13"/>
  <c r="AB221" i="12"/>
  <c r="AB220" i="12"/>
  <c r="BR198" i="12"/>
  <c r="BR197" i="12"/>
  <c r="AB198" i="12"/>
  <c r="AB197" i="12"/>
  <c r="AI187" i="12"/>
  <c r="AI186" i="12"/>
  <c r="BR177" i="12"/>
  <c r="BR176" i="12"/>
  <c r="AD177" i="12"/>
  <c r="AD176" i="12"/>
  <c r="Z177" i="12"/>
  <c r="Z176" i="12"/>
  <c r="AB156" i="12"/>
  <c r="AB155" i="12"/>
  <c r="BR133" i="12"/>
  <c r="BR132" i="12"/>
  <c r="AB133" i="12"/>
  <c r="AB132" i="12"/>
  <c r="BR93" i="12"/>
  <c r="BR92" i="12"/>
  <c r="AD93" i="12"/>
  <c r="AD92" i="12"/>
  <c r="Z93" i="12"/>
  <c r="Z92" i="12"/>
  <c r="AI81" i="12"/>
  <c r="BR70" i="12"/>
  <c r="BR69" i="12"/>
  <c r="AB70" i="12"/>
  <c r="AB69" i="12"/>
  <c r="BR49" i="12"/>
  <c r="BR48" i="12"/>
  <c r="BN49" i="12"/>
  <c r="BN48" i="12"/>
  <c r="BJ49" i="12"/>
  <c r="BJ48" i="12"/>
  <c r="Y49" i="12"/>
  <c r="W49" i="12"/>
  <c r="Y48" i="12"/>
  <c r="W48" i="12"/>
  <c r="AB28" i="12"/>
  <c r="AB27" i="12"/>
  <c r="BR5" i="12"/>
  <c r="BR4" i="12"/>
  <c r="AB5" i="12"/>
  <c r="AB4" i="12"/>
  <c r="BR163" i="11"/>
  <c r="BR162" i="11"/>
  <c r="BJ163" i="11"/>
  <c r="BJ162" i="11"/>
  <c r="Y163" i="11"/>
  <c r="Y162" i="11"/>
  <c r="BR144" i="11"/>
  <c r="BR143" i="11"/>
  <c r="BN144" i="11"/>
  <c r="BN143" i="11"/>
  <c r="BJ144" i="11"/>
  <c r="BJ143" i="11"/>
  <c r="Y144" i="11"/>
  <c r="W144" i="11"/>
  <c r="Y143" i="11"/>
  <c r="W143" i="11"/>
  <c r="AI131" i="11"/>
  <c r="AI130" i="11"/>
  <c r="AB83" i="11"/>
  <c r="AB82" i="11"/>
  <c r="BR26" i="11"/>
  <c r="BR25" i="11"/>
  <c r="BJ26" i="11"/>
  <c r="BJ25" i="11"/>
  <c r="Y26" i="11"/>
  <c r="Y25" i="11"/>
  <c r="AI11" i="11"/>
  <c r="AI10" i="11"/>
  <c r="AH5" i="11"/>
  <c r="AH4" i="11"/>
  <c r="BH221" i="9" l="1"/>
  <c r="BG221" i="9" s="1"/>
  <c r="BF221" i="9" s="1"/>
  <c r="BH220" i="9"/>
  <c r="BG220" i="9" s="1"/>
  <c r="BQ218" i="9"/>
  <c r="BP218" i="9"/>
  <c r="BO218" i="9"/>
  <c r="BN218" i="9"/>
  <c r="BM218" i="9"/>
  <c r="BL218" i="9"/>
  <c r="BK218" i="9"/>
  <c r="BJ218" i="9"/>
  <c r="BI218" i="9"/>
  <c r="BG218" i="9"/>
  <c r="BF218" i="9"/>
  <c r="BD218" i="9"/>
  <c r="BC218" i="9"/>
  <c r="BB218" i="9"/>
  <c r="BA218" i="9"/>
  <c r="AZ218" i="9"/>
  <c r="AY218" i="9"/>
  <c r="AX218" i="9"/>
  <c r="AW218" i="9"/>
  <c r="AV218" i="9"/>
  <c r="AU218" i="9"/>
  <c r="AT218" i="9"/>
  <c r="AS218" i="9"/>
  <c r="AR218" i="9"/>
  <c r="AQ218" i="9"/>
  <c r="AP218" i="9"/>
  <c r="AO218" i="9"/>
  <c r="AN218" i="9"/>
  <c r="AM218" i="9"/>
  <c r="AL218" i="9"/>
  <c r="AK218" i="9"/>
  <c r="AJ218" i="9"/>
  <c r="AI218" i="9"/>
  <c r="AH218" i="9"/>
  <c r="AG218" i="9"/>
  <c r="AF218" i="9"/>
  <c r="AE218" i="9"/>
  <c r="AD218" i="9"/>
  <c r="AC218" i="9"/>
  <c r="AB218" i="9"/>
  <c r="AA218" i="9"/>
  <c r="Z218" i="9"/>
  <c r="Y218" i="9"/>
  <c r="X218" i="9"/>
  <c r="W218" i="9"/>
  <c r="V218" i="9"/>
  <c r="U218" i="9"/>
  <c r="T218" i="9"/>
  <c r="S218" i="9"/>
  <c r="R218" i="9"/>
  <c r="Q218" i="9"/>
  <c r="P218" i="9"/>
  <c r="O218" i="9"/>
  <c r="N218" i="9"/>
  <c r="M218" i="9"/>
  <c r="L218" i="9"/>
  <c r="K218" i="9"/>
  <c r="J218" i="9"/>
  <c r="I218" i="9"/>
  <c r="H218" i="9"/>
  <c r="G218" i="9"/>
  <c r="G221" i="9" s="1"/>
  <c r="F221" i="9" s="1"/>
  <c r="E221" i="9" s="1"/>
  <c r="F218" i="9"/>
  <c r="E218" i="9"/>
  <c r="D218" i="9"/>
  <c r="D221" i="9" s="1"/>
  <c r="C221" i="9" s="1"/>
  <c r="C218" i="9"/>
  <c r="BQ217" i="9"/>
  <c r="BP217" i="9"/>
  <c r="BO217" i="9"/>
  <c r="BN217" i="9"/>
  <c r="BM217" i="9"/>
  <c r="BL217" i="9"/>
  <c r="BK217" i="9"/>
  <c r="BJ217" i="9"/>
  <c r="BI217" i="9"/>
  <c r="BG217" i="9"/>
  <c r="BF217" i="9"/>
  <c r="BD217" i="9"/>
  <c r="BC217" i="9"/>
  <c r="BB217" i="9"/>
  <c r="BA217" i="9"/>
  <c r="AZ217" i="9"/>
  <c r="AY217" i="9"/>
  <c r="AX217" i="9"/>
  <c r="AW217" i="9"/>
  <c r="AV217" i="9"/>
  <c r="AU217" i="9"/>
  <c r="AT217" i="9"/>
  <c r="AS217" i="9"/>
  <c r="AR217" i="9"/>
  <c r="AQ217" i="9"/>
  <c r="AP217" i="9"/>
  <c r="AO217" i="9"/>
  <c r="AN217" i="9"/>
  <c r="AM217" i="9"/>
  <c r="AL217" i="9"/>
  <c r="AK217" i="9"/>
  <c r="AJ217" i="9"/>
  <c r="AI217" i="9"/>
  <c r="AH217" i="9"/>
  <c r="AG217" i="9"/>
  <c r="AF217" i="9"/>
  <c r="AE217" i="9"/>
  <c r="AD217" i="9"/>
  <c r="AC217" i="9"/>
  <c r="AB217" i="9"/>
  <c r="AA217" i="9"/>
  <c r="Z217" i="9"/>
  <c r="Y217" i="9"/>
  <c r="X217" i="9"/>
  <c r="W217" i="9"/>
  <c r="V217" i="9"/>
  <c r="U217" i="9"/>
  <c r="T217" i="9"/>
  <c r="S217" i="9"/>
  <c r="R217" i="9"/>
  <c r="Q217" i="9"/>
  <c r="P217" i="9"/>
  <c r="O217" i="9"/>
  <c r="N217" i="9"/>
  <c r="M217" i="9"/>
  <c r="L217" i="9"/>
  <c r="K217" i="9"/>
  <c r="J217" i="9"/>
  <c r="I217" i="9"/>
  <c r="H217" i="9"/>
  <c r="G217" i="9"/>
  <c r="F217" i="9"/>
  <c r="E217" i="9"/>
  <c r="D217" i="9"/>
  <c r="C217" i="9"/>
  <c r="BP200" i="9"/>
  <c r="BO200" i="9"/>
  <c r="BL200" i="9"/>
  <c r="BK200" i="9"/>
  <c r="BH200" i="9"/>
  <c r="BP199" i="9"/>
  <c r="BM199" i="9"/>
  <c r="BL199" i="9"/>
  <c r="BH199" i="9"/>
  <c r="BG199" i="9" s="1"/>
  <c r="BF199" i="9" s="1"/>
  <c r="BP197" i="9"/>
  <c r="BO197" i="9"/>
  <c r="BN197" i="9"/>
  <c r="BN200" i="9" s="1"/>
  <c r="BM197" i="9"/>
  <c r="BM200" i="9" s="1"/>
  <c r="BL197" i="9"/>
  <c r="BK197" i="9"/>
  <c r="BJ197" i="9"/>
  <c r="BI197" i="9" s="1"/>
  <c r="BI200" i="9" s="1"/>
  <c r="BG197" i="9"/>
  <c r="BF197" i="9"/>
  <c r="BD197" i="9"/>
  <c r="BC197" i="9"/>
  <c r="BB197" i="9"/>
  <c r="BA197" i="9"/>
  <c r="AZ197" i="9"/>
  <c r="AY197" i="9"/>
  <c r="AX197" i="9"/>
  <c r="AW197" i="9"/>
  <c r="AV197" i="9"/>
  <c r="AU197" i="9" s="1"/>
  <c r="AU200" i="9" s="1"/>
  <c r="AT197" i="9"/>
  <c r="AS197" i="9"/>
  <c r="AR197" i="9"/>
  <c r="AQ197" i="9"/>
  <c r="AP197" i="9" s="1"/>
  <c r="AO197" i="9"/>
  <c r="AN197" i="9"/>
  <c r="AM197" i="9"/>
  <c r="AL197" i="9"/>
  <c r="AK197" i="9"/>
  <c r="AJ197" i="9"/>
  <c r="AI197" i="9"/>
  <c r="AH197" i="9"/>
  <c r="AG197" i="9"/>
  <c r="AF197" i="9"/>
  <c r="AE197" i="9"/>
  <c r="AD197" i="9"/>
  <c r="AC197" i="9"/>
  <c r="AB197" i="9"/>
  <c r="AA197" i="9"/>
  <c r="Z197" i="9"/>
  <c r="Y197" i="9"/>
  <c r="X197" i="9"/>
  <c r="W197" i="9"/>
  <c r="V197" i="9"/>
  <c r="U197" i="9" s="1"/>
  <c r="T197" i="9"/>
  <c r="S197" i="9"/>
  <c r="R197" i="9"/>
  <c r="Q197" i="9"/>
  <c r="P197" i="9"/>
  <c r="O197" i="9"/>
  <c r="N197" i="9"/>
  <c r="M197" i="9"/>
  <c r="L197" i="9" s="1"/>
  <c r="K197" i="9" s="1"/>
  <c r="J197" i="9"/>
  <c r="J200" i="9" s="1"/>
  <c r="I200" i="9" s="1"/>
  <c r="H200" i="9" s="1"/>
  <c r="G200" i="9" s="1"/>
  <c r="F200" i="9" s="1"/>
  <c r="E200" i="9" s="1"/>
  <c r="D200" i="9" s="1"/>
  <c r="C200" i="9" s="1"/>
  <c r="I197" i="9"/>
  <c r="H197" i="9"/>
  <c r="G197" i="9"/>
  <c r="F197" i="9"/>
  <c r="E197" i="9"/>
  <c r="D197" i="9"/>
  <c r="C197" i="9"/>
  <c r="BQ196" i="9" s="1"/>
  <c r="BQ199" i="9" s="1"/>
  <c r="BP196" i="9"/>
  <c r="BO196" i="9"/>
  <c r="BO199" i="9" s="1"/>
  <c r="BN196" i="9"/>
  <c r="BN199" i="9" s="1"/>
  <c r="BM196" i="9"/>
  <c r="BL196" i="9"/>
  <c r="BK196" i="9"/>
  <c r="BK199" i="9" s="1"/>
  <c r="BJ196" i="9"/>
  <c r="BI196" i="9" s="1"/>
  <c r="BI199" i="9" s="1"/>
  <c r="BG196" i="9"/>
  <c r="BF196" i="9"/>
  <c r="BD196" i="9"/>
  <c r="BC196" i="9"/>
  <c r="BB196" i="9"/>
  <c r="BA196" i="9"/>
  <c r="AZ196" i="9"/>
  <c r="AY196" i="9"/>
  <c r="AX196" i="9"/>
  <c r="AW196" i="9"/>
  <c r="AV196" i="9"/>
  <c r="AU196" i="9" s="1"/>
  <c r="AU199" i="9" s="1"/>
  <c r="AT199" i="9" s="1"/>
  <c r="AS199" i="9" s="1"/>
  <c r="AR199" i="9" s="1"/>
  <c r="AQ199" i="9" s="1"/>
  <c r="AT196" i="9"/>
  <c r="AS196" i="9"/>
  <c r="AR196" i="9"/>
  <c r="AQ196" i="9"/>
  <c r="AP196" i="9" s="1"/>
  <c r="AO196" i="9"/>
  <c r="AN196" i="9"/>
  <c r="AM196" i="9"/>
  <c r="AL196" i="9"/>
  <c r="AK196" i="9"/>
  <c r="AJ196" i="9"/>
  <c r="AI196" i="9"/>
  <c r="AH196" i="9"/>
  <c r="AG196" i="9"/>
  <c r="AF196" i="9"/>
  <c r="AE196" i="9"/>
  <c r="AD196" i="9"/>
  <c r="AC196" i="9"/>
  <c r="AB196" i="9"/>
  <c r="AA196" i="9"/>
  <c r="Z196" i="9"/>
  <c r="Y196" i="9"/>
  <c r="X196" i="9"/>
  <c r="W196" i="9"/>
  <c r="V196" i="9"/>
  <c r="U196" i="9" s="1"/>
  <c r="T196" i="9"/>
  <c r="S196" i="9"/>
  <c r="R196" i="9"/>
  <c r="Q196" i="9"/>
  <c r="P196" i="9"/>
  <c r="O196" i="9"/>
  <c r="N196" i="9"/>
  <c r="M196" i="9"/>
  <c r="L196" i="9" s="1"/>
  <c r="K196" i="9" s="1"/>
  <c r="J196" i="9"/>
  <c r="I196" i="9"/>
  <c r="H196" i="9"/>
  <c r="G196" i="9"/>
  <c r="F196" i="9"/>
  <c r="E196" i="9"/>
  <c r="D196" i="9"/>
  <c r="C196" i="9"/>
  <c r="BH183" i="9"/>
  <c r="BH182" i="9"/>
  <c r="BQ180" i="9"/>
  <c r="BQ183" i="9" s="1"/>
  <c r="BP180" i="9"/>
  <c r="BP183" i="9" s="1"/>
  <c r="BO180" i="9"/>
  <c r="BO183" i="9" s="1"/>
  <c r="BN180" i="9"/>
  <c r="BN183" i="9" s="1"/>
  <c r="BM180" i="9"/>
  <c r="BM183" i="9" s="1"/>
  <c r="BL180" i="9"/>
  <c r="BL183" i="9" s="1"/>
  <c r="BK180" i="9"/>
  <c r="BK183" i="9" s="1"/>
  <c r="BJ180" i="9"/>
  <c r="BI180" i="9" s="1"/>
  <c r="BG180" i="9" s="1"/>
  <c r="BF180" i="9" s="1"/>
  <c r="BD180" i="9"/>
  <c r="BC180" i="9"/>
  <c r="BB180" i="9"/>
  <c r="BA180" i="9"/>
  <c r="AZ180" i="9"/>
  <c r="AY180" i="9"/>
  <c r="AX180" i="9"/>
  <c r="AW180" i="9" s="1"/>
  <c r="AV180" i="9"/>
  <c r="AU180" i="9"/>
  <c r="AT180" i="9"/>
  <c r="AS180" i="9"/>
  <c r="AR180" i="9" s="1"/>
  <c r="AQ180" i="9"/>
  <c r="AP180" i="9"/>
  <c r="AO180" i="9"/>
  <c r="AN180" i="9"/>
  <c r="AM180" i="9"/>
  <c r="AL180" i="9"/>
  <c r="AK180" i="9"/>
  <c r="AJ180" i="9"/>
  <c r="AI180" i="9"/>
  <c r="AH180" i="9"/>
  <c r="AG180" i="9"/>
  <c r="AF180" i="9"/>
  <c r="AE180" i="9"/>
  <c r="AD180" i="9"/>
  <c r="AC180" i="9"/>
  <c r="AB180" i="9"/>
  <c r="AA180" i="9"/>
  <c r="Z180" i="9"/>
  <c r="Y180" i="9"/>
  <c r="X180" i="9"/>
  <c r="W180" i="9"/>
  <c r="V180" i="9"/>
  <c r="U180" i="9"/>
  <c r="T180" i="9"/>
  <c r="S180" i="9"/>
  <c r="R180" i="9"/>
  <c r="Q180" i="9"/>
  <c r="P180" i="9"/>
  <c r="O180" i="9"/>
  <c r="N180" i="9"/>
  <c r="M180" i="9" s="1"/>
  <c r="L180" i="9"/>
  <c r="K180" i="9"/>
  <c r="J180" i="9"/>
  <c r="I180" i="9"/>
  <c r="H180" i="9"/>
  <c r="G180" i="9"/>
  <c r="F180" i="9"/>
  <c r="E180" i="9"/>
  <c r="D180" i="9"/>
  <c r="C180" i="9" s="1"/>
  <c r="BQ179" i="9"/>
  <c r="BQ182" i="9" s="1"/>
  <c r="BP179" i="9"/>
  <c r="BP182" i="9" s="1"/>
  <c r="BO179" i="9"/>
  <c r="BO182" i="9" s="1"/>
  <c r="BN179" i="9"/>
  <c r="BN182" i="9" s="1"/>
  <c r="BM179" i="9"/>
  <c r="BM182" i="9" s="1"/>
  <c r="BL179" i="9"/>
  <c r="BL182" i="9" s="1"/>
  <c r="BK179" i="9"/>
  <c r="BK182" i="9" s="1"/>
  <c r="BJ179" i="9"/>
  <c r="BI179" i="9" s="1"/>
  <c r="BG179" i="9" s="1"/>
  <c r="BF179" i="9" s="1"/>
  <c r="BD179" i="9"/>
  <c r="BC179" i="9"/>
  <c r="BB179" i="9"/>
  <c r="BA179" i="9"/>
  <c r="AZ179" i="9"/>
  <c r="AY179" i="9"/>
  <c r="AX179" i="9"/>
  <c r="AW179" i="9" s="1"/>
  <c r="AV179" i="9"/>
  <c r="AU179" i="9"/>
  <c r="AT179" i="9"/>
  <c r="AS179" i="9"/>
  <c r="AR179" i="9" s="1"/>
  <c r="AQ179" i="9"/>
  <c r="AP179" i="9"/>
  <c r="AO179" i="9"/>
  <c r="AN179" i="9"/>
  <c r="AM179" i="9"/>
  <c r="AL179" i="9"/>
  <c r="AK179" i="9"/>
  <c r="AJ179" i="9"/>
  <c r="AI179" i="9"/>
  <c r="AH179" i="9"/>
  <c r="AG179" i="9"/>
  <c r="AF179" i="9"/>
  <c r="AE179" i="9"/>
  <c r="AD179" i="9"/>
  <c r="AC179" i="9"/>
  <c r="AB179" i="9"/>
  <c r="AA179" i="9"/>
  <c r="Z179" i="9"/>
  <c r="Y179" i="9"/>
  <c r="X179" i="9"/>
  <c r="W179" i="9"/>
  <c r="V179" i="9"/>
  <c r="U179" i="9"/>
  <c r="T179" i="9"/>
  <c r="S179" i="9"/>
  <c r="R179" i="9"/>
  <c r="Q179" i="9"/>
  <c r="P179" i="9"/>
  <c r="O179" i="9"/>
  <c r="N179" i="9"/>
  <c r="M179" i="9" s="1"/>
  <c r="L179" i="9"/>
  <c r="K179" i="9"/>
  <c r="J179" i="9"/>
  <c r="I179" i="9"/>
  <c r="H179" i="9"/>
  <c r="G179" i="9"/>
  <c r="F179" i="9"/>
  <c r="E179" i="9"/>
  <c r="D179" i="9"/>
  <c r="C179" i="9"/>
  <c r="C182" i="9" s="1"/>
  <c r="BK166" i="9"/>
  <c r="BH166" i="9"/>
  <c r="BP165" i="9"/>
  <c r="BO165" i="9"/>
  <c r="BL165" i="9"/>
  <c r="BK165" i="9"/>
  <c r="BH165" i="9"/>
  <c r="BQ163" i="9"/>
  <c r="BQ166" i="9" s="1"/>
  <c r="BP163" i="9"/>
  <c r="BP166" i="9" s="1"/>
  <c r="BO163" i="9"/>
  <c r="BO166" i="9" s="1"/>
  <c r="BN163" i="9"/>
  <c r="BN166" i="9" s="1"/>
  <c r="BM163" i="9"/>
  <c r="BM166" i="9" s="1"/>
  <c r="BL163" i="9"/>
  <c r="BL166" i="9" s="1"/>
  <c r="BK163" i="9"/>
  <c r="BJ163" i="9" s="1"/>
  <c r="BI163" i="9" s="1"/>
  <c r="BI166" i="9" s="1"/>
  <c r="BG163" i="9"/>
  <c r="BF163" i="9"/>
  <c r="BD163" i="9"/>
  <c r="BC163" i="9"/>
  <c r="BB163" i="9"/>
  <c r="BA163" i="9"/>
  <c r="AZ163" i="9"/>
  <c r="AY163" i="9"/>
  <c r="AX163" i="9"/>
  <c r="AW163" i="9"/>
  <c r="AV163" i="9" s="1"/>
  <c r="AV166" i="9" s="1"/>
  <c r="AU163" i="9"/>
  <c r="AT163" i="9"/>
  <c r="AS163" i="9" s="1"/>
  <c r="AR163" i="9"/>
  <c r="AQ163" i="9"/>
  <c r="AQ166" i="9" s="1"/>
  <c r="AP163" i="9"/>
  <c r="AO163" i="9"/>
  <c r="AN163" i="9"/>
  <c r="AM163" i="9"/>
  <c r="AL163" i="9" s="1"/>
  <c r="AL166" i="9" s="1"/>
  <c r="AK163" i="9"/>
  <c r="AJ163" i="9"/>
  <c r="AI163" i="9"/>
  <c r="AH163" i="9"/>
  <c r="AG163" i="9"/>
  <c r="AF163" i="9"/>
  <c r="AE163" i="9"/>
  <c r="AD163" i="9"/>
  <c r="AC163" i="9"/>
  <c r="AB163" i="9"/>
  <c r="AA163" i="9"/>
  <c r="Z163" i="9"/>
  <c r="Y163" i="9"/>
  <c r="X163" i="9"/>
  <c r="W163" i="9"/>
  <c r="V163" i="9"/>
  <c r="U163" i="9" s="1"/>
  <c r="T163" i="9"/>
  <c r="S163" i="9"/>
  <c r="R163" i="9"/>
  <c r="Q163" i="9"/>
  <c r="P163" i="9"/>
  <c r="O163" i="9"/>
  <c r="N163" i="9"/>
  <c r="M163" i="9" s="1"/>
  <c r="L163" i="9" s="1"/>
  <c r="K163" i="9" s="1"/>
  <c r="J163" i="9" s="1"/>
  <c r="I163" i="9"/>
  <c r="H163" i="9"/>
  <c r="G163" i="9"/>
  <c r="F163" i="9"/>
  <c r="E163" i="9"/>
  <c r="D163" i="9"/>
  <c r="C163" i="9" s="1"/>
  <c r="BQ162" i="9"/>
  <c r="BQ165" i="9" s="1"/>
  <c r="BP162" i="9"/>
  <c r="BO162" i="9"/>
  <c r="BN162" i="9"/>
  <c r="BN165" i="9" s="1"/>
  <c r="BM162" i="9"/>
  <c r="BM165" i="9" s="1"/>
  <c r="BL162" i="9"/>
  <c r="BK162" i="9"/>
  <c r="BJ162" i="9" s="1"/>
  <c r="BI162" i="9" s="1"/>
  <c r="BI165" i="9" s="1"/>
  <c r="BG162" i="9"/>
  <c r="BF162" i="9"/>
  <c r="BD162" i="9"/>
  <c r="BC162" i="9"/>
  <c r="BB162" i="9"/>
  <c r="BA162" i="9"/>
  <c r="AZ162" i="9"/>
  <c r="AY162" i="9"/>
  <c r="AX162" i="9"/>
  <c r="AW162" i="9"/>
  <c r="AV162" i="9" s="1"/>
  <c r="AV165" i="9" s="1"/>
  <c r="AU165" i="9" s="1"/>
  <c r="AT165" i="9" s="1"/>
  <c r="AU162" i="9"/>
  <c r="AT162" i="9"/>
  <c r="AS162" i="9" s="1"/>
  <c r="AR162" i="9"/>
  <c r="AQ162" i="9"/>
  <c r="AP162" i="9"/>
  <c r="AO162" i="9"/>
  <c r="AN162" i="9"/>
  <c r="AM162" i="9"/>
  <c r="AL162" i="9" s="1"/>
  <c r="AK162" i="9"/>
  <c r="AJ162" i="9"/>
  <c r="AI162" i="9"/>
  <c r="AH162" i="9"/>
  <c r="AG162" i="9"/>
  <c r="AF162" i="9"/>
  <c r="AE162" i="9"/>
  <c r="AD162" i="9"/>
  <c r="AC162" i="9"/>
  <c r="AB162" i="9"/>
  <c r="AA162" i="9"/>
  <c r="Z162" i="9"/>
  <c r="Y162" i="9"/>
  <c r="X162" i="9"/>
  <c r="W162" i="9"/>
  <c r="V162" i="9"/>
  <c r="U162" i="9" s="1"/>
  <c r="T162" i="9"/>
  <c r="S162" i="9"/>
  <c r="R162" i="9"/>
  <c r="Q162" i="9"/>
  <c r="P162" i="9"/>
  <c r="O162" i="9"/>
  <c r="N162" i="9"/>
  <c r="M162" i="9" s="1"/>
  <c r="L162" i="9" s="1"/>
  <c r="K162" i="9" s="1"/>
  <c r="J162" i="9" s="1"/>
  <c r="I162" i="9"/>
  <c r="H162" i="9"/>
  <c r="G162" i="9"/>
  <c r="F162" i="9"/>
  <c r="E162" i="9"/>
  <c r="D162" i="9"/>
  <c r="C162" i="9" s="1"/>
  <c r="BH149" i="9"/>
  <c r="BH148" i="9"/>
  <c r="BP146" i="9"/>
  <c r="BO146" i="9" s="1"/>
  <c r="BO149" i="9" s="1"/>
  <c r="BN146" i="9"/>
  <c r="BN149" i="9" s="1"/>
  <c r="BM146" i="9"/>
  <c r="BL146" i="9" s="1"/>
  <c r="BL149" i="9" s="1"/>
  <c r="BK146" i="9"/>
  <c r="BK149" i="9" s="1"/>
  <c r="BJ146" i="9"/>
  <c r="BI146" i="9" s="1"/>
  <c r="BI149" i="9" s="1"/>
  <c r="BG146" i="9"/>
  <c r="BF146" i="9" s="1"/>
  <c r="BF149" i="9" s="1"/>
  <c r="BD146" i="9"/>
  <c r="BC146" i="9"/>
  <c r="BB146" i="9"/>
  <c r="BA146" i="9"/>
  <c r="AZ146" i="9"/>
  <c r="AY146" i="9"/>
  <c r="AX146" i="9"/>
  <c r="AW146" i="9"/>
  <c r="AV146" i="9"/>
  <c r="AU146" i="9" s="1"/>
  <c r="AT146" i="9"/>
  <c r="AS146" i="9"/>
  <c r="AR146" i="9"/>
  <c r="AQ146" i="9" s="1"/>
  <c r="AP146" i="9" s="1"/>
  <c r="AO146" i="9"/>
  <c r="AN146" i="9"/>
  <c r="AM146" i="9"/>
  <c r="AL146" i="9"/>
  <c r="AK146" i="9"/>
  <c r="AJ146" i="9"/>
  <c r="AI146" i="9"/>
  <c r="AH146" i="9"/>
  <c r="AG146" i="9"/>
  <c r="AF146" i="9"/>
  <c r="AE146" i="9"/>
  <c r="AD146" i="9"/>
  <c r="AC146" i="9"/>
  <c r="AB146" i="9"/>
  <c r="AA146" i="9"/>
  <c r="Z146" i="9"/>
  <c r="Y146" i="9"/>
  <c r="X146" i="9"/>
  <c r="W146" i="9"/>
  <c r="V146" i="9"/>
  <c r="U146" i="9" s="1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 s="1"/>
  <c r="BQ145" i="9" s="1"/>
  <c r="BQ148" i="9" s="1"/>
  <c r="BP145" i="9"/>
  <c r="BO145" i="9" s="1"/>
  <c r="BO148" i="9" s="1"/>
  <c r="BN145" i="9"/>
  <c r="BN148" i="9" s="1"/>
  <c r="BM145" i="9"/>
  <c r="BL145" i="9" s="1"/>
  <c r="BL148" i="9" s="1"/>
  <c r="BK145" i="9"/>
  <c r="BK148" i="9" s="1"/>
  <c r="BJ145" i="9"/>
  <c r="BI145" i="9" s="1"/>
  <c r="BI148" i="9" s="1"/>
  <c r="BG145" i="9"/>
  <c r="BF145" i="9"/>
  <c r="BD145" i="9"/>
  <c r="BC145" i="9"/>
  <c r="BB145" i="9"/>
  <c r="BA145" i="9"/>
  <c r="AZ145" i="9"/>
  <c r="AY145" i="9"/>
  <c r="AX145" i="9"/>
  <c r="AW145" i="9"/>
  <c r="AV145" i="9"/>
  <c r="AU145" i="9" s="1"/>
  <c r="AU148" i="9" s="1"/>
  <c r="AT145" i="9"/>
  <c r="AS145" i="9"/>
  <c r="AR145" i="9"/>
  <c r="AQ145" i="9" s="1"/>
  <c r="AP145" i="9" s="1"/>
  <c r="AO145" i="9"/>
  <c r="AN145" i="9"/>
  <c r="AM145" i="9"/>
  <c r="AL145" i="9"/>
  <c r="AK145" i="9"/>
  <c r="AJ145" i="9"/>
  <c r="AI145" i="9"/>
  <c r="AH145" i="9"/>
  <c r="AG145" i="9"/>
  <c r="AF145" i="9"/>
  <c r="AE145" i="9"/>
  <c r="AD145" i="9"/>
  <c r="AC145" i="9"/>
  <c r="AB145" i="9"/>
  <c r="AA145" i="9"/>
  <c r="Z145" i="9"/>
  <c r="Y145" i="9"/>
  <c r="X145" i="9"/>
  <c r="W145" i="9"/>
  <c r="V145" i="9"/>
  <c r="U145" i="9" s="1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 s="1"/>
  <c r="BL134" i="9"/>
  <c r="AH134" i="9"/>
  <c r="AD134" i="9"/>
  <c r="R134" i="9"/>
  <c r="N134" i="9"/>
  <c r="AL133" i="9"/>
  <c r="Y133" i="9"/>
  <c r="U133" i="9"/>
  <c r="BQ131" i="9"/>
  <c r="BQ134" i="9" s="1"/>
  <c r="BP131" i="9"/>
  <c r="BO131" i="9" s="1"/>
  <c r="BN131" i="9"/>
  <c r="BN134" i="9" s="1"/>
  <c r="BM131" i="9"/>
  <c r="BM134" i="9" s="1"/>
  <c r="BL131" i="9"/>
  <c r="BK131" i="9"/>
  <c r="BK134" i="9" s="1"/>
  <c r="BJ131" i="9"/>
  <c r="BI131" i="9" s="1"/>
  <c r="BH131" i="9"/>
  <c r="BH134" i="9" s="1"/>
  <c r="BG131" i="9"/>
  <c r="BG134" i="9" s="1"/>
  <c r="BF131" i="9"/>
  <c r="BF134" i="9" s="1"/>
  <c r="BD134" i="9" s="1"/>
  <c r="BD131" i="9"/>
  <c r="BC131" i="9"/>
  <c r="BC134" i="9" s="1"/>
  <c r="BB131" i="9"/>
  <c r="BB134" i="9" s="1"/>
  <c r="BA131" i="9"/>
  <c r="BA134" i="9" s="1"/>
  <c r="AZ131" i="9"/>
  <c r="AZ134" i="9" s="1"/>
  <c r="AY131" i="9"/>
  <c r="AY134" i="9" s="1"/>
  <c r="AX131" i="9"/>
  <c r="AX134" i="9" s="1"/>
  <c r="AW131" i="9"/>
  <c r="AW134" i="9" s="1"/>
  <c r="AV131" i="9"/>
  <c r="AU131" i="9" s="1"/>
  <c r="AT131" i="9"/>
  <c r="AT134" i="9" s="1"/>
  <c r="AS131" i="9"/>
  <c r="AS134" i="9" s="1"/>
  <c r="AR131" i="9"/>
  <c r="AR134" i="9" s="1"/>
  <c r="AQ131" i="9"/>
  <c r="AQ134" i="9" s="1"/>
  <c r="AP131" i="9"/>
  <c r="AP134" i="9" s="1"/>
  <c r="AO131" i="9"/>
  <c r="AN131" i="9"/>
  <c r="AN134" i="9" s="1"/>
  <c r="AM131" i="9"/>
  <c r="AM134" i="9" s="1"/>
  <c r="AL131" i="9"/>
  <c r="AL134" i="9" s="1"/>
  <c r="AK131" i="9"/>
  <c r="AK134" i="9" s="1"/>
  <c r="AJ131" i="9"/>
  <c r="AI131" i="9" s="1"/>
  <c r="AH131" i="9"/>
  <c r="AG131" i="9"/>
  <c r="AG134" i="9" s="1"/>
  <c r="AF131" i="9"/>
  <c r="AF134" i="9" s="1"/>
  <c r="AE131" i="9"/>
  <c r="AE134" i="9" s="1"/>
  <c r="AD131" i="9"/>
  <c r="AC131" i="9"/>
  <c r="AC134" i="9" s="1"/>
  <c r="AB131" i="9"/>
  <c r="AB134" i="9" s="1"/>
  <c r="AA131" i="9"/>
  <c r="AA134" i="9" s="1"/>
  <c r="Z131" i="9"/>
  <c r="Z134" i="9" s="1"/>
  <c r="Y131" i="9"/>
  <c r="Y134" i="9" s="1"/>
  <c r="X131" i="9"/>
  <c r="X134" i="9" s="1"/>
  <c r="W131" i="9"/>
  <c r="W134" i="9" s="1"/>
  <c r="V131" i="9"/>
  <c r="V134" i="9" s="1"/>
  <c r="U131" i="9"/>
  <c r="U134" i="9" s="1"/>
  <c r="T131" i="9"/>
  <c r="T134" i="9" s="1"/>
  <c r="S131" i="9"/>
  <c r="S134" i="9" s="1"/>
  <c r="R131" i="9"/>
  <c r="Q131" i="9"/>
  <c r="Q134" i="9" s="1"/>
  <c r="P131" i="9"/>
  <c r="P134" i="9" s="1"/>
  <c r="O131" i="9"/>
  <c r="O134" i="9" s="1"/>
  <c r="N131" i="9"/>
  <c r="M131" i="9" s="1"/>
  <c r="L131" i="9"/>
  <c r="L134" i="9" s="1"/>
  <c r="K131" i="9"/>
  <c r="K134" i="9" s="1"/>
  <c r="J131" i="9"/>
  <c r="J134" i="9" s="1"/>
  <c r="I134" i="9" s="1"/>
  <c r="I131" i="9"/>
  <c r="H131" i="9" s="1"/>
  <c r="H134" i="9" s="1"/>
  <c r="G131" i="9"/>
  <c r="F131" i="9"/>
  <c r="E131" i="9"/>
  <c r="D131" i="9"/>
  <c r="C131" i="9" s="1"/>
  <c r="BQ130" i="9"/>
  <c r="BQ133" i="9" s="1"/>
  <c r="BP133" i="9" s="1"/>
  <c r="BP130" i="9"/>
  <c r="BO130" i="9" s="1"/>
  <c r="BN130" i="9"/>
  <c r="BN133" i="9" s="1"/>
  <c r="BM130" i="9"/>
  <c r="BM133" i="9" s="1"/>
  <c r="BL130" i="9"/>
  <c r="BL133" i="9" s="1"/>
  <c r="BK130" i="9"/>
  <c r="BK133" i="9" s="1"/>
  <c r="BJ130" i="9"/>
  <c r="BI130" i="9" s="1"/>
  <c r="BH130" i="9"/>
  <c r="BH133" i="9" s="1"/>
  <c r="BG130" i="9"/>
  <c r="BG133" i="9" s="1"/>
  <c r="BF130" i="9"/>
  <c r="BF133" i="9" s="1"/>
  <c r="BD130" i="9"/>
  <c r="BC130" i="9"/>
  <c r="BC133" i="9" s="1"/>
  <c r="BB130" i="9"/>
  <c r="BB133" i="9" s="1"/>
  <c r="BA130" i="9"/>
  <c r="BA133" i="9" s="1"/>
  <c r="AZ130" i="9"/>
  <c r="AZ133" i="9" s="1"/>
  <c r="AY130" i="9"/>
  <c r="AY133" i="9" s="1"/>
  <c r="AX130" i="9"/>
  <c r="AX133" i="9" s="1"/>
  <c r="AW130" i="9"/>
  <c r="AW133" i="9" s="1"/>
  <c r="AV130" i="9"/>
  <c r="AU130" i="9" s="1"/>
  <c r="AT130" i="9"/>
  <c r="AT133" i="9" s="1"/>
  <c r="AS130" i="9"/>
  <c r="AS133" i="9" s="1"/>
  <c r="AR130" i="9"/>
  <c r="AR133" i="9" s="1"/>
  <c r="AQ130" i="9"/>
  <c r="AQ133" i="9" s="1"/>
  <c r="AP130" i="9"/>
  <c r="AP133" i="9" s="1"/>
  <c r="AO133" i="9" s="1"/>
  <c r="AO130" i="9"/>
  <c r="AN130" i="9"/>
  <c r="AN133" i="9" s="1"/>
  <c r="AM130" i="9"/>
  <c r="AM133" i="9" s="1"/>
  <c r="AL130" i="9"/>
  <c r="AK130" i="9"/>
  <c r="AK133" i="9" s="1"/>
  <c r="AJ130" i="9"/>
  <c r="AI130" i="9" s="1"/>
  <c r="AH130" i="9"/>
  <c r="AH133" i="9" s="1"/>
  <c r="AG130" i="9"/>
  <c r="AG133" i="9" s="1"/>
  <c r="AF130" i="9"/>
  <c r="AF133" i="9" s="1"/>
  <c r="AE130" i="9"/>
  <c r="AE133" i="9" s="1"/>
  <c r="AD130" i="9"/>
  <c r="AD133" i="9" s="1"/>
  <c r="AC130" i="9"/>
  <c r="AC133" i="9" s="1"/>
  <c r="AB130" i="9"/>
  <c r="AB133" i="9" s="1"/>
  <c r="AA130" i="9"/>
  <c r="AA133" i="9" s="1"/>
  <c r="Z130" i="9"/>
  <c r="Z133" i="9" s="1"/>
  <c r="Y130" i="9"/>
  <c r="X130" i="9"/>
  <c r="X133" i="9" s="1"/>
  <c r="W130" i="9"/>
  <c r="W133" i="9" s="1"/>
  <c r="V130" i="9"/>
  <c r="V133" i="9" s="1"/>
  <c r="U130" i="9"/>
  <c r="T130" i="9"/>
  <c r="T133" i="9" s="1"/>
  <c r="S130" i="9"/>
  <c r="S133" i="9" s="1"/>
  <c r="R130" i="9"/>
  <c r="R133" i="9" s="1"/>
  <c r="Q130" i="9"/>
  <c r="Q133" i="9" s="1"/>
  <c r="P130" i="9"/>
  <c r="P133" i="9" s="1"/>
  <c r="O130" i="9"/>
  <c r="O133" i="9" s="1"/>
  <c r="N130" i="9"/>
  <c r="M130" i="9" s="1"/>
  <c r="L130" i="9"/>
  <c r="L133" i="9" s="1"/>
  <c r="K130" i="9"/>
  <c r="K133" i="9" s="1"/>
  <c r="J130" i="9"/>
  <c r="J133" i="9" s="1"/>
  <c r="I130" i="9"/>
  <c r="H130" i="9" s="1"/>
  <c r="H133" i="9" s="1"/>
  <c r="G133" i="9" s="1"/>
  <c r="F133" i="9" s="1"/>
  <c r="E133" i="9" s="1"/>
  <c r="D133" i="9" s="1"/>
  <c r="G130" i="9"/>
  <c r="F130" i="9"/>
  <c r="E130" i="9"/>
  <c r="D130" i="9"/>
  <c r="C130" i="9" s="1"/>
  <c r="BH115" i="9"/>
  <c r="BP114" i="9"/>
  <c r="BH114" i="9"/>
  <c r="D114" i="9"/>
  <c r="C114" i="9" s="1"/>
  <c r="BQ112" i="9"/>
  <c r="BP112" i="9"/>
  <c r="BO112" i="9"/>
  <c r="BN112" i="9"/>
  <c r="BM112" i="9"/>
  <c r="BL112" i="9"/>
  <c r="BK112" i="9"/>
  <c r="BJ112" i="9"/>
  <c r="BI112" i="9"/>
  <c r="BG112" i="9"/>
  <c r="BF112" i="9"/>
  <c r="BD112" i="9"/>
  <c r="BC112" i="9"/>
  <c r="BB112" i="9"/>
  <c r="BA112" i="9"/>
  <c r="AZ112" i="9"/>
  <c r="AY112" i="9"/>
  <c r="AX112" i="9"/>
  <c r="AW112" i="9"/>
  <c r="AV112" i="9"/>
  <c r="AU112" i="9"/>
  <c r="AT112" i="9"/>
  <c r="AS112" i="9"/>
  <c r="AR112" i="9"/>
  <c r="AQ112" i="9"/>
  <c r="AP112" i="9"/>
  <c r="AO112" i="9"/>
  <c r="AN112" i="9"/>
  <c r="AM112" i="9"/>
  <c r="AL112" i="9"/>
  <c r="AK112" i="9"/>
  <c r="AJ112" i="9"/>
  <c r="AI112" i="9"/>
  <c r="AH112" i="9"/>
  <c r="AG112" i="9"/>
  <c r="AF112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BQ111" i="9"/>
  <c r="BP111" i="9"/>
  <c r="BO111" i="9"/>
  <c r="BN111" i="9"/>
  <c r="BM111" i="9"/>
  <c r="BL111" i="9"/>
  <c r="BK111" i="9"/>
  <c r="BJ111" i="9"/>
  <c r="BI111" i="9"/>
  <c r="BG111" i="9"/>
  <c r="BF111" i="9"/>
  <c r="BD111" i="9"/>
  <c r="BD114" i="9" s="1"/>
  <c r="BC114" i="9" s="1"/>
  <c r="BB114" i="9" s="1"/>
  <c r="BA114" i="9" s="1"/>
  <c r="AZ114" i="9" s="1"/>
  <c r="AY114" i="9" s="1"/>
  <c r="AX114" i="9" s="1"/>
  <c r="AW114" i="9" s="1"/>
  <c r="AV114" i="9" s="1"/>
  <c r="AU114" i="9" s="1"/>
  <c r="AT114" i="9" s="1"/>
  <c r="AS114" i="9" s="1"/>
  <c r="AR114" i="9" s="1"/>
  <c r="AQ114" i="9" s="1"/>
  <c r="AP114" i="9" s="1"/>
  <c r="AO114" i="9" s="1"/>
  <c r="AN114" i="9" s="1"/>
  <c r="AM114" i="9" s="1"/>
  <c r="AL114" i="9" s="1"/>
  <c r="AK114" i="9" s="1"/>
  <c r="AJ114" i="9" s="1"/>
  <c r="AI114" i="9" s="1"/>
  <c r="AH114" i="9" s="1"/>
  <c r="AG114" i="9" s="1"/>
  <c r="AF114" i="9" s="1"/>
  <c r="AE114" i="9" s="1"/>
  <c r="AD114" i="9" s="1"/>
  <c r="AC114" i="9" s="1"/>
  <c r="AB114" i="9" s="1"/>
  <c r="AA114" i="9" s="1"/>
  <c r="Z114" i="9" s="1"/>
  <c r="Y114" i="9" s="1"/>
  <c r="X114" i="9" s="1"/>
  <c r="W114" i="9" s="1"/>
  <c r="V114" i="9" s="1"/>
  <c r="U114" i="9" s="1"/>
  <c r="T114" i="9" s="1"/>
  <c r="S114" i="9" s="1"/>
  <c r="R114" i="9" s="1"/>
  <c r="Q114" i="9" s="1"/>
  <c r="P114" i="9" s="1"/>
  <c r="O114" i="9" s="1"/>
  <c r="N114" i="9" s="1"/>
  <c r="M114" i="9" s="1"/>
  <c r="L114" i="9" s="1"/>
  <c r="K114" i="9" s="1"/>
  <c r="J114" i="9" s="1"/>
  <c r="BC111" i="9"/>
  <c r="BB111" i="9"/>
  <c r="BA111" i="9"/>
  <c r="AZ111" i="9"/>
  <c r="AY111" i="9"/>
  <c r="AX111" i="9"/>
  <c r="AW111" i="9"/>
  <c r="AV111" i="9"/>
  <c r="AU111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I114" i="9" s="1"/>
  <c r="H114" i="9" s="1"/>
  <c r="G114" i="9" s="1"/>
  <c r="F114" i="9" s="1"/>
  <c r="E114" i="9" s="1"/>
  <c r="H111" i="9"/>
  <c r="G111" i="9"/>
  <c r="F111" i="9"/>
  <c r="E111" i="9"/>
  <c r="D111" i="9"/>
  <c r="C111" i="9"/>
  <c r="BM94" i="9"/>
  <c r="BH94" i="9"/>
  <c r="BH93" i="9"/>
  <c r="BP91" i="9"/>
  <c r="BP94" i="9" s="1"/>
  <c r="BO91" i="9"/>
  <c r="BO94" i="9" s="1"/>
  <c r="BN91" i="9"/>
  <c r="BN94" i="9" s="1"/>
  <c r="BM91" i="9"/>
  <c r="BL91" i="9"/>
  <c r="BL94" i="9" s="1"/>
  <c r="BK91" i="9"/>
  <c r="BK94" i="9" s="1"/>
  <c r="BJ91" i="9"/>
  <c r="BI91" i="9" s="1"/>
  <c r="BI94" i="9" s="1"/>
  <c r="BG91" i="9"/>
  <c r="BF91" i="9"/>
  <c r="BD91" i="9"/>
  <c r="BC91" i="9"/>
  <c r="BB91" i="9"/>
  <c r="BA91" i="9"/>
  <c r="AZ91" i="9"/>
  <c r="AY91" i="9"/>
  <c r="AX91" i="9"/>
  <c r="AW91" i="9"/>
  <c r="AV91" i="9"/>
  <c r="AU91" i="9" s="1"/>
  <c r="AU94" i="9" s="1"/>
  <c r="AT91" i="9"/>
  <c r="AS91" i="9"/>
  <c r="AR91" i="9"/>
  <c r="AQ91" i="9"/>
  <c r="AP91" i="9" s="1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 s="1"/>
  <c r="T91" i="9"/>
  <c r="S91" i="9"/>
  <c r="R91" i="9"/>
  <c r="Q91" i="9"/>
  <c r="P91" i="9"/>
  <c r="O91" i="9"/>
  <c r="N91" i="9"/>
  <c r="M91" i="9"/>
  <c r="L91" i="9" s="1"/>
  <c r="K91" i="9" s="1"/>
  <c r="J91" i="9"/>
  <c r="J94" i="9" s="1"/>
  <c r="I94" i="9" s="1"/>
  <c r="H94" i="9" s="1"/>
  <c r="G94" i="9" s="1"/>
  <c r="F94" i="9" s="1"/>
  <c r="E94" i="9" s="1"/>
  <c r="D94" i="9" s="1"/>
  <c r="C94" i="9" s="1"/>
  <c r="I91" i="9"/>
  <c r="H91" i="9"/>
  <c r="G91" i="9"/>
  <c r="F91" i="9"/>
  <c r="E91" i="9"/>
  <c r="D91" i="9"/>
  <c r="C91" i="9"/>
  <c r="BQ90" i="9" s="1"/>
  <c r="BQ93" i="9" s="1"/>
  <c r="BP90" i="9"/>
  <c r="BP93" i="9" s="1"/>
  <c r="BO90" i="9"/>
  <c r="BO93" i="9" s="1"/>
  <c r="BN90" i="9"/>
  <c r="BN93" i="9" s="1"/>
  <c r="BM90" i="9"/>
  <c r="BM93" i="9" s="1"/>
  <c r="BL90" i="9"/>
  <c r="BL93" i="9" s="1"/>
  <c r="BK90" i="9"/>
  <c r="BK93" i="9" s="1"/>
  <c r="BJ90" i="9"/>
  <c r="BI90" i="9" s="1"/>
  <c r="BI93" i="9" s="1"/>
  <c r="BG90" i="9"/>
  <c r="BF90" i="9"/>
  <c r="BD90" i="9"/>
  <c r="BC90" i="9"/>
  <c r="BB90" i="9"/>
  <c r="BA90" i="9"/>
  <c r="AZ90" i="9"/>
  <c r="AY90" i="9"/>
  <c r="AX90" i="9"/>
  <c r="AW90" i="9"/>
  <c r="AV90" i="9"/>
  <c r="AU90" i="9" s="1"/>
  <c r="AU93" i="9" s="1"/>
  <c r="AT93" i="9" s="1"/>
  <c r="AT90" i="9"/>
  <c r="AS90" i="9"/>
  <c r="AR90" i="9"/>
  <c r="AQ90" i="9"/>
  <c r="AP90" i="9" s="1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 s="1"/>
  <c r="T90" i="9"/>
  <c r="S90" i="9"/>
  <c r="R90" i="9"/>
  <c r="Q90" i="9"/>
  <c r="P90" i="9"/>
  <c r="O90" i="9"/>
  <c r="N90" i="9"/>
  <c r="M90" i="9"/>
  <c r="L90" i="9" s="1"/>
  <c r="K90" i="9" s="1"/>
  <c r="J90" i="9"/>
  <c r="I90" i="9"/>
  <c r="H90" i="9"/>
  <c r="G90" i="9"/>
  <c r="F90" i="9"/>
  <c r="E90" i="9"/>
  <c r="D90" i="9"/>
  <c r="C90" i="9"/>
  <c r="BQ74" i="9"/>
  <c r="BQ77" i="9" s="1"/>
  <c r="BP74" i="9"/>
  <c r="BO74" i="9" s="1"/>
  <c r="BO77" i="9" s="1"/>
  <c r="BN74" i="9"/>
  <c r="BM74" i="9"/>
  <c r="BL74" i="9"/>
  <c r="BL77" i="9" s="1"/>
  <c r="BK74" i="9"/>
  <c r="BJ74" i="9" s="1"/>
  <c r="BI74" i="9" s="1"/>
  <c r="BH74" i="9"/>
  <c r="BH225" i="9" s="1"/>
  <c r="BH226" i="9" s="1"/>
  <c r="BG74" i="9"/>
  <c r="BF74" i="9"/>
  <c r="BF77" i="9" s="1"/>
  <c r="BD74" i="9"/>
  <c r="BC74" i="9"/>
  <c r="BC77" i="9" s="1"/>
  <c r="BB77" i="9" s="1"/>
  <c r="BA77" i="9" s="1"/>
  <c r="AZ77" i="9" s="1"/>
  <c r="BB74" i="9"/>
  <c r="BA74" i="9"/>
  <c r="AZ74" i="9"/>
  <c r="AY74" i="9"/>
  <c r="AX74" i="9"/>
  <c r="AX77" i="9" s="1"/>
  <c r="AW74" i="9"/>
  <c r="AV74" i="9"/>
  <c r="AU74" i="9" s="1"/>
  <c r="AU77" i="9" s="1"/>
  <c r="AT74" i="9"/>
  <c r="AT77" i="9" s="1"/>
  <c r="AS77" i="9" s="1"/>
  <c r="AR77" i="9" s="1"/>
  <c r="AS74" i="9"/>
  <c r="AR74" i="9"/>
  <c r="AQ74" i="9"/>
  <c r="AQ77" i="9" s="1"/>
  <c r="AP74" i="9"/>
  <c r="AP77" i="9" s="1"/>
  <c r="AO77" i="9" s="1"/>
  <c r="AN77" i="9" s="1"/>
  <c r="AO74" i="9"/>
  <c r="AN74" i="9"/>
  <c r="AM74" i="9"/>
  <c r="AM77" i="9" s="1"/>
  <c r="AL74" i="9"/>
  <c r="AK74" i="9"/>
  <c r="AK77" i="9" s="1"/>
  <c r="AJ77" i="9" s="1"/>
  <c r="AJ74" i="9"/>
  <c r="AI74" i="9" s="1"/>
  <c r="AI77" i="9" s="1"/>
  <c r="AH74" i="9"/>
  <c r="AG74" i="9"/>
  <c r="AF74" i="9"/>
  <c r="AF77" i="9" s="1"/>
  <c r="AE74" i="9"/>
  <c r="AD74" i="9"/>
  <c r="AC74" i="9"/>
  <c r="AC77" i="9" s="1"/>
  <c r="AB74" i="9"/>
  <c r="AB77" i="9" s="1"/>
  <c r="AA74" i="9"/>
  <c r="AA77" i="9" s="1"/>
  <c r="Z74" i="9"/>
  <c r="Y74" i="9"/>
  <c r="X74" i="9"/>
  <c r="X77" i="9" s="1"/>
  <c r="W77" i="9" s="1"/>
  <c r="W74" i="9"/>
  <c r="V74" i="9"/>
  <c r="U74" i="9" s="1"/>
  <c r="U77" i="9" s="1"/>
  <c r="T74" i="9"/>
  <c r="T77" i="9" s="1"/>
  <c r="S74" i="9"/>
  <c r="S77" i="9" s="1"/>
  <c r="R77" i="9" s="1"/>
  <c r="R74" i="9"/>
  <c r="Q74" i="9"/>
  <c r="P74" i="9"/>
  <c r="P77" i="9" s="1"/>
  <c r="O74" i="9"/>
  <c r="O77" i="9" s="1"/>
  <c r="N77" i="9" s="1"/>
  <c r="N74" i="9"/>
  <c r="M74" i="9" s="1"/>
  <c r="M77" i="9" s="1"/>
  <c r="L74" i="9"/>
  <c r="K74" i="9"/>
  <c r="J74" i="9"/>
  <c r="J77" i="9" s="1"/>
  <c r="I77" i="9" s="1"/>
  <c r="I74" i="9"/>
  <c r="H74" i="9" s="1"/>
  <c r="H77" i="9" s="1"/>
  <c r="G74" i="9"/>
  <c r="F74" i="9"/>
  <c r="E74" i="9"/>
  <c r="D74" i="9"/>
  <c r="C74" i="9" s="1"/>
  <c r="BQ73" i="9"/>
  <c r="BQ76" i="9" s="1"/>
  <c r="BP73" i="9"/>
  <c r="BO73" i="9" s="1"/>
  <c r="BO76" i="9" s="1"/>
  <c r="BN73" i="9"/>
  <c r="BN76" i="9" s="1"/>
  <c r="BM73" i="9"/>
  <c r="BM76" i="9" s="1"/>
  <c r="BL73" i="9"/>
  <c r="BL76" i="9" s="1"/>
  <c r="BK73" i="9"/>
  <c r="BJ73" i="9" s="1"/>
  <c r="BI73" i="9" s="1"/>
  <c r="BH73" i="9"/>
  <c r="BH223" i="9" s="1"/>
  <c r="BH224" i="9" s="1"/>
  <c r="BG73" i="9"/>
  <c r="BF73" i="9"/>
  <c r="BD73" i="9"/>
  <c r="BC73" i="9"/>
  <c r="BB73" i="9"/>
  <c r="BB76" i="9" s="1"/>
  <c r="BA73" i="9"/>
  <c r="BA76" i="9" s="1"/>
  <c r="AZ73" i="9"/>
  <c r="AZ76" i="9" s="1"/>
  <c r="AY76" i="9" s="1"/>
  <c r="AX76" i="9" s="1"/>
  <c r="AY73" i="9"/>
  <c r="AX73" i="9"/>
  <c r="AW73" i="9"/>
  <c r="AW76" i="9" s="1"/>
  <c r="AV73" i="9"/>
  <c r="AU73" i="9" s="1"/>
  <c r="AU76" i="9" s="1"/>
  <c r="AT73" i="9"/>
  <c r="AT76" i="9" s="1"/>
  <c r="AS73" i="9"/>
  <c r="AS76" i="9" s="1"/>
  <c r="AR73" i="9"/>
  <c r="AQ73" i="9"/>
  <c r="AP73" i="9"/>
  <c r="AO73" i="9"/>
  <c r="AN73" i="9"/>
  <c r="AM73" i="9"/>
  <c r="AM76" i="9" s="1"/>
  <c r="AL76" i="9" s="1"/>
  <c r="AK76" i="9" s="1"/>
  <c r="AL73" i="9"/>
  <c r="AK73" i="9"/>
  <c r="AJ73" i="9"/>
  <c r="AI73" i="9" s="1"/>
  <c r="AI76" i="9" s="1"/>
  <c r="AH73" i="9"/>
  <c r="AH76" i="9" s="1"/>
  <c r="AG76" i="9" s="1"/>
  <c r="AF76" i="9" s="1"/>
  <c r="AE76" i="9" s="1"/>
  <c r="AG73" i="9"/>
  <c r="AF73" i="9"/>
  <c r="AE73" i="9"/>
  <c r="AD73" i="9"/>
  <c r="AD76" i="9" s="1"/>
  <c r="AC76" i="9" s="1"/>
  <c r="AB76" i="9" s="1"/>
  <c r="AC73" i="9"/>
  <c r="AB73" i="9"/>
  <c r="AA73" i="9"/>
  <c r="AA76" i="9" s="1"/>
  <c r="Z73" i="9"/>
  <c r="Z76" i="9" s="1"/>
  <c r="Y73" i="9"/>
  <c r="Y76" i="9" s="1"/>
  <c r="X76" i="9" s="1"/>
  <c r="X73" i="9"/>
  <c r="W73" i="9"/>
  <c r="W76" i="9" s="1"/>
  <c r="V73" i="9"/>
  <c r="U73" i="9" s="1"/>
  <c r="U76" i="9" s="1"/>
  <c r="T76" i="9" s="1"/>
  <c r="S76" i="9" s="1"/>
  <c r="R76" i="9" s="1"/>
  <c r="T73" i="9"/>
  <c r="S73" i="9"/>
  <c r="R73" i="9"/>
  <c r="Q73" i="9"/>
  <c r="Q76" i="9" s="1"/>
  <c r="P76" i="9" s="1"/>
  <c r="O76" i="9" s="1"/>
  <c r="P73" i="9"/>
  <c r="O73" i="9"/>
  <c r="N73" i="9"/>
  <c r="M73" i="9" s="1"/>
  <c r="M76" i="9" s="1"/>
  <c r="L73" i="9"/>
  <c r="L76" i="9" s="1"/>
  <c r="K76" i="9" s="1"/>
  <c r="J76" i="9" s="1"/>
  <c r="I76" i="9" s="1"/>
  <c r="K73" i="9"/>
  <c r="J73" i="9"/>
  <c r="I73" i="9"/>
  <c r="H73" i="9" s="1"/>
  <c r="H76" i="9" s="1"/>
  <c r="G73" i="9"/>
  <c r="G76" i="9" s="1"/>
  <c r="F76" i="9" s="1"/>
  <c r="E76" i="9" s="1"/>
  <c r="D76" i="9" s="1"/>
  <c r="F73" i="9"/>
  <c r="E73" i="9"/>
  <c r="D73" i="9"/>
  <c r="C73" i="9" s="1"/>
  <c r="BH56" i="9"/>
  <c r="BN55" i="9"/>
  <c r="BJ55" i="9"/>
  <c r="BH55" i="9"/>
  <c r="BQ53" i="9"/>
  <c r="BQ56" i="9" s="1"/>
  <c r="BP53" i="9"/>
  <c r="BP56" i="9" s="1"/>
  <c r="BO53" i="9"/>
  <c r="BO56" i="9" s="1"/>
  <c r="BN53" i="9"/>
  <c r="BN56" i="9" s="1"/>
  <c r="BM53" i="9"/>
  <c r="BM56" i="9" s="1"/>
  <c r="BL53" i="9"/>
  <c r="BL56" i="9" s="1"/>
  <c r="BK53" i="9"/>
  <c r="BK56" i="9" s="1"/>
  <c r="BJ53" i="9"/>
  <c r="BI53" i="9" s="1"/>
  <c r="BI56" i="9" s="1"/>
  <c r="BG53" i="9"/>
  <c r="BF53" i="9"/>
  <c r="BD53" i="9"/>
  <c r="BC53" i="9"/>
  <c r="BB53" i="9"/>
  <c r="BA53" i="9"/>
  <c r="AZ53" i="9"/>
  <c r="AY53" i="9"/>
  <c r="AX53" i="9"/>
  <c r="AW53" i="9"/>
  <c r="AV53" i="9"/>
  <c r="AU53" i="9" s="1"/>
  <c r="AU56" i="9" s="1"/>
  <c r="AT56" i="9" s="1"/>
  <c r="AT53" i="9"/>
  <c r="AS53" i="9" s="1"/>
  <c r="AR53" i="9"/>
  <c r="AQ53" i="9"/>
  <c r="AP53" i="9"/>
  <c r="AO53" i="9"/>
  <c r="AN53" i="9"/>
  <c r="AM53" i="9" s="1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 s="1"/>
  <c r="T53" i="9"/>
  <c r="S53" i="9"/>
  <c r="R53" i="9"/>
  <c r="Q53" i="9"/>
  <c r="P53" i="9"/>
  <c r="O53" i="9"/>
  <c r="N53" i="9"/>
  <c r="M53" i="9" s="1"/>
  <c r="L53" i="9" s="1"/>
  <c r="K53" i="9" s="1"/>
  <c r="J53" i="9" s="1"/>
  <c r="I53" i="9"/>
  <c r="H53" i="9"/>
  <c r="G53" i="9"/>
  <c r="F53" i="9"/>
  <c r="E53" i="9"/>
  <c r="D53" i="9"/>
  <c r="C53" i="9" s="1"/>
  <c r="BQ52" i="9"/>
  <c r="BQ55" i="9" s="1"/>
  <c r="BP52" i="9"/>
  <c r="BP55" i="9" s="1"/>
  <c r="BO52" i="9"/>
  <c r="BO55" i="9" s="1"/>
  <c r="BN52" i="9"/>
  <c r="BM52" i="9"/>
  <c r="BM55" i="9" s="1"/>
  <c r="BL52" i="9"/>
  <c r="BL55" i="9" s="1"/>
  <c r="BK52" i="9"/>
  <c r="BK55" i="9" s="1"/>
  <c r="BJ52" i="9"/>
  <c r="BI52" i="9" s="1"/>
  <c r="BI55" i="9" s="1"/>
  <c r="BG52" i="9"/>
  <c r="BF52" i="9"/>
  <c r="BD52" i="9"/>
  <c r="BC52" i="9"/>
  <c r="BB52" i="9"/>
  <c r="BA52" i="9"/>
  <c r="AZ52" i="9"/>
  <c r="AY52" i="9"/>
  <c r="AX52" i="9"/>
  <c r="AW52" i="9"/>
  <c r="AV52" i="9"/>
  <c r="AU52" i="9" s="1"/>
  <c r="AU55" i="9" s="1"/>
  <c r="AT55" i="9" s="1"/>
  <c r="AT52" i="9"/>
  <c r="AS52" i="9" s="1"/>
  <c r="AR52" i="9"/>
  <c r="AQ52" i="9"/>
  <c r="AP52" i="9"/>
  <c r="AO52" i="9"/>
  <c r="AN52" i="9"/>
  <c r="AM52" i="9" s="1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 s="1"/>
  <c r="T52" i="9"/>
  <c r="S52" i="9"/>
  <c r="R52" i="9"/>
  <c r="Q52" i="9"/>
  <c r="P52" i="9"/>
  <c r="O52" i="9"/>
  <c r="N52" i="9"/>
  <c r="M52" i="9" s="1"/>
  <c r="L52" i="9" s="1"/>
  <c r="K52" i="9" s="1"/>
  <c r="J52" i="9" s="1"/>
  <c r="I52" i="9"/>
  <c r="H52" i="9"/>
  <c r="G52" i="9"/>
  <c r="F52" i="9"/>
  <c r="E52" i="9"/>
  <c r="D52" i="9"/>
  <c r="C52" i="9" s="1"/>
  <c r="BH39" i="9"/>
  <c r="BN38" i="9"/>
  <c r="BM38" i="9"/>
  <c r="BH38" i="9"/>
  <c r="BP36" i="9"/>
  <c r="BO36" i="9" s="1"/>
  <c r="BO39" i="9" s="1"/>
  <c r="BN36" i="9"/>
  <c r="BN39" i="9" s="1"/>
  <c r="BM36" i="9"/>
  <c r="BL36" i="9" s="1"/>
  <c r="BL39" i="9" s="1"/>
  <c r="BK36" i="9"/>
  <c r="BK39" i="9" s="1"/>
  <c r="BJ36" i="9"/>
  <c r="BI36" i="9" s="1"/>
  <c r="BI39" i="9" s="1"/>
  <c r="BG36" i="9"/>
  <c r="BF36" i="9"/>
  <c r="BD36" i="9"/>
  <c r="BC36" i="9"/>
  <c r="BB36" i="9"/>
  <c r="BA36" i="9"/>
  <c r="AZ36" i="9"/>
  <c r="AY36" i="9"/>
  <c r="AX36" i="9"/>
  <c r="AW36" i="9"/>
  <c r="AV36" i="9"/>
  <c r="AU36" i="9" s="1"/>
  <c r="AU39" i="9" s="1"/>
  <c r="AT36" i="9"/>
  <c r="AS36" i="9"/>
  <c r="AR36" i="9"/>
  <c r="AQ36" i="9" s="1"/>
  <c r="AP36" i="9" s="1"/>
  <c r="AO36" i="9"/>
  <c r="AN36" i="9"/>
  <c r="AM36" i="9"/>
  <c r="AL36" i="9"/>
  <c r="AK36" i="9"/>
  <c r="AJ36" i="9"/>
  <c r="AI36" i="9" s="1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 s="1"/>
  <c r="T36" i="9"/>
  <c r="S36" i="9"/>
  <c r="R36" i="9"/>
  <c r="Q36" i="9"/>
  <c r="P36" i="9"/>
  <c r="O36" i="9"/>
  <c r="N36" i="9"/>
  <c r="M36" i="9" s="1"/>
  <c r="L36" i="9"/>
  <c r="K36" i="9"/>
  <c r="J36" i="9"/>
  <c r="I36" i="9"/>
  <c r="H36" i="9"/>
  <c r="G36" i="9"/>
  <c r="F36" i="9"/>
  <c r="E36" i="9"/>
  <c r="D36" i="9"/>
  <c r="C36" i="9" s="1"/>
  <c r="BQ35" i="9" s="1"/>
  <c r="BQ38" i="9" s="1"/>
  <c r="BP35" i="9"/>
  <c r="BO35" i="9" s="1"/>
  <c r="BO38" i="9" s="1"/>
  <c r="BN35" i="9"/>
  <c r="BM35" i="9"/>
  <c r="BL35" i="9" s="1"/>
  <c r="BL38" i="9" s="1"/>
  <c r="BK35" i="9"/>
  <c r="BK38" i="9" s="1"/>
  <c r="BJ35" i="9"/>
  <c r="BI35" i="9" s="1"/>
  <c r="BI38" i="9" s="1"/>
  <c r="BG35" i="9"/>
  <c r="BF35" i="9"/>
  <c r="BD35" i="9"/>
  <c r="BC35" i="9"/>
  <c r="BB35" i="9"/>
  <c r="BA35" i="9"/>
  <c r="AZ35" i="9"/>
  <c r="AY35" i="9"/>
  <c r="AX35" i="9"/>
  <c r="AW35" i="9"/>
  <c r="AV35" i="9"/>
  <c r="AU35" i="9" s="1"/>
  <c r="AU38" i="9" s="1"/>
  <c r="AT35" i="9"/>
  <c r="AS35" i="9"/>
  <c r="AR35" i="9"/>
  <c r="AQ35" i="9" s="1"/>
  <c r="AP35" i="9" s="1"/>
  <c r="AO35" i="9"/>
  <c r="AN35" i="9"/>
  <c r="AM35" i="9"/>
  <c r="AL35" i="9"/>
  <c r="AK35" i="9"/>
  <c r="AJ35" i="9"/>
  <c r="AI35" i="9" s="1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 s="1"/>
  <c r="T35" i="9"/>
  <c r="S35" i="9"/>
  <c r="R35" i="9"/>
  <c r="Q35" i="9"/>
  <c r="P35" i="9"/>
  <c r="O35" i="9"/>
  <c r="N35" i="9"/>
  <c r="M35" i="9" s="1"/>
  <c r="L35" i="9"/>
  <c r="K35" i="9"/>
  <c r="J35" i="9"/>
  <c r="I35" i="9"/>
  <c r="H35" i="9"/>
  <c r="G35" i="9"/>
  <c r="F35" i="9"/>
  <c r="E35" i="9"/>
  <c r="D35" i="9"/>
  <c r="C35" i="9" s="1"/>
  <c r="BH22" i="9"/>
  <c r="BH21" i="9"/>
  <c r="AS56" i="9" l="1"/>
  <c r="BI182" i="9"/>
  <c r="AP199" i="9"/>
  <c r="AO199" i="9" s="1"/>
  <c r="AN199" i="9" s="1"/>
  <c r="AM199" i="9" s="1"/>
  <c r="AL199" i="9" s="1"/>
  <c r="AK199" i="9" s="1"/>
  <c r="AJ199" i="9" s="1"/>
  <c r="AI199" i="9" s="1"/>
  <c r="AH199" i="9" s="1"/>
  <c r="AG199" i="9" s="1"/>
  <c r="AF199" i="9" s="1"/>
  <c r="AE199" i="9" s="1"/>
  <c r="AD199" i="9" s="1"/>
  <c r="AC199" i="9" s="1"/>
  <c r="AB199" i="9" s="1"/>
  <c r="AA199" i="9" s="1"/>
  <c r="Z199" i="9" s="1"/>
  <c r="Y199" i="9" s="1"/>
  <c r="X199" i="9" s="1"/>
  <c r="W199" i="9" s="1"/>
  <c r="V199" i="9" s="1"/>
  <c r="U199" i="9" s="1"/>
  <c r="T199" i="9" s="1"/>
  <c r="S199" i="9" s="1"/>
  <c r="R199" i="9" s="1"/>
  <c r="Q199" i="9" s="1"/>
  <c r="P199" i="9" s="1"/>
  <c r="O199" i="9" s="1"/>
  <c r="N199" i="9" s="1"/>
  <c r="M199" i="9" s="1"/>
  <c r="L199" i="9" s="1"/>
  <c r="K199" i="9" s="1"/>
  <c r="BR199" i="9" s="1"/>
  <c r="AS55" i="9"/>
  <c r="AR55" i="9" s="1"/>
  <c r="AQ55" i="9" s="1"/>
  <c r="AP55" i="9" s="1"/>
  <c r="AO55" i="9" s="1"/>
  <c r="AN55" i="9" s="1"/>
  <c r="AM55" i="9" s="1"/>
  <c r="AL55" i="9" s="1"/>
  <c r="AK55" i="9" s="1"/>
  <c r="AJ55" i="9" s="1"/>
  <c r="AI55" i="9" s="1"/>
  <c r="AH55" i="9" s="1"/>
  <c r="AG55" i="9" s="1"/>
  <c r="AF55" i="9" s="1"/>
  <c r="AE55" i="9" s="1"/>
  <c r="AD55" i="9" s="1"/>
  <c r="AC55" i="9" s="1"/>
  <c r="AB55" i="9" s="1"/>
  <c r="AA55" i="9" s="1"/>
  <c r="Z55" i="9" s="1"/>
  <c r="Y55" i="9" s="1"/>
  <c r="X55" i="9" s="1"/>
  <c r="W55" i="9" s="1"/>
  <c r="V55" i="9" s="1"/>
  <c r="U55" i="9" s="1"/>
  <c r="T55" i="9" s="1"/>
  <c r="S55" i="9" s="1"/>
  <c r="R55" i="9" s="1"/>
  <c r="Q55" i="9" s="1"/>
  <c r="P55" i="9" s="1"/>
  <c r="O55" i="9" s="1"/>
  <c r="N55" i="9" s="1"/>
  <c r="M55" i="9" s="1"/>
  <c r="L55" i="9" s="1"/>
  <c r="K55" i="9" s="1"/>
  <c r="J55" i="9" s="1"/>
  <c r="I55" i="9" s="1"/>
  <c r="H55" i="9" s="1"/>
  <c r="G55" i="9" s="1"/>
  <c r="F55" i="9" s="1"/>
  <c r="E55" i="9" s="1"/>
  <c r="D55" i="9" s="1"/>
  <c r="C55" i="9" s="1"/>
  <c r="AS165" i="9"/>
  <c r="AR165" i="9" s="1"/>
  <c r="AQ165" i="9" s="1"/>
  <c r="AP165" i="9" s="1"/>
  <c r="AO165" i="9" s="1"/>
  <c r="AN165" i="9" s="1"/>
  <c r="AM165" i="9" s="1"/>
  <c r="AL165" i="9" s="1"/>
  <c r="AK165" i="9" s="1"/>
  <c r="AJ165" i="9" s="1"/>
  <c r="AI165" i="9" s="1"/>
  <c r="AH165" i="9" s="1"/>
  <c r="AG165" i="9" s="1"/>
  <c r="AF165" i="9" s="1"/>
  <c r="AE165" i="9" s="1"/>
  <c r="AD165" i="9" s="1"/>
  <c r="AC165" i="9" s="1"/>
  <c r="AB165" i="9" s="1"/>
  <c r="AA165" i="9" s="1"/>
  <c r="Z165" i="9" s="1"/>
  <c r="Y165" i="9" s="1"/>
  <c r="X165" i="9" s="1"/>
  <c r="W165" i="9" s="1"/>
  <c r="V165" i="9" s="1"/>
  <c r="U165" i="9" s="1"/>
  <c r="T165" i="9" s="1"/>
  <c r="S165" i="9" s="1"/>
  <c r="R165" i="9" s="1"/>
  <c r="Q165" i="9" s="1"/>
  <c r="P165" i="9" s="1"/>
  <c r="O165" i="9" s="1"/>
  <c r="N165" i="9" s="1"/>
  <c r="M165" i="9" s="1"/>
  <c r="L165" i="9" s="1"/>
  <c r="K165" i="9" s="1"/>
  <c r="J165" i="9" s="1"/>
  <c r="I165" i="9" s="1"/>
  <c r="H165" i="9" s="1"/>
  <c r="G165" i="9" s="1"/>
  <c r="F165" i="9" s="1"/>
  <c r="E165" i="9" s="1"/>
  <c r="D165" i="9" s="1"/>
  <c r="C165" i="9" s="1"/>
  <c r="AY77" i="9"/>
  <c r="BO114" i="9"/>
  <c r="BN114" i="9" s="1"/>
  <c r="BM114" i="9" s="1"/>
  <c r="BL114" i="9" s="1"/>
  <c r="BK114" i="9" s="1"/>
  <c r="BJ114" i="9" s="1"/>
  <c r="BI114" i="9" s="1"/>
  <c r="BJ183" i="9"/>
  <c r="BD221" i="9"/>
  <c r="BC221" i="9" s="1"/>
  <c r="BB221" i="9" s="1"/>
  <c r="BA221" i="9" s="1"/>
  <c r="AZ221" i="9" s="1"/>
  <c r="AY221" i="9" s="1"/>
  <c r="AX221" i="9" s="1"/>
  <c r="AW221" i="9" s="1"/>
  <c r="AV221" i="9" s="1"/>
  <c r="AU221" i="9" s="1"/>
  <c r="AT221" i="9" s="1"/>
  <c r="AS221" i="9" s="1"/>
  <c r="AR221" i="9" s="1"/>
  <c r="AQ221" i="9" s="1"/>
  <c r="AP221" i="9" s="1"/>
  <c r="AO221" i="9" s="1"/>
  <c r="AN221" i="9" s="1"/>
  <c r="AM221" i="9" s="1"/>
  <c r="AL221" i="9" s="1"/>
  <c r="AK221" i="9" s="1"/>
  <c r="AJ221" i="9" s="1"/>
  <c r="AI221" i="9" s="1"/>
  <c r="AH221" i="9" s="1"/>
  <c r="AG221" i="9" s="1"/>
  <c r="AF221" i="9" s="1"/>
  <c r="AE221" i="9" s="1"/>
  <c r="AD221" i="9" s="1"/>
  <c r="AC221" i="9" s="1"/>
  <c r="AB221" i="9" s="1"/>
  <c r="AA221" i="9" s="1"/>
  <c r="Z221" i="9" s="1"/>
  <c r="Y221" i="9" s="1"/>
  <c r="X221" i="9" s="1"/>
  <c r="W221" i="9" s="1"/>
  <c r="V221" i="9" s="1"/>
  <c r="U221" i="9" s="1"/>
  <c r="T221" i="9" s="1"/>
  <c r="S221" i="9" s="1"/>
  <c r="R221" i="9" s="1"/>
  <c r="Q221" i="9" s="1"/>
  <c r="P221" i="9" s="1"/>
  <c r="O221" i="9" s="1"/>
  <c r="N221" i="9" s="1"/>
  <c r="M221" i="9" s="1"/>
  <c r="L221" i="9" s="1"/>
  <c r="K221" i="9" s="1"/>
  <c r="J221" i="9" s="1"/>
  <c r="I221" i="9" s="1"/>
  <c r="H221" i="9" s="1"/>
  <c r="BJ38" i="9"/>
  <c r="AV76" i="9"/>
  <c r="BN77" i="9"/>
  <c r="BM77" i="9" s="1"/>
  <c r="BP134" i="9"/>
  <c r="BO134" i="9" s="1"/>
  <c r="AT148" i="9"/>
  <c r="AS148" i="9" s="1"/>
  <c r="AR148" i="9" s="1"/>
  <c r="AK166" i="9"/>
  <c r="AJ166" i="9" s="1"/>
  <c r="AI166" i="9" s="1"/>
  <c r="AH166" i="9" s="1"/>
  <c r="AG166" i="9" s="1"/>
  <c r="AF166" i="9" s="1"/>
  <c r="AE166" i="9" s="1"/>
  <c r="AD166" i="9" s="1"/>
  <c r="AC166" i="9" s="1"/>
  <c r="AB166" i="9" s="1"/>
  <c r="AA166" i="9" s="1"/>
  <c r="Z166" i="9" s="1"/>
  <c r="Y166" i="9" s="1"/>
  <c r="X166" i="9" s="1"/>
  <c r="W166" i="9" s="1"/>
  <c r="V166" i="9" s="1"/>
  <c r="U166" i="9" s="1"/>
  <c r="T166" i="9" s="1"/>
  <c r="S166" i="9" s="1"/>
  <c r="R166" i="9" s="1"/>
  <c r="Q166" i="9" s="1"/>
  <c r="P166" i="9" s="1"/>
  <c r="O166" i="9" s="1"/>
  <c r="N166" i="9" s="1"/>
  <c r="BP38" i="9"/>
  <c r="BG55" i="9"/>
  <c r="BF55" i="9" s="1"/>
  <c r="BD55" i="9" s="1"/>
  <c r="BC55" i="9" s="1"/>
  <c r="BB55" i="9" s="1"/>
  <c r="BA55" i="9" s="1"/>
  <c r="AZ55" i="9" s="1"/>
  <c r="AY55" i="9" s="1"/>
  <c r="AX55" i="9" s="1"/>
  <c r="AW55" i="9" s="1"/>
  <c r="AV55" i="9" s="1"/>
  <c r="AR76" i="9"/>
  <c r="AQ76" i="9" s="1"/>
  <c r="AP76" i="9" s="1"/>
  <c r="AO76" i="9" s="1"/>
  <c r="AN76" i="9" s="1"/>
  <c r="L77" i="9"/>
  <c r="K77" i="9" s="1"/>
  <c r="Z77" i="9"/>
  <c r="Y77" i="9" s="1"/>
  <c r="AH77" i="9"/>
  <c r="AG77" i="9" s="1"/>
  <c r="BD77" i="9"/>
  <c r="BP77" i="9"/>
  <c r="BG115" i="9"/>
  <c r="BF115" i="9" s="1"/>
  <c r="BD115" i="9" s="1"/>
  <c r="BC115" i="9" s="1"/>
  <c r="BB115" i="9" s="1"/>
  <c r="BA115" i="9" s="1"/>
  <c r="AZ115" i="9" s="1"/>
  <c r="AY115" i="9" s="1"/>
  <c r="AX115" i="9" s="1"/>
  <c r="AW115" i="9" s="1"/>
  <c r="AV115" i="9" s="1"/>
  <c r="AU115" i="9" s="1"/>
  <c r="AT115" i="9" s="1"/>
  <c r="AS115" i="9" s="1"/>
  <c r="AR115" i="9" s="1"/>
  <c r="AQ115" i="9" s="1"/>
  <c r="AP115" i="9" s="1"/>
  <c r="AO115" i="9" s="1"/>
  <c r="AN115" i="9" s="1"/>
  <c r="AM115" i="9" s="1"/>
  <c r="AL115" i="9" s="1"/>
  <c r="AK115" i="9" s="1"/>
  <c r="AJ115" i="9" s="1"/>
  <c r="AI115" i="9" s="1"/>
  <c r="AH115" i="9" s="1"/>
  <c r="AG115" i="9" s="1"/>
  <c r="AF115" i="9" s="1"/>
  <c r="AE115" i="9" s="1"/>
  <c r="AD115" i="9" s="1"/>
  <c r="AC115" i="9" s="1"/>
  <c r="AB115" i="9" s="1"/>
  <c r="AA115" i="9" s="1"/>
  <c r="Z115" i="9" s="1"/>
  <c r="Y115" i="9" s="1"/>
  <c r="X115" i="9" s="1"/>
  <c r="W115" i="9" s="1"/>
  <c r="V115" i="9" s="1"/>
  <c r="U115" i="9" s="1"/>
  <c r="T115" i="9" s="1"/>
  <c r="S115" i="9" s="1"/>
  <c r="R115" i="9" s="1"/>
  <c r="Q115" i="9" s="1"/>
  <c r="P115" i="9" s="1"/>
  <c r="O115" i="9" s="1"/>
  <c r="N115" i="9" s="1"/>
  <c r="M115" i="9" s="1"/>
  <c r="L115" i="9" s="1"/>
  <c r="K115" i="9" s="1"/>
  <c r="J115" i="9" s="1"/>
  <c r="I115" i="9" s="1"/>
  <c r="H115" i="9" s="1"/>
  <c r="G115" i="9" s="1"/>
  <c r="F115" i="9" s="1"/>
  <c r="E115" i="9" s="1"/>
  <c r="D115" i="9" s="1"/>
  <c r="C115" i="9" s="1"/>
  <c r="AO134" i="9"/>
  <c r="BD149" i="9"/>
  <c r="BC149" i="9" s="1"/>
  <c r="BB149" i="9" s="1"/>
  <c r="BA149" i="9" s="1"/>
  <c r="AZ149" i="9" s="1"/>
  <c r="AY149" i="9" s="1"/>
  <c r="AX149" i="9" s="1"/>
  <c r="AW149" i="9" s="1"/>
  <c r="AV149" i="9" s="1"/>
  <c r="AU149" i="9" s="1"/>
  <c r="AT149" i="9" s="1"/>
  <c r="AS149" i="9" s="1"/>
  <c r="AR149" i="9" s="1"/>
  <c r="BJ182" i="9"/>
  <c r="AT200" i="9"/>
  <c r="AS200" i="9" s="1"/>
  <c r="AR200" i="9" s="1"/>
  <c r="AQ200" i="9" s="1"/>
  <c r="AP200" i="9" s="1"/>
  <c r="AO200" i="9" s="1"/>
  <c r="AN200" i="9" s="1"/>
  <c r="AM200" i="9" s="1"/>
  <c r="AL200" i="9" s="1"/>
  <c r="AK200" i="9" s="1"/>
  <c r="AJ200" i="9" s="1"/>
  <c r="AI200" i="9" s="1"/>
  <c r="AH200" i="9" s="1"/>
  <c r="AG200" i="9" s="1"/>
  <c r="AF200" i="9" s="1"/>
  <c r="AE200" i="9" s="1"/>
  <c r="AD200" i="9" s="1"/>
  <c r="AC200" i="9" s="1"/>
  <c r="AB200" i="9" s="1"/>
  <c r="AA200" i="9" s="1"/>
  <c r="Z200" i="9" s="1"/>
  <c r="Y200" i="9" s="1"/>
  <c r="X200" i="9" s="1"/>
  <c r="W200" i="9" s="1"/>
  <c r="V200" i="9" s="1"/>
  <c r="U200" i="9" s="1"/>
  <c r="T200" i="9" s="1"/>
  <c r="S200" i="9" s="1"/>
  <c r="R200" i="9" s="1"/>
  <c r="Q200" i="9" s="1"/>
  <c r="P200" i="9" s="1"/>
  <c r="O200" i="9" s="1"/>
  <c r="N200" i="9" s="1"/>
  <c r="M200" i="9" s="1"/>
  <c r="L200" i="9" s="1"/>
  <c r="K200" i="9" s="1"/>
  <c r="BJ199" i="9"/>
  <c r="BG200" i="9"/>
  <c r="BF200" i="9" s="1"/>
  <c r="BD200" i="9" s="1"/>
  <c r="BC200" i="9" s="1"/>
  <c r="BB200" i="9" s="1"/>
  <c r="BA200" i="9" s="1"/>
  <c r="AZ200" i="9" s="1"/>
  <c r="AY200" i="9" s="1"/>
  <c r="AX200" i="9" s="1"/>
  <c r="AW200" i="9" s="1"/>
  <c r="AV200" i="9" s="1"/>
  <c r="BD199" i="9"/>
  <c r="BC199" i="9" s="1"/>
  <c r="BB199" i="9" s="1"/>
  <c r="BA199" i="9" s="1"/>
  <c r="AZ199" i="9" s="1"/>
  <c r="AY199" i="9" s="1"/>
  <c r="AX199" i="9" s="1"/>
  <c r="AW199" i="9" s="1"/>
  <c r="AV199" i="9" s="1"/>
  <c r="BF220" i="9"/>
  <c r="BD220" i="9" s="1"/>
  <c r="BC220" i="9" s="1"/>
  <c r="BB220" i="9" s="1"/>
  <c r="BA220" i="9" s="1"/>
  <c r="AZ220" i="9" s="1"/>
  <c r="AY220" i="9" s="1"/>
  <c r="AX220" i="9" s="1"/>
  <c r="AW220" i="9" s="1"/>
  <c r="AV220" i="9" s="1"/>
  <c r="AU220" i="9" s="1"/>
  <c r="AT220" i="9" s="1"/>
  <c r="AS220" i="9" s="1"/>
  <c r="AR220" i="9" s="1"/>
  <c r="AQ220" i="9" s="1"/>
  <c r="AP220" i="9" s="1"/>
  <c r="AO220" i="9" s="1"/>
  <c r="AN220" i="9" s="1"/>
  <c r="AM220" i="9" s="1"/>
  <c r="AL220" i="9" s="1"/>
  <c r="AK220" i="9" s="1"/>
  <c r="AJ220" i="9" s="1"/>
  <c r="AI220" i="9" s="1"/>
  <c r="AH220" i="9" s="1"/>
  <c r="AG220" i="9" s="1"/>
  <c r="AF220" i="9" s="1"/>
  <c r="AE220" i="9" s="1"/>
  <c r="AD220" i="9" s="1"/>
  <c r="AC220" i="9" s="1"/>
  <c r="AB220" i="9" s="1"/>
  <c r="AA220" i="9" s="1"/>
  <c r="Z220" i="9" s="1"/>
  <c r="Y220" i="9" s="1"/>
  <c r="X220" i="9" s="1"/>
  <c r="W220" i="9" s="1"/>
  <c r="V220" i="9" s="1"/>
  <c r="U220" i="9" s="1"/>
  <c r="T220" i="9" s="1"/>
  <c r="S220" i="9" s="1"/>
  <c r="R220" i="9" s="1"/>
  <c r="Q220" i="9" s="1"/>
  <c r="P220" i="9" s="1"/>
  <c r="O220" i="9" s="1"/>
  <c r="N220" i="9" s="1"/>
  <c r="M220" i="9" s="1"/>
  <c r="L220" i="9" s="1"/>
  <c r="K220" i="9" s="1"/>
  <c r="J220" i="9" s="1"/>
  <c r="I220" i="9" s="1"/>
  <c r="H220" i="9" s="1"/>
  <c r="G220" i="9" s="1"/>
  <c r="F220" i="9" s="1"/>
  <c r="E220" i="9" s="1"/>
  <c r="D220" i="9" s="1"/>
  <c r="C220" i="9" s="1"/>
  <c r="AT38" i="9"/>
  <c r="AS38" i="9" s="1"/>
  <c r="AR38" i="9" s="1"/>
  <c r="AQ38" i="9" s="1"/>
  <c r="AP38" i="9" s="1"/>
  <c r="AO38" i="9" s="1"/>
  <c r="AN38" i="9" s="1"/>
  <c r="AM38" i="9" s="1"/>
  <c r="AL38" i="9" s="1"/>
  <c r="AK38" i="9" s="1"/>
  <c r="AJ38" i="9" s="1"/>
  <c r="AI38" i="9" s="1"/>
  <c r="AH38" i="9" s="1"/>
  <c r="AG38" i="9" s="1"/>
  <c r="AF38" i="9" s="1"/>
  <c r="AE38" i="9" s="1"/>
  <c r="AD38" i="9" s="1"/>
  <c r="AC38" i="9" s="1"/>
  <c r="AB38" i="9" s="1"/>
  <c r="AA38" i="9" s="1"/>
  <c r="Z38" i="9" s="1"/>
  <c r="Y38" i="9" s="1"/>
  <c r="X38" i="9" s="1"/>
  <c r="W38" i="9" s="1"/>
  <c r="V38" i="9" s="1"/>
  <c r="U38" i="9" s="1"/>
  <c r="T38" i="9" s="1"/>
  <c r="S38" i="9" s="1"/>
  <c r="R38" i="9" s="1"/>
  <c r="Q38" i="9" s="1"/>
  <c r="P38" i="9" s="1"/>
  <c r="O38" i="9" s="1"/>
  <c r="N38" i="9" s="1"/>
  <c r="M38" i="9" s="1"/>
  <c r="L38" i="9" s="1"/>
  <c r="K38" i="9" s="1"/>
  <c r="J38" i="9" s="1"/>
  <c r="I38" i="9" s="1"/>
  <c r="H38" i="9" s="1"/>
  <c r="G38" i="9" s="1"/>
  <c r="F38" i="9" s="1"/>
  <c r="E38" i="9" s="1"/>
  <c r="D38" i="9" s="1"/>
  <c r="C38" i="9" s="1"/>
  <c r="BR38" i="9" s="1"/>
  <c r="BK76" i="9"/>
  <c r="AL77" i="9"/>
  <c r="AT94" i="9"/>
  <c r="AS94" i="9" s="1"/>
  <c r="AR94" i="9" s="1"/>
  <c r="AQ94" i="9" s="1"/>
  <c r="I133" i="9"/>
  <c r="AP166" i="9"/>
  <c r="AO166" i="9" s="1"/>
  <c r="AN166" i="9" s="1"/>
  <c r="AM166" i="9" s="1"/>
  <c r="AT39" i="9"/>
  <c r="AS39" i="9" s="1"/>
  <c r="AR39" i="9" s="1"/>
  <c r="AQ39" i="9" s="1"/>
  <c r="AP39" i="9" s="1"/>
  <c r="AO39" i="9" s="1"/>
  <c r="AN39" i="9" s="1"/>
  <c r="AM39" i="9" s="1"/>
  <c r="AL39" i="9" s="1"/>
  <c r="AK39" i="9" s="1"/>
  <c r="AJ39" i="9" s="1"/>
  <c r="BG38" i="9"/>
  <c r="BF38" i="9" s="1"/>
  <c r="BD38" i="9" s="1"/>
  <c r="BC38" i="9" s="1"/>
  <c r="BB38" i="9" s="1"/>
  <c r="BA38" i="9" s="1"/>
  <c r="AZ38" i="9" s="1"/>
  <c r="AY38" i="9" s="1"/>
  <c r="AX38" i="9" s="1"/>
  <c r="AW38" i="9" s="1"/>
  <c r="AV38" i="9" s="1"/>
  <c r="AR56" i="9"/>
  <c r="AQ56" i="9" s="1"/>
  <c r="AP56" i="9" s="1"/>
  <c r="AO56" i="9" s="1"/>
  <c r="AN56" i="9" s="1"/>
  <c r="AM56" i="9" s="1"/>
  <c r="AL56" i="9" s="1"/>
  <c r="AK56" i="9" s="1"/>
  <c r="AJ56" i="9" s="1"/>
  <c r="AI56" i="9" s="1"/>
  <c r="AH56" i="9" s="1"/>
  <c r="AG56" i="9" s="1"/>
  <c r="AF56" i="9" s="1"/>
  <c r="AE56" i="9" s="1"/>
  <c r="AD56" i="9" s="1"/>
  <c r="AC56" i="9" s="1"/>
  <c r="AB56" i="9" s="1"/>
  <c r="AA56" i="9" s="1"/>
  <c r="Z56" i="9" s="1"/>
  <c r="Y56" i="9" s="1"/>
  <c r="X56" i="9" s="1"/>
  <c r="W56" i="9" s="1"/>
  <c r="V56" i="9" s="1"/>
  <c r="Q77" i="9"/>
  <c r="V77" i="9"/>
  <c r="AE77" i="9"/>
  <c r="AD77" i="9" s="1"/>
  <c r="AW77" i="9"/>
  <c r="AS93" i="9"/>
  <c r="AR93" i="9" s="1"/>
  <c r="AQ93" i="9" s="1"/>
  <c r="AP93" i="9" s="1"/>
  <c r="AO93" i="9" s="1"/>
  <c r="AN93" i="9" s="1"/>
  <c r="AM93" i="9" s="1"/>
  <c r="AL93" i="9" s="1"/>
  <c r="AK93" i="9" s="1"/>
  <c r="AJ93" i="9" s="1"/>
  <c r="AI93" i="9" s="1"/>
  <c r="AH93" i="9" s="1"/>
  <c r="AG93" i="9" s="1"/>
  <c r="AF93" i="9" s="1"/>
  <c r="AE93" i="9" s="1"/>
  <c r="AD93" i="9" s="1"/>
  <c r="AC93" i="9" s="1"/>
  <c r="AB93" i="9" s="1"/>
  <c r="AA93" i="9" s="1"/>
  <c r="Z93" i="9" s="1"/>
  <c r="Y93" i="9" s="1"/>
  <c r="X93" i="9" s="1"/>
  <c r="W93" i="9" s="1"/>
  <c r="V93" i="9" s="1"/>
  <c r="U93" i="9" s="1"/>
  <c r="T93" i="9" s="1"/>
  <c r="S93" i="9" s="1"/>
  <c r="R93" i="9" s="1"/>
  <c r="Q93" i="9" s="1"/>
  <c r="P93" i="9" s="1"/>
  <c r="O93" i="9" s="1"/>
  <c r="N93" i="9" s="1"/>
  <c r="M93" i="9" s="1"/>
  <c r="L93" i="9" s="1"/>
  <c r="K93" i="9" s="1"/>
  <c r="J93" i="9" s="1"/>
  <c r="I93" i="9" s="1"/>
  <c r="H93" i="9" s="1"/>
  <c r="G93" i="9" s="1"/>
  <c r="F93" i="9" s="1"/>
  <c r="E93" i="9" s="1"/>
  <c r="D93" i="9" s="1"/>
  <c r="C93" i="9" s="1"/>
  <c r="BG114" i="9"/>
  <c r="BF114" i="9" s="1"/>
  <c r="BG165" i="9"/>
  <c r="BF165" i="9" s="1"/>
  <c r="BD165" i="9" s="1"/>
  <c r="BC165" i="9" s="1"/>
  <c r="BB165" i="9" s="1"/>
  <c r="BA165" i="9" s="1"/>
  <c r="AZ165" i="9" s="1"/>
  <c r="AY165" i="9" s="1"/>
  <c r="AX165" i="9" s="1"/>
  <c r="AW165" i="9" s="1"/>
  <c r="BI183" i="9"/>
  <c r="BJ200" i="9"/>
  <c r="BQ36" i="9"/>
  <c r="BQ39" i="9" s="1"/>
  <c r="J199" i="9"/>
  <c r="I199" i="9" s="1"/>
  <c r="H199" i="9" s="1"/>
  <c r="G199" i="9" s="1"/>
  <c r="F199" i="9" s="1"/>
  <c r="E199" i="9" s="1"/>
  <c r="D199" i="9" s="1"/>
  <c r="C199" i="9" s="1"/>
  <c r="BQ197" i="9" s="1"/>
  <c r="BQ200" i="9" s="1"/>
  <c r="AQ149" i="9"/>
  <c r="AP149" i="9" s="1"/>
  <c r="AO149" i="9" s="1"/>
  <c r="AN149" i="9" s="1"/>
  <c r="AM149" i="9" s="1"/>
  <c r="AL149" i="9" s="1"/>
  <c r="AK149" i="9" s="1"/>
  <c r="AJ149" i="9" s="1"/>
  <c r="AI149" i="9" s="1"/>
  <c r="AH149" i="9" s="1"/>
  <c r="AG149" i="9" s="1"/>
  <c r="AF149" i="9" s="1"/>
  <c r="AE149" i="9" s="1"/>
  <c r="AD149" i="9" s="1"/>
  <c r="AC149" i="9" s="1"/>
  <c r="AB149" i="9" s="1"/>
  <c r="AA149" i="9" s="1"/>
  <c r="Z149" i="9" s="1"/>
  <c r="Y149" i="9" s="1"/>
  <c r="X149" i="9" s="1"/>
  <c r="W149" i="9" s="1"/>
  <c r="V149" i="9" s="1"/>
  <c r="U149" i="9" s="1"/>
  <c r="T149" i="9" s="1"/>
  <c r="S149" i="9" s="1"/>
  <c r="R149" i="9" s="1"/>
  <c r="Q149" i="9" s="1"/>
  <c r="P149" i="9" s="1"/>
  <c r="O149" i="9" s="1"/>
  <c r="N149" i="9" s="1"/>
  <c r="M149" i="9" s="1"/>
  <c r="L149" i="9" s="1"/>
  <c r="K149" i="9" s="1"/>
  <c r="J149" i="9" s="1"/>
  <c r="I149" i="9" s="1"/>
  <c r="H149" i="9" s="1"/>
  <c r="G149" i="9" s="1"/>
  <c r="BJ165" i="9"/>
  <c r="AI39" i="9"/>
  <c r="AH39" i="9" s="1"/>
  <c r="AG39" i="9" s="1"/>
  <c r="AF39" i="9" s="1"/>
  <c r="AE39" i="9" s="1"/>
  <c r="AD39" i="9" s="1"/>
  <c r="AC39" i="9" s="1"/>
  <c r="AB39" i="9" s="1"/>
  <c r="AA39" i="9" s="1"/>
  <c r="Z39" i="9" s="1"/>
  <c r="Y39" i="9" s="1"/>
  <c r="X39" i="9" s="1"/>
  <c r="W39" i="9" s="1"/>
  <c r="V39" i="9" s="1"/>
  <c r="U39" i="9" s="1"/>
  <c r="T39" i="9" s="1"/>
  <c r="S39" i="9" s="1"/>
  <c r="R39" i="9" s="1"/>
  <c r="Q39" i="9" s="1"/>
  <c r="P39" i="9" s="1"/>
  <c r="O39" i="9" s="1"/>
  <c r="N39" i="9" s="1"/>
  <c r="M39" i="9" s="1"/>
  <c r="L39" i="9" s="1"/>
  <c r="K39" i="9" s="1"/>
  <c r="J39" i="9" s="1"/>
  <c r="I39" i="9" s="1"/>
  <c r="H39" i="9" s="1"/>
  <c r="G39" i="9" s="1"/>
  <c r="F39" i="9" s="1"/>
  <c r="E39" i="9" s="1"/>
  <c r="D39" i="9" s="1"/>
  <c r="C39" i="9" s="1"/>
  <c r="U56" i="9"/>
  <c r="T56" i="9" s="1"/>
  <c r="S56" i="9" s="1"/>
  <c r="R56" i="9" s="1"/>
  <c r="Q56" i="9" s="1"/>
  <c r="P56" i="9" s="1"/>
  <c r="O56" i="9" s="1"/>
  <c r="N56" i="9" s="1"/>
  <c r="M56" i="9" s="1"/>
  <c r="L56" i="9" s="1"/>
  <c r="K56" i="9" s="1"/>
  <c r="J56" i="9" s="1"/>
  <c r="I56" i="9" s="1"/>
  <c r="H56" i="9" s="1"/>
  <c r="G56" i="9" s="1"/>
  <c r="F56" i="9" s="1"/>
  <c r="E56" i="9" s="1"/>
  <c r="D56" i="9" s="1"/>
  <c r="C56" i="9" s="1"/>
  <c r="AP94" i="9"/>
  <c r="AO94" i="9" s="1"/>
  <c r="AN94" i="9" s="1"/>
  <c r="AM94" i="9" s="1"/>
  <c r="AL94" i="9" s="1"/>
  <c r="AK94" i="9" s="1"/>
  <c r="AJ94" i="9" s="1"/>
  <c r="AI94" i="9" s="1"/>
  <c r="AH94" i="9" s="1"/>
  <c r="AG94" i="9" s="1"/>
  <c r="AF94" i="9" s="1"/>
  <c r="AE94" i="9" s="1"/>
  <c r="AD94" i="9" s="1"/>
  <c r="AC94" i="9" s="1"/>
  <c r="AB94" i="9" s="1"/>
  <c r="AA94" i="9" s="1"/>
  <c r="Z94" i="9" s="1"/>
  <c r="Y94" i="9" s="1"/>
  <c r="X94" i="9" s="1"/>
  <c r="W94" i="9" s="1"/>
  <c r="V94" i="9" s="1"/>
  <c r="U94" i="9" s="1"/>
  <c r="T94" i="9" s="1"/>
  <c r="S94" i="9" s="1"/>
  <c r="R94" i="9" s="1"/>
  <c r="Q94" i="9" s="1"/>
  <c r="P94" i="9" s="1"/>
  <c r="O94" i="9" s="1"/>
  <c r="N94" i="9" s="1"/>
  <c r="M94" i="9" s="1"/>
  <c r="L94" i="9" s="1"/>
  <c r="K94" i="9" s="1"/>
  <c r="C133" i="9"/>
  <c r="M134" i="9"/>
  <c r="BG182" i="9"/>
  <c r="BF182" i="9" s="1"/>
  <c r="BD182" i="9" s="1"/>
  <c r="BC182" i="9" s="1"/>
  <c r="BB182" i="9" s="1"/>
  <c r="BA182" i="9" s="1"/>
  <c r="AZ182" i="9" s="1"/>
  <c r="AY182" i="9" s="1"/>
  <c r="AX182" i="9" s="1"/>
  <c r="AW182" i="9" s="1"/>
  <c r="AV182" i="9" s="1"/>
  <c r="AU182" i="9" s="1"/>
  <c r="AT182" i="9" s="1"/>
  <c r="AS182" i="9" s="1"/>
  <c r="AR182" i="9" s="1"/>
  <c r="AQ182" i="9" s="1"/>
  <c r="AP182" i="9" s="1"/>
  <c r="AO182" i="9" s="1"/>
  <c r="AN182" i="9" s="1"/>
  <c r="AM182" i="9" s="1"/>
  <c r="AL182" i="9" s="1"/>
  <c r="AK182" i="9" s="1"/>
  <c r="AJ182" i="9" s="1"/>
  <c r="AI182" i="9" s="1"/>
  <c r="AH182" i="9" s="1"/>
  <c r="AG182" i="9" s="1"/>
  <c r="AF182" i="9" s="1"/>
  <c r="AE182" i="9" s="1"/>
  <c r="AD182" i="9" s="1"/>
  <c r="AC182" i="9" s="1"/>
  <c r="AB182" i="9" s="1"/>
  <c r="AA182" i="9" s="1"/>
  <c r="Z182" i="9" s="1"/>
  <c r="Y182" i="9" s="1"/>
  <c r="X182" i="9" s="1"/>
  <c r="W182" i="9" s="1"/>
  <c r="V182" i="9" s="1"/>
  <c r="U182" i="9" s="1"/>
  <c r="T182" i="9" s="1"/>
  <c r="S182" i="9" s="1"/>
  <c r="R182" i="9" s="1"/>
  <c r="Q182" i="9" s="1"/>
  <c r="P182" i="9" s="1"/>
  <c r="O182" i="9" s="1"/>
  <c r="N182" i="9" s="1"/>
  <c r="M182" i="9" s="1"/>
  <c r="L182" i="9" s="1"/>
  <c r="K182" i="9" s="1"/>
  <c r="J182" i="9" s="1"/>
  <c r="I182" i="9" s="1"/>
  <c r="H182" i="9" s="1"/>
  <c r="G182" i="9" s="1"/>
  <c r="F182" i="9" s="1"/>
  <c r="E182" i="9" s="1"/>
  <c r="D182" i="9" s="1"/>
  <c r="BG183" i="9"/>
  <c r="BF183" i="9" s="1"/>
  <c r="BD183" i="9" s="1"/>
  <c r="BC183" i="9" s="1"/>
  <c r="BB183" i="9" s="1"/>
  <c r="BA183" i="9" s="1"/>
  <c r="AZ183" i="9" s="1"/>
  <c r="AY183" i="9" s="1"/>
  <c r="AX183" i="9" s="1"/>
  <c r="AW183" i="9" s="1"/>
  <c r="AV183" i="9" s="1"/>
  <c r="AU183" i="9" s="1"/>
  <c r="AT183" i="9" s="1"/>
  <c r="AS183" i="9" s="1"/>
  <c r="AR183" i="9" s="1"/>
  <c r="AQ183" i="9" s="1"/>
  <c r="AP183" i="9" s="1"/>
  <c r="AO183" i="9" s="1"/>
  <c r="AN183" i="9" s="1"/>
  <c r="AM183" i="9" s="1"/>
  <c r="AL183" i="9" s="1"/>
  <c r="AK183" i="9" s="1"/>
  <c r="AJ183" i="9" s="1"/>
  <c r="AI183" i="9" s="1"/>
  <c r="AH183" i="9" s="1"/>
  <c r="AG183" i="9" s="1"/>
  <c r="AF183" i="9" s="1"/>
  <c r="AE183" i="9" s="1"/>
  <c r="AD183" i="9" s="1"/>
  <c r="AC183" i="9" s="1"/>
  <c r="AB183" i="9" s="1"/>
  <c r="AA183" i="9" s="1"/>
  <c r="Z183" i="9" s="1"/>
  <c r="Y183" i="9" s="1"/>
  <c r="X183" i="9" s="1"/>
  <c r="W183" i="9" s="1"/>
  <c r="V183" i="9" s="1"/>
  <c r="U183" i="9" s="1"/>
  <c r="T183" i="9" s="1"/>
  <c r="S183" i="9" s="1"/>
  <c r="R183" i="9" s="1"/>
  <c r="Q183" i="9" s="1"/>
  <c r="P183" i="9" s="1"/>
  <c r="O183" i="9" s="1"/>
  <c r="N183" i="9" s="1"/>
  <c r="M183" i="9" s="1"/>
  <c r="L183" i="9" s="1"/>
  <c r="K183" i="9" s="1"/>
  <c r="J183" i="9" s="1"/>
  <c r="I183" i="9" s="1"/>
  <c r="H183" i="9" s="1"/>
  <c r="G183" i="9" s="1"/>
  <c r="F183" i="9" s="1"/>
  <c r="E183" i="9" s="1"/>
  <c r="D183" i="9" s="1"/>
  <c r="C183" i="9" s="1"/>
  <c r="AQ148" i="9"/>
  <c r="AP148" i="9" s="1"/>
  <c r="AO148" i="9" s="1"/>
  <c r="AN148" i="9" s="1"/>
  <c r="AM148" i="9" s="1"/>
  <c r="AL148" i="9" s="1"/>
  <c r="AK148" i="9" s="1"/>
  <c r="AJ148" i="9" s="1"/>
  <c r="AI148" i="9" s="1"/>
  <c r="AH148" i="9" s="1"/>
  <c r="AG148" i="9" s="1"/>
  <c r="AF148" i="9" s="1"/>
  <c r="AE148" i="9" s="1"/>
  <c r="AD148" i="9" s="1"/>
  <c r="AC148" i="9" s="1"/>
  <c r="AB148" i="9" s="1"/>
  <c r="AA148" i="9" s="1"/>
  <c r="Z148" i="9" s="1"/>
  <c r="Y148" i="9" s="1"/>
  <c r="X148" i="9" s="1"/>
  <c r="W148" i="9" s="1"/>
  <c r="V148" i="9" s="1"/>
  <c r="U148" i="9" s="1"/>
  <c r="T148" i="9" s="1"/>
  <c r="S148" i="9" s="1"/>
  <c r="R148" i="9" s="1"/>
  <c r="Q148" i="9" s="1"/>
  <c r="P148" i="9" s="1"/>
  <c r="O148" i="9" s="1"/>
  <c r="N148" i="9" s="1"/>
  <c r="M148" i="9" s="1"/>
  <c r="L148" i="9" s="1"/>
  <c r="K148" i="9" s="1"/>
  <c r="J148" i="9" s="1"/>
  <c r="I148" i="9" s="1"/>
  <c r="H148" i="9" s="1"/>
  <c r="G148" i="9" s="1"/>
  <c r="M166" i="9"/>
  <c r="L166" i="9" s="1"/>
  <c r="K166" i="9" s="1"/>
  <c r="J166" i="9" s="1"/>
  <c r="I166" i="9" s="1"/>
  <c r="H166" i="9" s="1"/>
  <c r="G166" i="9" s="1"/>
  <c r="F166" i="9" s="1"/>
  <c r="E166" i="9" s="1"/>
  <c r="D166" i="9" s="1"/>
  <c r="C166" i="9" s="1"/>
  <c r="C76" i="9"/>
  <c r="BO133" i="9"/>
  <c r="AU166" i="9"/>
  <c r="AT166" i="9" s="1"/>
  <c r="AS166" i="9" s="1"/>
  <c r="AR166" i="9" s="1"/>
  <c r="BJ166" i="9"/>
  <c r="BG166" i="9"/>
  <c r="BF166" i="9" s="1"/>
  <c r="BD166" i="9" s="1"/>
  <c r="BC166" i="9" s="1"/>
  <c r="BB166" i="9" s="1"/>
  <c r="BA166" i="9" s="1"/>
  <c r="AZ166" i="9" s="1"/>
  <c r="AY166" i="9" s="1"/>
  <c r="AX166" i="9" s="1"/>
  <c r="AW166" i="9" s="1"/>
  <c r="BG149" i="9"/>
  <c r="BP149" i="9"/>
  <c r="BJ148" i="9"/>
  <c r="BM148" i="9"/>
  <c r="BJ149" i="9"/>
  <c r="BG148" i="9"/>
  <c r="BF148" i="9" s="1"/>
  <c r="BD148" i="9" s="1"/>
  <c r="BC148" i="9" s="1"/>
  <c r="BB148" i="9" s="1"/>
  <c r="BA148" i="9" s="1"/>
  <c r="AZ148" i="9" s="1"/>
  <c r="AY148" i="9" s="1"/>
  <c r="AX148" i="9" s="1"/>
  <c r="AW148" i="9" s="1"/>
  <c r="AV148" i="9" s="1"/>
  <c r="BP148" i="9"/>
  <c r="BM149" i="9"/>
  <c r="F148" i="9"/>
  <c r="E148" i="9" s="1"/>
  <c r="D148" i="9" s="1"/>
  <c r="C148" i="9" s="1"/>
  <c r="F149" i="9"/>
  <c r="E149" i="9" s="1"/>
  <c r="D149" i="9" s="1"/>
  <c r="C149" i="9" s="1"/>
  <c r="AV133" i="9"/>
  <c r="AU133" i="9" s="1"/>
  <c r="G134" i="9"/>
  <c r="F134" i="9" s="1"/>
  <c r="E134" i="9" s="1"/>
  <c r="D134" i="9" s="1"/>
  <c r="C134" i="9" s="1"/>
  <c r="BJ133" i="9"/>
  <c r="BI133" i="9" s="1"/>
  <c r="AV134" i="9"/>
  <c r="AU134" i="9" s="1"/>
  <c r="AJ133" i="9"/>
  <c r="AI133" i="9" s="1"/>
  <c r="BJ134" i="9"/>
  <c r="BI134" i="9" s="1"/>
  <c r="BD133" i="9"/>
  <c r="N133" i="9"/>
  <c r="M133" i="9" s="1"/>
  <c r="AJ134" i="9"/>
  <c r="AI134" i="9" s="1"/>
  <c r="BQ91" i="9"/>
  <c r="BQ94" i="9" s="1"/>
  <c r="BG93" i="9"/>
  <c r="BF93" i="9" s="1"/>
  <c r="BD93" i="9" s="1"/>
  <c r="BC93" i="9" s="1"/>
  <c r="BB93" i="9" s="1"/>
  <c r="BA93" i="9" s="1"/>
  <c r="AZ93" i="9" s="1"/>
  <c r="AY93" i="9" s="1"/>
  <c r="AX93" i="9" s="1"/>
  <c r="AW93" i="9" s="1"/>
  <c r="AV93" i="9" s="1"/>
  <c r="BJ94" i="9"/>
  <c r="BJ93" i="9"/>
  <c r="BG94" i="9"/>
  <c r="BF94" i="9" s="1"/>
  <c r="BD94" i="9" s="1"/>
  <c r="BC94" i="9" s="1"/>
  <c r="BB94" i="9" s="1"/>
  <c r="BA94" i="9" s="1"/>
  <c r="AZ94" i="9" s="1"/>
  <c r="AY94" i="9" s="1"/>
  <c r="AX94" i="9" s="1"/>
  <c r="AW94" i="9" s="1"/>
  <c r="AV94" i="9" s="1"/>
  <c r="V76" i="9"/>
  <c r="AJ76" i="9"/>
  <c r="BK77" i="9"/>
  <c r="AV77" i="9"/>
  <c r="BJ77" i="9"/>
  <c r="BI77" i="9" s="1"/>
  <c r="BH77" i="9" s="1"/>
  <c r="BG77" i="9" s="1"/>
  <c r="G77" i="9"/>
  <c r="F77" i="9" s="1"/>
  <c r="E77" i="9" s="1"/>
  <c r="D77" i="9" s="1"/>
  <c r="C77" i="9" s="1"/>
  <c r="BP76" i="9"/>
  <c r="N76" i="9"/>
  <c r="BJ76" i="9"/>
  <c r="BI76" i="9" s="1"/>
  <c r="BH76" i="9" s="1"/>
  <c r="BG76" i="9" s="1"/>
  <c r="BF76" i="9" s="1"/>
  <c r="BD76" i="9" s="1"/>
  <c r="BC76" i="9" s="1"/>
  <c r="BG56" i="9"/>
  <c r="BF56" i="9" s="1"/>
  <c r="BD56" i="9" s="1"/>
  <c r="BC56" i="9" s="1"/>
  <c r="BB56" i="9" s="1"/>
  <c r="BA56" i="9" s="1"/>
  <c r="AZ56" i="9" s="1"/>
  <c r="AY56" i="9" s="1"/>
  <c r="AX56" i="9" s="1"/>
  <c r="AW56" i="9" s="1"/>
  <c r="AV56" i="9" s="1"/>
  <c r="BJ56" i="9"/>
  <c r="BM39" i="9"/>
  <c r="BG39" i="9"/>
  <c r="BF39" i="9" s="1"/>
  <c r="BD39" i="9" s="1"/>
  <c r="BC39" i="9" s="1"/>
  <c r="BB39" i="9" s="1"/>
  <c r="BA39" i="9" s="1"/>
  <c r="AZ39" i="9" s="1"/>
  <c r="AY39" i="9" s="1"/>
  <c r="AX39" i="9" s="1"/>
  <c r="AW39" i="9" s="1"/>
  <c r="AV39" i="9" s="1"/>
  <c r="BP39" i="9"/>
  <c r="BJ39" i="9"/>
  <c r="BP19" i="9"/>
  <c r="BN19" i="9"/>
  <c r="BM19" i="9"/>
  <c r="BL19" i="9"/>
  <c r="BL22" i="9" s="1"/>
  <c r="BK19" i="9"/>
  <c r="BK225" i="9" s="1"/>
  <c r="BJ19" i="9"/>
  <c r="BF19" i="9"/>
  <c r="BF22" i="9" s="1"/>
  <c r="BD19" i="9"/>
  <c r="BD225" i="9" s="1"/>
  <c r="BD226" i="9" s="1"/>
  <c r="BC19" i="9"/>
  <c r="BB19" i="9"/>
  <c r="BA19" i="9"/>
  <c r="AZ19" i="9"/>
  <c r="AY19" i="9"/>
  <c r="AX19" i="9"/>
  <c r="AW19" i="9"/>
  <c r="AW22" i="9" s="1"/>
  <c r="AV19" i="9"/>
  <c r="AT19" i="9"/>
  <c r="AS19" i="9"/>
  <c r="AS22" i="9" s="1"/>
  <c r="AR19" i="9"/>
  <c r="AR22" i="9" s="1"/>
  <c r="AQ19" i="9"/>
  <c r="AP19" i="9"/>
  <c r="AP22" i="9" s="1"/>
  <c r="AO19" i="9"/>
  <c r="AO225" i="9" s="1"/>
  <c r="AO226" i="9" s="1"/>
  <c r="F55" i="10" s="1"/>
  <c r="H55" i="10" s="1"/>
  <c r="AN19" i="9"/>
  <c r="AM19" i="9"/>
  <c r="AM22" i="9" s="1"/>
  <c r="AL19" i="9"/>
  <c r="AL22" i="9" s="1"/>
  <c r="AK19" i="9"/>
  <c r="AJ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T19" i="9"/>
  <c r="S19" i="9"/>
  <c r="R19" i="9"/>
  <c r="Q19" i="9"/>
  <c r="P19" i="9"/>
  <c r="O19" i="9"/>
  <c r="N19" i="9"/>
  <c r="M19" i="9"/>
  <c r="M22" i="9" s="1"/>
  <c r="L19" i="9"/>
  <c r="L22" i="9" s="1"/>
  <c r="K19" i="9"/>
  <c r="K22" i="9" s="1"/>
  <c r="J19" i="9"/>
  <c r="J22" i="9" s="1"/>
  <c r="I19" i="9"/>
  <c r="I225" i="9" s="1"/>
  <c r="I226" i="9" s="1"/>
  <c r="H19" i="9"/>
  <c r="H225" i="9" s="1"/>
  <c r="G19" i="9"/>
  <c r="G225" i="9" s="1"/>
  <c r="G226" i="9" s="1"/>
  <c r="F19" i="9"/>
  <c r="E19" i="9"/>
  <c r="E225" i="9" s="1"/>
  <c r="E226" i="9" s="1"/>
  <c r="D19" i="9"/>
  <c r="BP18" i="9"/>
  <c r="BN18" i="9"/>
  <c r="BM18" i="9"/>
  <c r="BL18" i="9"/>
  <c r="BK18" i="9"/>
  <c r="BK223" i="9" s="1"/>
  <c r="BJ18" i="9"/>
  <c r="BF18" i="9"/>
  <c r="BD18" i="9"/>
  <c r="BD223" i="9" s="1"/>
  <c r="BD224" i="9" s="1"/>
  <c r="BC18" i="9"/>
  <c r="BB18" i="9"/>
  <c r="BA18" i="9"/>
  <c r="AZ18" i="9"/>
  <c r="AY18" i="9"/>
  <c r="AY223" i="9" s="1"/>
  <c r="AY224" i="9" s="1"/>
  <c r="AX18" i="9"/>
  <c r="AW18" i="9"/>
  <c r="AV18" i="9"/>
  <c r="AU18" i="9" s="1"/>
  <c r="AU21" i="9" s="1"/>
  <c r="AT18" i="9"/>
  <c r="AS18" i="9"/>
  <c r="AR18" i="9"/>
  <c r="AR21" i="9" s="1"/>
  <c r="AQ18" i="9"/>
  <c r="AP18" i="9"/>
  <c r="AP21" i="9" s="1"/>
  <c r="AO18" i="9"/>
  <c r="AO223" i="9" s="1"/>
  <c r="AO224" i="9" s="1"/>
  <c r="AN18" i="9"/>
  <c r="AM18" i="9"/>
  <c r="AL18" i="9"/>
  <c r="AK18" i="9"/>
  <c r="AK223" i="9" s="1"/>
  <c r="AK224" i="9" s="1"/>
  <c r="AJ18" i="9"/>
  <c r="AH18" i="9"/>
  <c r="AG18" i="9"/>
  <c r="AG223" i="9" s="1"/>
  <c r="AG224" i="9" s="1"/>
  <c r="AF18" i="9"/>
  <c r="AE18" i="9"/>
  <c r="AE223" i="9" s="1"/>
  <c r="AE224" i="9" s="1"/>
  <c r="AD18" i="9"/>
  <c r="AD223" i="9" s="1"/>
  <c r="AD224" i="9" s="1"/>
  <c r="AC18" i="9"/>
  <c r="AB18" i="9"/>
  <c r="AA18" i="9"/>
  <c r="AA223" i="9" s="1"/>
  <c r="AA224" i="9" s="1"/>
  <c r="Z18" i="9"/>
  <c r="Z223" i="9" s="1"/>
  <c r="Z224" i="9" s="1"/>
  <c r="Y18" i="9"/>
  <c r="Y223" i="9" s="1"/>
  <c r="Y224" i="9" s="1"/>
  <c r="X18" i="9"/>
  <c r="W18" i="9"/>
  <c r="V18" i="9"/>
  <c r="T18" i="9"/>
  <c r="S18" i="9"/>
  <c r="R18" i="9"/>
  <c r="R223" i="9" s="1"/>
  <c r="R224" i="9" s="1"/>
  <c r="Q18" i="9"/>
  <c r="Q223" i="9" s="1"/>
  <c r="Q224" i="9" s="1"/>
  <c r="P18" i="9"/>
  <c r="O18" i="9"/>
  <c r="N18" i="9"/>
  <c r="N223" i="9" s="1"/>
  <c r="M18" i="9"/>
  <c r="M21" i="9" s="1"/>
  <c r="L18" i="9"/>
  <c r="L21" i="9" s="1"/>
  <c r="K18" i="9"/>
  <c r="K21" i="9" s="1"/>
  <c r="J18" i="9"/>
  <c r="I18" i="9"/>
  <c r="I223" i="9" s="1"/>
  <c r="I224" i="9" s="1"/>
  <c r="H18" i="9"/>
  <c r="H223" i="9" s="1"/>
  <c r="G18" i="9"/>
  <c r="G223" i="9" s="1"/>
  <c r="G224" i="9" s="1"/>
  <c r="F18" i="9"/>
  <c r="E18" i="9"/>
  <c r="E223" i="9" s="1"/>
  <c r="E224" i="9" s="1"/>
  <c r="E22" i="10" s="1"/>
  <c r="G22" i="10" s="1"/>
  <c r="D18" i="9"/>
  <c r="BR56" i="9" l="1"/>
  <c r="BR55" i="9"/>
  <c r="BR165" i="9"/>
  <c r="BR76" i="9"/>
  <c r="BR94" i="9"/>
  <c r="BR200" i="9"/>
  <c r="AO22" i="9"/>
  <c r="BR77" i="9"/>
  <c r="BR133" i="9"/>
  <c r="BR166" i="9"/>
  <c r="BR93" i="9"/>
  <c r="BR183" i="9"/>
  <c r="BR182" i="9"/>
  <c r="BR39" i="9"/>
  <c r="BQ146" i="9"/>
  <c r="BQ149" i="9" s="1"/>
  <c r="BR149" i="9" s="1"/>
  <c r="BR148" i="9"/>
  <c r="BR134" i="9"/>
  <c r="H226" i="9"/>
  <c r="F20" i="10" s="1"/>
  <c r="H20" i="10" s="1"/>
  <c r="AO21" i="9"/>
  <c r="BK22" i="9"/>
  <c r="O223" i="9"/>
  <c r="O224" i="9" s="1"/>
  <c r="O21" i="9"/>
  <c r="N21" i="9" s="1"/>
  <c r="S21" i="9"/>
  <c r="R21" i="9" s="1"/>
  <c r="Q21" i="9" s="1"/>
  <c r="S223" i="9"/>
  <c r="S224" i="9" s="1"/>
  <c r="X223" i="9"/>
  <c r="X224" i="9" s="1"/>
  <c r="X21" i="9"/>
  <c r="AB223" i="9"/>
  <c r="AB224" i="9" s="1"/>
  <c r="AB21" i="9"/>
  <c r="AA21" i="9" s="1"/>
  <c r="Z21" i="9" s="1"/>
  <c r="Y21" i="9" s="1"/>
  <c r="AF223" i="9"/>
  <c r="AF224" i="9" s="1"/>
  <c r="AF21" i="9"/>
  <c r="AE21" i="9" s="1"/>
  <c r="AD21" i="9" s="1"/>
  <c r="AX223" i="9"/>
  <c r="AX21" i="9"/>
  <c r="AW21" i="9" s="1"/>
  <c r="AV21" i="9" s="1"/>
  <c r="BB223" i="9"/>
  <c r="BB224" i="9" s="1"/>
  <c r="BB21" i="9"/>
  <c r="BI18" i="9"/>
  <c r="BJ21" i="9"/>
  <c r="BN223" i="9"/>
  <c r="BN224" i="9" s="1"/>
  <c r="BN21" i="9"/>
  <c r="F225" i="9"/>
  <c r="F22" i="9"/>
  <c r="E22" i="9" s="1"/>
  <c r="D22" i="9" s="1"/>
  <c r="N225" i="9"/>
  <c r="N22" i="9"/>
  <c r="R225" i="9"/>
  <c r="R226" i="9" s="1"/>
  <c r="R22" i="9"/>
  <c r="W225" i="9"/>
  <c r="W226" i="9" s="1"/>
  <c r="W22" i="9"/>
  <c r="AA225" i="9"/>
  <c r="AA226" i="9" s="1"/>
  <c r="AA22" i="9"/>
  <c r="AE225" i="9"/>
  <c r="AE226" i="9" s="1"/>
  <c r="AE22" i="9"/>
  <c r="AI19" i="9"/>
  <c r="AI22" i="9" s="1"/>
  <c r="AJ225" i="9"/>
  <c r="AJ22" i="9"/>
  <c r="AN225" i="9"/>
  <c r="AN22" i="9"/>
  <c r="BA225" i="9"/>
  <c r="BA226" i="9" s="1"/>
  <c r="BA22" i="9"/>
  <c r="BM225" i="9"/>
  <c r="BM22" i="9"/>
  <c r="J21" i="9"/>
  <c r="I21" i="9" s="1"/>
  <c r="H21" i="9" s="1"/>
  <c r="G21" i="9" s="1"/>
  <c r="I22" i="9"/>
  <c r="H22" i="9" s="1"/>
  <c r="G22" i="9" s="1"/>
  <c r="AQ22" i="9"/>
  <c r="BD22" i="9"/>
  <c r="M223" i="9"/>
  <c r="L223" i="9" s="1"/>
  <c r="N224" i="9"/>
  <c r="W21" i="9"/>
  <c r="V21" i="9" s="1"/>
  <c r="W223" i="9"/>
  <c r="W224" i="9" s="1"/>
  <c r="AI18" i="9"/>
  <c r="AI21" i="9" s="1"/>
  <c r="AJ223" i="9"/>
  <c r="AJ224" i="9" s="1"/>
  <c r="AJ21" i="9"/>
  <c r="AN21" i="9"/>
  <c r="AM21" i="9" s="1"/>
  <c r="AL21" i="9" s="1"/>
  <c r="AK21" i="9" s="1"/>
  <c r="AN223" i="9"/>
  <c r="BA223" i="9"/>
  <c r="BA224" i="9" s="1"/>
  <c r="BA21" i="9"/>
  <c r="BM223" i="9"/>
  <c r="BL223" i="9" s="1"/>
  <c r="BM21" i="9"/>
  <c r="BL21" i="9" s="1"/>
  <c r="BK21" i="9" s="1"/>
  <c r="F22" i="10"/>
  <c r="H22" i="10" s="1"/>
  <c r="E229" i="9"/>
  <c r="Q225" i="9"/>
  <c r="Q226" i="9" s="1"/>
  <c r="Q22" i="9"/>
  <c r="U19" i="9"/>
  <c r="V225" i="9"/>
  <c r="V226" i="9" s="1"/>
  <c r="V22" i="9"/>
  <c r="Z225" i="9"/>
  <c r="Z226" i="9" s="1"/>
  <c r="Z22" i="9"/>
  <c r="AD225" i="9"/>
  <c r="AD226" i="9" s="1"/>
  <c r="AD22" i="9"/>
  <c r="AH225" i="9"/>
  <c r="AH226" i="9" s="1"/>
  <c r="AH22" i="9"/>
  <c r="AU19" i="9"/>
  <c r="AV22" i="9"/>
  <c r="AZ225" i="9"/>
  <c r="AZ226" i="9" s="1"/>
  <c r="AZ22" i="9"/>
  <c r="F63" i="10"/>
  <c r="H63" i="10" s="1"/>
  <c r="BD229" i="9"/>
  <c r="AQ21" i="9"/>
  <c r="H224" i="9"/>
  <c r="E20" i="10" s="1"/>
  <c r="G20" i="10" s="1"/>
  <c r="I228" i="9"/>
  <c r="U18" i="9"/>
  <c r="V223" i="9"/>
  <c r="V224" i="9" s="1"/>
  <c r="AH21" i="9"/>
  <c r="AG21" i="9" s="1"/>
  <c r="AH223" i="9"/>
  <c r="AH224" i="9" s="1"/>
  <c r="AZ223" i="9"/>
  <c r="AZ224" i="9" s="1"/>
  <c r="AZ21" i="9"/>
  <c r="AY21" i="9" s="1"/>
  <c r="C19" i="9"/>
  <c r="D225" i="9"/>
  <c r="D226" i="9" s="1"/>
  <c r="P225" i="9"/>
  <c r="P226" i="9" s="1"/>
  <c r="P22" i="9"/>
  <c r="T225" i="9"/>
  <c r="T226" i="9" s="1"/>
  <c r="T22" i="9"/>
  <c r="Y225" i="9"/>
  <c r="Y226" i="9" s="1"/>
  <c r="Y22" i="9"/>
  <c r="AC225" i="9"/>
  <c r="AC226" i="9" s="1"/>
  <c r="AC22" i="9"/>
  <c r="AG225" i="9"/>
  <c r="AG226" i="9" s="1"/>
  <c r="AG22" i="9"/>
  <c r="AT225" i="9"/>
  <c r="AT22" i="9"/>
  <c r="AY225" i="9"/>
  <c r="AY226" i="9" s="1"/>
  <c r="AY22" i="9"/>
  <c r="BC225" i="9"/>
  <c r="BC226" i="9" s="1"/>
  <c r="BC22" i="9"/>
  <c r="BJ225" i="9"/>
  <c r="BK226" i="9"/>
  <c r="BO19" i="9"/>
  <c r="BO22" i="9" s="1"/>
  <c r="BP225" i="9"/>
  <c r="BP22" i="9"/>
  <c r="F223" i="9"/>
  <c r="F224" i="9" s="1"/>
  <c r="E23" i="10" s="1"/>
  <c r="G23" i="10" s="1"/>
  <c r="F21" i="9"/>
  <c r="E21" i="9" s="1"/>
  <c r="D21" i="9" s="1"/>
  <c r="C18" i="9"/>
  <c r="C21" i="9" s="1"/>
  <c r="D223" i="9"/>
  <c r="P223" i="9"/>
  <c r="P224" i="9" s="1"/>
  <c r="P21" i="9"/>
  <c r="T223" i="9"/>
  <c r="T224" i="9" s="1"/>
  <c r="T21" i="9"/>
  <c r="AC223" i="9"/>
  <c r="AC224" i="9" s="1"/>
  <c r="AC21" i="9"/>
  <c r="AT223" i="9"/>
  <c r="AT21" i="9"/>
  <c r="AS21" i="9" s="1"/>
  <c r="BC223" i="9"/>
  <c r="BC224" i="9" s="1"/>
  <c r="BC21" i="9"/>
  <c r="BJ223" i="9"/>
  <c r="BK224" i="9"/>
  <c r="BO18" i="9"/>
  <c r="BP223" i="9"/>
  <c r="BP224" i="9" s="1"/>
  <c r="BP21" i="9"/>
  <c r="O225" i="9"/>
  <c r="O226" i="9" s="1"/>
  <c r="O22" i="9"/>
  <c r="S225" i="9"/>
  <c r="S226" i="9" s="1"/>
  <c r="S22" i="9"/>
  <c r="X225" i="9"/>
  <c r="X226" i="9" s="1"/>
  <c r="X22" i="9"/>
  <c r="AB225" i="9"/>
  <c r="AB226" i="9" s="1"/>
  <c r="AB22" i="9"/>
  <c r="AF225" i="9"/>
  <c r="AF226" i="9" s="1"/>
  <c r="AF22" i="9"/>
  <c r="AK225" i="9"/>
  <c r="AK226" i="9" s="1"/>
  <c r="AJ226" i="9" s="1"/>
  <c r="AK22" i="9"/>
  <c r="AX225" i="9"/>
  <c r="AX22" i="9"/>
  <c r="BB225" i="9"/>
  <c r="BB226" i="9" s="1"/>
  <c r="BB22" i="9"/>
  <c r="BI19" i="9"/>
  <c r="BJ22" i="9"/>
  <c r="BN225" i="9"/>
  <c r="BN226" i="9" s="1"/>
  <c r="BN22" i="9"/>
  <c r="F226" i="9"/>
  <c r="F23" i="10" s="1"/>
  <c r="H23" i="10" s="1"/>
  <c r="BM226" i="9" l="1"/>
  <c r="H228" i="9"/>
  <c r="G228" i="9" s="1"/>
  <c r="BJ226" i="9"/>
  <c r="F69" i="10" s="1"/>
  <c r="H69" i="10" s="1"/>
  <c r="BO223" i="9"/>
  <c r="BO224" i="9" s="1"/>
  <c r="BO21" i="9"/>
  <c r="AM223" i="9"/>
  <c r="AL223" i="9" s="1"/>
  <c r="AL224" i="9" s="1"/>
  <c r="AN224" i="9"/>
  <c r="K223" i="9"/>
  <c r="L224" i="9"/>
  <c r="E37" i="10"/>
  <c r="G37" i="10" s="1"/>
  <c r="AJ228" i="9"/>
  <c r="M225" i="9"/>
  <c r="L225" i="9" s="1"/>
  <c r="N226" i="9"/>
  <c r="BM224" i="9"/>
  <c r="BL224" i="9" s="1"/>
  <c r="BM229" i="9"/>
  <c r="F37" i="10"/>
  <c r="H37" i="10" s="1"/>
  <c r="AJ229" i="9"/>
  <c r="AS225" i="9"/>
  <c r="AR225" i="9" s="1"/>
  <c r="AQ225" i="9" s="1"/>
  <c r="AT226" i="9"/>
  <c r="BQ18" i="9"/>
  <c r="BQ21" i="9" s="1"/>
  <c r="C225" i="9"/>
  <c r="C226" i="9" s="1"/>
  <c r="C22" i="9"/>
  <c r="U225" i="9"/>
  <c r="U226" i="9" s="1"/>
  <c r="U22" i="9"/>
  <c r="M224" i="9"/>
  <c r="N228" i="9"/>
  <c r="BL225" i="9"/>
  <c r="BL226" i="9" s="1"/>
  <c r="BM228" i="9"/>
  <c r="AM225" i="9"/>
  <c r="AL225" i="9" s="1"/>
  <c r="AL226" i="9" s="1"/>
  <c r="AN226" i="9"/>
  <c r="AI223" i="9"/>
  <c r="AI224" i="9" s="1"/>
  <c r="AS223" i="9"/>
  <c r="AR223" i="9" s="1"/>
  <c r="AQ223" i="9" s="1"/>
  <c r="AT224" i="9"/>
  <c r="BQ19" i="9"/>
  <c r="BQ22" i="9" s="1"/>
  <c r="BO225" i="9"/>
  <c r="BP226" i="9"/>
  <c r="AU225" i="9"/>
  <c r="AU226" i="9" s="1"/>
  <c r="AU22" i="9"/>
  <c r="BG18" i="9"/>
  <c r="BI223" i="9"/>
  <c r="BI21" i="9"/>
  <c r="AW223" i="9"/>
  <c r="AV223" i="9" s="1"/>
  <c r="AX224" i="9"/>
  <c r="F228" i="9"/>
  <c r="E228" i="9" s="1"/>
  <c r="D229" i="9"/>
  <c r="BG19" i="9"/>
  <c r="BI225" i="9"/>
  <c r="BI226" i="9" s="1"/>
  <c r="BI22" i="9"/>
  <c r="AW225" i="9"/>
  <c r="AV225" i="9" s="1"/>
  <c r="AV226" i="9" s="1"/>
  <c r="AX226" i="9"/>
  <c r="C223" i="9"/>
  <c r="D224" i="9"/>
  <c r="U223" i="9"/>
  <c r="U224" i="9" s="1"/>
  <c r="U21" i="9"/>
  <c r="BJ224" i="9"/>
  <c r="BC229" i="9"/>
  <c r="BB229" i="9" s="1"/>
  <c r="BA229" i="9" s="1"/>
  <c r="AZ229" i="9" s="1"/>
  <c r="AY229" i="9" s="1"/>
  <c r="AI225" i="9"/>
  <c r="AI226" i="9" s="1"/>
  <c r="BJ229" i="9" l="1"/>
  <c r="D228" i="9"/>
  <c r="AS224" i="9"/>
  <c r="E60" i="10" s="1"/>
  <c r="AM226" i="9"/>
  <c r="AM229" i="9" s="1"/>
  <c r="F72" i="10"/>
  <c r="H72" i="10" s="1"/>
  <c r="BI229" i="9"/>
  <c r="BH229" i="9" s="1"/>
  <c r="F36" i="10"/>
  <c r="H36" i="10" s="1"/>
  <c r="AI229" i="9"/>
  <c r="AH229" i="9" s="1"/>
  <c r="AG229" i="9" s="1"/>
  <c r="AF229" i="9" s="1"/>
  <c r="AE229" i="9" s="1"/>
  <c r="AD229" i="9" s="1"/>
  <c r="AC229" i="9" s="1"/>
  <c r="AB229" i="9" s="1"/>
  <c r="AA229" i="9" s="1"/>
  <c r="Z229" i="9" s="1"/>
  <c r="Y229" i="9" s="1"/>
  <c r="X229" i="9" s="1"/>
  <c r="W229" i="9" s="1"/>
  <c r="V229" i="9" s="1"/>
  <c r="E12" i="10"/>
  <c r="G12" i="10" s="1"/>
  <c r="U228" i="9"/>
  <c r="T228" i="9" s="1"/>
  <c r="S228" i="9" s="1"/>
  <c r="R228" i="9" s="1"/>
  <c r="Q228" i="9" s="1"/>
  <c r="P228" i="9" s="1"/>
  <c r="O228" i="9" s="1"/>
  <c r="E36" i="10"/>
  <c r="G36" i="10" s="1"/>
  <c r="AI228" i="9"/>
  <c r="AH228" i="9" s="1"/>
  <c r="AG228" i="9" s="1"/>
  <c r="AF228" i="9" s="1"/>
  <c r="AE228" i="9" s="1"/>
  <c r="AD228" i="9" s="1"/>
  <c r="AC228" i="9" s="1"/>
  <c r="AB228" i="9" s="1"/>
  <c r="AA228" i="9" s="1"/>
  <c r="Z228" i="9" s="1"/>
  <c r="Y228" i="9" s="1"/>
  <c r="X228" i="9" s="1"/>
  <c r="W228" i="9" s="1"/>
  <c r="V228" i="9" s="1"/>
  <c r="F29" i="10"/>
  <c r="H29" i="10" s="1"/>
  <c r="AV229" i="9"/>
  <c r="BG225" i="9"/>
  <c r="BG22" i="9"/>
  <c r="BG21" i="9"/>
  <c r="BF21" i="9" s="1"/>
  <c r="BD21" i="9" s="1"/>
  <c r="BR21" i="9" s="1"/>
  <c r="BR234" i="9" s="1"/>
  <c r="BG223" i="9"/>
  <c r="AP223" i="9"/>
  <c r="AP224" i="9" s="1"/>
  <c r="AQ224" i="9"/>
  <c r="F48" i="10"/>
  <c r="H48" i="10" s="1"/>
  <c r="AL229" i="9"/>
  <c r="AK229" i="9" s="1"/>
  <c r="E16" i="10"/>
  <c r="M228" i="9"/>
  <c r="BQ225" i="9"/>
  <c r="BQ226" i="9" s="1"/>
  <c r="F14" i="10"/>
  <c r="H14" i="10" s="1"/>
  <c r="C229" i="9"/>
  <c r="F71" i="10"/>
  <c r="H71" i="10" s="1"/>
  <c r="BL229" i="9"/>
  <c r="BK229" i="9" s="1"/>
  <c r="K225" i="9"/>
  <c r="L226" i="9"/>
  <c r="E25" i="10"/>
  <c r="G25" i="10" s="1"/>
  <c r="L228" i="9"/>
  <c r="AW226" i="9"/>
  <c r="AW224" i="9"/>
  <c r="BI224" i="9"/>
  <c r="E69" i="10"/>
  <c r="G69" i="10" s="1"/>
  <c r="BJ228" i="9"/>
  <c r="BO226" i="9"/>
  <c r="F66" i="10"/>
  <c r="H66" i="10" s="1"/>
  <c r="BP229" i="9"/>
  <c r="E48" i="10"/>
  <c r="AL228" i="9"/>
  <c r="AK228" i="9" s="1"/>
  <c r="BR22" i="9"/>
  <c r="BR235" i="9" s="1"/>
  <c r="AR224" i="9"/>
  <c r="F47" i="10"/>
  <c r="H47" i="10" s="1"/>
  <c r="AP225" i="9"/>
  <c r="AP226" i="9" s="1"/>
  <c r="AQ226" i="9"/>
  <c r="M226" i="9"/>
  <c r="N229" i="9"/>
  <c r="F12" i="10"/>
  <c r="H12" i="10" s="1"/>
  <c r="U229" i="9"/>
  <c r="T229" i="9" s="1"/>
  <c r="S229" i="9" s="1"/>
  <c r="R229" i="9" s="1"/>
  <c r="Q229" i="9" s="1"/>
  <c r="P229" i="9" s="1"/>
  <c r="O229" i="9" s="1"/>
  <c r="F27" i="10"/>
  <c r="H27" i="10" s="1"/>
  <c r="AU229" i="9"/>
  <c r="AT229" i="9" s="1"/>
  <c r="E74" i="10"/>
  <c r="BO228" i="9"/>
  <c r="BN228" i="9" s="1"/>
  <c r="AX229" i="9"/>
  <c r="C224" i="9"/>
  <c r="AS226" i="9"/>
  <c r="AM224" i="9"/>
  <c r="AU223" i="9"/>
  <c r="AU224" i="9" s="1"/>
  <c r="AV224" i="9"/>
  <c r="E71" i="10"/>
  <c r="BL228" i="9"/>
  <c r="BK228" i="9" s="1"/>
  <c r="J223" i="9"/>
  <c r="J224" i="9" s="1"/>
  <c r="K224" i="9"/>
  <c r="BM223" i="13"/>
  <c r="BJ223" i="13"/>
  <c r="BG223" i="13"/>
  <c r="BP222" i="13"/>
  <c r="BO222" i="13"/>
  <c r="BL222" i="13"/>
  <c r="BK222" i="13"/>
  <c r="BG222" i="13"/>
  <c r="BF222" i="13" s="1"/>
  <c r="BE222" i="13" s="1"/>
  <c r="BD222" i="13" s="1"/>
  <c r="BO220" i="13"/>
  <c r="BN220" i="13" s="1"/>
  <c r="BN223" i="13" s="1"/>
  <c r="BM220" i="13"/>
  <c r="BL220" i="13"/>
  <c r="BL223" i="13" s="1"/>
  <c r="BK220" i="13"/>
  <c r="BK223" i="13" s="1"/>
  <c r="BJ220" i="13"/>
  <c r="BI220" i="13" s="1"/>
  <c r="BH220" i="13" s="1"/>
  <c r="BH223" i="13" s="1"/>
  <c r="BF220" i="13"/>
  <c r="BE220" i="13"/>
  <c r="BD220" i="13"/>
  <c r="BC220" i="13"/>
  <c r="BB220" i="13"/>
  <c r="BA220" i="13"/>
  <c r="AZ220" i="13"/>
  <c r="AY220" i="13"/>
  <c r="AX220" i="13"/>
  <c r="AW220" i="13"/>
  <c r="AV220" i="13"/>
  <c r="AU220" i="13" s="1"/>
  <c r="AT220" i="13"/>
  <c r="AS220" i="13"/>
  <c r="AR220" i="13"/>
  <c r="AQ220" i="13"/>
  <c r="AP220" i="13"/>
  <c r="AO220" i="13"/>
  <c r="AN220" i="13"/>
  <c r="AM220" i="13"/>
  <c r="AL220" i="13"/>
  <c r="AK220" i="13"/>
  <c r="AJ220" i="13"/>
  <c r="AI220" i="13"/>
  <c r="AH220" i="13"/>
  <c r="AG220" i="13"/>
  <c r="AF220" i="13"/>
  <c r="AE220" i="13"/>
  <c r="AD220" i="13"/>
  <c r="AC220" i="13"/>
  <c r="AB220" i="13"/>
  <c r="AA220" i="13"/>
  <c r="Z220" i="13"/>
  <c r="Y220" i="13"/>
  <c r="X220" i="13"/>
  <c r="W220" i="13"/>
  <c r="V220" i="13"/>
  <c r="U220" i="13" s="1"/>
  <c r="T220" i="13"/>
  <c r="S220" i="13"/>
  <c r="R220" i="13"/>
  <c r="Q220" i="13"/>
  <c r="P220" i="13"/>
  <c r="O220" i="13"/>
  <c r="N220" i="13" s="1"/>
  <c r="M220" i="13" s="1"/>
  <c r="L220" i="13"/>
  <c r="K220" i="13"/>
  <c r="J220" i="13"/>
  <c r="I220" i="13"/>
  <c r="H220" i="13"/>
  <c r="G220" i="13"/>
  <c r="F220" i="13"/>
  <c r="E220" i="13"/>
  <c r="D220" i="13"/>
  <c r="C220" i="13" s="1"/>
  <c r="BP219" i="13"/>
  <c r="BO219" i="13"/>
  <c r="BN219" i="13"/>
  <c r="BN222" i="13" s="1"/>
  <c r="BM219" i="13"/>
  <c r="BM222" i="13" s="1"/>
  <c r="BL219" i="13"/>
  <c r="BK219" i="13"/>
  <c r="BJ219" i="13"/>
  <c r="BI219" i="13" s="1"/>
  <c r="BI222" i="13" s="1"/>
  <c r="BH219" i="13"/>
  <c r="BH222" i="13" s="1"/>
  <c r="BF219" i="13"/>
  <c r="BE219" i="13"/>
  <c r="BD219" i="13"/>
  <c r="BC219" i="13"/>
  <c r="BB219" i="13"/>
  <c r="BA219" i="13"/>
  <c r="AZ219" i="13"/>
  <c r="AY219" i="13"/>
  <c r="AX219" i="13"/>
  <c r="AW219" i="13"/>
  <c r="AV219" i="13"/>
  <c r="AU219" i="13"/>
  <c r="AT219" i="13"/>
  <c r="AS219" i="13"/>
  <c r="AR219" i="13"/>
  <c r="AQ219" i="13"/>
  <c r="AP219" i="13"/>
  <c r="AO219" i="13"/>
  <c r="AN219" i="13"/>
  <c r="AM219" i="13"/>
  <c r="AL219" i="13"/>
  <c r="AK219" i="13"/>
  <c r="AJ219" i="13"/>
  <c r="AI219" i="13"/>
  <c r="AH219" i="13"/>
  <c r="AG219" i="13"/>
  <c r="AF219" i="13"/>
  <c r="AE219" i="13"/>
  <c r="AD219" i="13"/>
  <c r="AC219" i="13"/>
  <c r="AB219" i="13"/>
  <c r="AA219" i="13"/>
  <c r="Z219" i="13"/>
  <c r="Y219" i="13"/>
  <c r="X219" i="13"/>
  <c r="W219" i="13"/>
  <c r="V219" i="13"/>
  <c r="U219" i="13"/>
  <c r="T219" i="13"/>
  <c r="S219" i="13"/>
  <c r="R219" i="13"/>
  <c r="Q219" i="13"/>
  <c r="P219" i="13"/>
  <c r="O219" i="13"/>
  <c r="N219" i="13"/>
  <c r="M219" i="13"/>
  <c r="L219" i="13"/>
  <c r="K219" i="13"/>
  <c r="J219" i="13"/>
  <c r="I219" i="13"/>
  <c r="H219" i="13"/>
  <c r="G219" i="13"/>
  <c r="F219" i="13"/>
  <c r="E219" i="13"/>
  <c r="D219" i="13"/>
  <c r="C219" i="13"/>
  <c r="BG202" i="13"/>
  <c r="BG201" i="13"/>
  <c r="AS228" i="9" l="1"/>
  <c r="BI223" i="13"/>
  <c r="BC222" i="13"/>
  <c r="BB222" i="13" s="1"/>
  <c r="BA222" i="13" s="1"/>
  <c r="AZ222" i="13" s="1"/>
  <c r="AY222" i="13" s="1"/>
  <c r="AX222" i="13" s="1"/>
  <c r="AW222" i="13" s="1"/>
  <c r="AV222" i="13" s="1"/>
  <c r="AU222" i="13" s="1"/>
  <c r="AT222" i="13" s="1"/>
  <c r="AS222" i="13" s="1"/>
  <c r="AR222" i="13" s="1"/>
  <c r="AQ222" i="13" s="1"/>
  <c r="AP222" i="13" s="1"/>
  <c r="AO222" i="13" s="1"/>
  <c r="AN222" i="13" s="1"/>
  <c r="AM222" i="13" s="1"/>
  <c r="AL222" i="13" s="1"/>
  <c r="AK222" i="13" s="1"/>
  <c r="AJ222" i="13" s="1"/>
  <c r="AI222" i="13" s="1"/>
  <c r="AH222" i="13" s="1"/>
  <c r="AG222" i="13" s="1"/>
  <c r="AF222" i="13" s="1"/>
  <c r="AE222" i="13" s="1"/>
  <c r="AD222" i="13" s="1"/>
  <c r="AC222" i="13" s="1"/>
  <c r="AB222" i="13" s="1"/>
  <c r="AA222" i="13" s="1"/>
  <c r="Z222" i="13" s="1"/>
  <c r="Y222" i="13" s="1"/>
  <c r="X222" i="13" s="1"/>
  <c r="W222" i="13" s="1"/>
  <c r="V222" i="13" s="1"/>
  <c r="U222" i="13" s="1"/>
  <c r="T222" i="13" s="1"/>
  <c r="S222" i="13" s="1"/>
  <c r="R222" i="13" s="1"/>
  <c r="Q222" i="13" s="1"/>
  <c r="P222" i="13" s="1"/>
  <c r="O222" i="13" s="1"/>
  <c r="N222" i="13" s="1"/>
  <c r="M222" i="13" s="1"/>
  <c r="L222" i="13" s="1"/>
  <c r="K222" i="13" s="1"/>
  <c r="J222" i="13" s="1"/>
  <c r="I222" i="13" s="1"/>
  <c r="H222" i="13" s="1"/>
  <c r="G222" i="13" s="1"/>
  <c r="F222" i="13" s="1"/>
  <c r="E222" i="13" s="1"/>
  <c r="D222" i="13" s="1"/>
  <c r="C222" i="13" s="1"/>
  <c r="BP220" i="13" s="1"/>
  <c r="BP223" i="13" s="1"/>
  <c r="BF223" i="13"/>
  <c r="BE223" i="13" s="1"/>
  <c r="BD223" i="13" s="1"/>
  <c r="BC223" i="13" s="1"/>
  <c r="BB223" i="13" s="1"/>
  <c r="BA223" i="13" s="1"/>
  <c r="AZ223" i="13" s="1"/>
  <c r="AY223" i="13" s="1"/>
  <c r="AX223" i="13" s="1"/>
  <c r="AW223" i="13" s="1"/>
  <c r="AV223" i="13" s="1"/>
  <c r="BO223" i="13"/>
  <c r="BJ222" i="13"/>
  <c r="AU223" i="13"/>
  <c r="AT223" i="13" s="1"/>
  <c r="AS223" i="13" s="1"/>
  <c r="AR223" i="13" s="1"/>
  <c r="AQ223" i="13" s="1"/>
  <c r="AP223" i="13" s="1"/>
  <c r="AO223" i="13" s="1"/>
  <c r="AN223" i="13" s="1"/>
  <c r="AM223" i="13" s="1"/>
  <c r="AL223" i="13" s="1"/>
  <c r="AK223" i="13" s="1"/>
  <c r="AJ223" i="13" s="1"/>
  <c r="AI223" i="13" s="1"/>
  <c r="AH223" i="13" s="1"/>
  <c r="AG223" i="13" s="1"/>
  <c r="AF223" i="13" s="1"/>
  <c r="AE223" i="13" s="1"/>
  <c r="AD223" i="13" s="1"/>
  <c r="AC223" i="13" s="1"/>
  <c r="AB223" i="13" s="1"/>
  <c r="AA223" i="13" s="1"/>
  <c r="Z223" i="13" s="1"/>
  <c r="Y223" i="13" s="1"/>
  <c r="X223" i="13" s="1"/>
  <c r="W223" i="13" s="1"/>
  <c r="V223" i="13" s="1"/>
  <c r="U223" i="13" s="1"/>
  <c r="T223" i="13" s="1"/>
  <c r="S223" i="13" s="1"/>
  <c r="R223" i="13" s="1"/>
  <c r="Q223" i="13" s="1"/>
  <c r="P223" i="13" s="1"/>
  <c r="O223" i="13" s="1"/>
  <c r="N223" i="13" s="1"/>
  <c r="M223" i="13" s="1"/>
  <c r="L223" i="13" s="1"/>
  <c r="K223" i="13" s="1"/>
  <c r="J223" i="13" s="1"/>
  <c r="I223" i="13" s="1"/>
  <c r="H223" i="13" s="1"/>
  <c r="G223" i="13" s="1"/>
  <c r="F223" i="13" s="1"/>
  <c r="E223" i="13" s="1"/>
  <c r="D223" i="13" s="1"/>
  <c r="C223" i="13" s="1"/>
  <c r="BQ223" i="13" s="1"/>
  <c r="E18" i="10"/>
  <c r="K228" i="9"/>
  <c r="E29" i="10"/>
  <c r="G29" i="10" s="1"/>
  <c r="AV228" i="9"/>
  <c r="BQ223" i="9"/>
  <c r="BQ224" i="9" s="1"/>
  <c r="E14" i="10"/>
  <c r="G14" i="10" s="1"/>
  <c r="C228" i="9"/>
  <c r="E58" i="10"/>
  <c r="G58" i="10" s="1"/>
  <c r="AR228" i="9"/>
  <c r="F75" i="10"/>
  <c r="H75" i="10" s="1"/>
  <c r="BQ229" i="9"/>
  <c r="G48" i="10"/>
  <c r="E17" i="10"/>
  <c r="J228" i="9"/>
  <c r="AR226" i="9"/>
  <c r="F60" i="10"/>
  <c r="H60" i="10" s="1"/>
  <c r="G60" i="10" s="1"/>
  <c r="AS229" i="9"/>
  <c r="F54" i="10"/>
  <c r="H54" i="10" s="1"/>
  <c r="AP229" i="9"/>
  <c r="AO229" i="9" s="1"/>
  <c r="AN229" i="9" s="1"/>
  <c r="F28" i="10"/>
  <c r="H28" i="10" s="1"/>
  <c r="AW229" i="9"/>
  <c r="J225" i="9"/>
  <c r="J226" i="9" s="1"/>
  <c r="K226" i="9"/>
  <c r="BF223" i="9"/>
  <c r="BF224" i="9" s="1"/>
  <c r="BG224" i="9"/>
  <c r="E47" i="10"/>
  <c r="G47" i="10" s="1"/>
  <c r="AM228" i="9"/>
  <c r="F56" i="10"/>
  <c r="H56" i="10" s="1"/>
  <c r="AQ229" i="9"/>
  <c r="F74" i="10"/>
  <c r="H74" i="10" s="1"/>
  <c r="G74" i="10" s="1"/>
  <c r="BO229" i="9"/>
  <c r="BN229" i="9" s="1"/>
  <c r="E28" i="10"/>
  <c r="G28" i="10" s="1"/>
  <c r="AW228" i="9"/>
  <c r="F25" i="10"/>
  <c r="H25" i="10" s="1"/>
  <c r="L229" i="9"/>
  <c r="E54" i="10"/>
  <c r="AP228" i="9"/>
  <c r="AO228" i="9" s="1"/>
  <c r="AN228" i="9" s="1"/>
  <c r="BF225" i="9"/>
  <c r="BF226" i="9" s="1"/>
  <c r="BG226" i="9"/>
  <c r="E27" i="10"/>
  <c r="G27" i="10" s="1"/>
  <c r="AU228" i="9"/>
  <c r="AT228" i="9" s="1"/>
  <c r="F16" i="10"/>
  <c r="H16" i="10" s="1"/>
  <c r="G16" i="10" s="1"/>
  <c r="M229" i="9"/>
  <c r="E72" i="10"/>
  <c r="G72" i="10" s="1"/>
  <c r="BI228" i="9"/>
  <c r="BH228" i="9" s="1"/>
  <c r="E56" i="10"/>
  <c r="AQ228" i="9"/>
  <c r="G71" i="10"/>
  <c r="BO199" i="13"/>
  <c r="BO202" i="13" s="1"/>
  <c r="BN199" i="13"/>
  <c r="BN202" i="13" s="1"/>
  <c r="BM199" i="13"/>
  <c r="BM202" i="13" s="1"/>
  <c r="BL199" i="13"/>
  <c r="BL202" i="13" s="1"/>
  <c r="BK199" i="13"/>
  <c r="BK202" i="13" s="1"/>
  <c r="BJ199" i="13"/>
  <c r="BJ202" i="13" s="1"/>
  <c r="BI199" i="13"/>
  <c r="BF199" i="13"/>
  <c r="BF202" i="13" s="1"/>
  <c r="BE202" i="13" s="1"/>
  <c r="BD202" i="13" s="1"/>
  <c r="BC202" i="13" s="1"/>
  <c r="BB202" i="13" s="1"/>
  <c r="BA202" i="13" s="1"/>
  <c r="AZ202" i="13" s="1"/>
  <c r="AY202" i="13" s="1"/>
  <c r="AX202" i="13" s="1"/>
  <c r="AW202" i="13" s="1"/>
  <c r="AV202" i="13" s="1"/>
  <c r="BE199" i="13"/>
  <c r="BD199" i="13"/>
  <c r="BC199" i="13"/>
  <c r="BB199" i="13"/>
  <c r="BA199" i="13"/>
  <c r="AZ199" i="13"/>
  <c r="AY199" i="13"/>
  <c r="AX199" i="13"/>
  <c r="AW199" i="13"/>
  <c r="AV199" i="13"/>
  <c r="AU199" i="13" s="1"/>
  <c r="AU202" i="13" s="1"/>
  <c r="AT199" i="13"/>
  <c r="AS199" i="13"/>
  <c r="AR199" i="13"/>
  <c r="AQ199" i="13"/>
  <c r="AP199" i="13" s="1"/>
  <c r="AO199" i="13"/>
  <c r="AN199" i="13"/>
  <c r="AM199" i="13"/>
  <c r="AL199" i="13"/>
  <c r="AK199" i="13"/>
  <c r="AJ199" i="13"/>
  <c r="AI199" i="13"/>
  <c r="AH199" i="13"/>
  <c r="AG199" i="13"/>
  <c r="AF199" i="13"/>
  <c r="AE199" i="13"/>
  <c r="AD199" i="13"/>
  <c r="AC199" i="13"/>
  <c r="AB199" i="13"/>
  <c r="AA199" i="13"/>
  <c r="Z199" i="13"/>
  <c r="Y199" i="13"/>
  <c r="X199" i="13"/>
  <c r="W199" i="13"/>
  <c r="V199" i="13"/>
  <c r="U199" i="13"/>
  <c r="T199" i="13"/>
  <c r="S199" i="13"/>
  <c r="R199" i="13"/>
  <c r="Q199" i="13"/>
  <c r="P199" i="13"/>
  <c r="O199" i="13"/>
  <c r="N199" i="13"/>
  <c r="M199" i="13"/>
  <c r="L199" i="13"/>
  <c r="K199" i="13" s="1"/>
  <c r="J199" i="13"/>
  <c r="J202" i="13" s="1"/>
  <c r="I199" i="13"/>
  <c r="H199" i="13"/>
  <c r="G199" i="13"/>
  <c r="F199" i="13"/>
  <c r="E199" i="13"/>
  <c r="D199" i="13"/>
  <c r="C199" i="13"/>
  <c r="BP198" i="13" s="1"/>
  <c r="BP201" i="13" s="1"/>
  <c r="BO198" i="13"/>
  <c r="BO201" i="13" s="1"/>
  <c r="BN198" i="13"/>
  <c r="BN201" i="13" s="1"/>
  <c r="BM198" i="13"/>
  <c r="BM201" i="13" s="1"/>
  <c r="BL198" i="13"/>
  <c r="BL201" i="13" s="1"/>
  <c r="BK198" i="13"/>
  <c r="BK201" i="13" s="1"/>
  <c r="BJ198" i="13"/>
  <c r="BJ201" i="13" s="1"/>
  <c r="BI198" i="13"/>
  <c r="BF198" i="13"/>
  <c r="BF201" i="13" s="1"/>
  <c r="BE201" i="13" s="1"/>
  <c r="BD201" i="13" s="1"/>
  <c r="BC201" i="13" s="1"/>
  <c r="BB201" i="13" s="1"/>
  <c r="BA201" i="13" s="1"/>
  <c r="AZ201" i="13" s="1"/>
  <c r="AY201" i="13" s="1"/>
  <c r="AX201" i="13" s="1"/>
  <c r="AW201" i="13" s="1"/>
  <c r="AV201" i="13" s="1"/>
  <c r="BE198" i="13"/>
  <c r="BD198" i="13"/>
  <c r="BC198" i="13"/>
  <c r="BB198" i="13"/>
  <c r="BA198" i="13"/>
  <c r="AZ198" i="13"/>
  <c r="AY198" i="13"/>
  <c r="AX198" i="13"/>
  <c r="AW198" i="13"/>
  <c r="AV198" i="13"/>
  <c r="AU198" i="13" s="1"/>
  <c r="AU201" i="13" s="1"/>
  <c r="AT198" i="13"/>
  <c r="AS198" i="13"/>
  <c r="AR198" i="13"/>
  <c r="AQ198" i="13"/>
  <c r="AP198" i="13"/>
  <c r="AO198" i="13"/>
  <c r="AN198" i="13"/>
  <c r="AM198" i="13"/>
  <c r="AL198" i="13"/>
  <c r="AK198" i="13"/>
  <c r="AJ198" i="13"/>
  <c r="AI198" i="13"/>
  <c r="AH198" i="13"/>
  <c r="AG198" i="13"/>
  <c r="AF198" i="13"/>
  <c r="AE198" i="13"/>
  <c r="AD198" i="13"/>
  <c r="AC198" i="13"/>
  <c r="AB198" i="13"/>
  <c r="AA198" i="13"/>
  <c r="Z198" i="13"/>
  <c r="Y198" i="13"/>
  <c r="X198" i="13"/>
  <c r="W198" i="13"/>
  <c r="V198" i="13"/>
  <c r="U198" i="13" s="1"/>
  <c r="T198" i="13"/>
  <c r="S198" i="13"/>
  <c r="R198" i="13"/>
  <c r="Q198" i="13"/>
  <c r="P198" i="13"/>
  <c r="O198" i="13"/>
  <c r="N198" i="13"/>
  <c r="M198" i="13"/>
  <c r="L198" i="13" s="1"/>
  <c r="K198" i="13" s="1"/>
  <c r="J198" i="13"/>
  <c r="J201" i="13" s="1"/>
  <c r="I201" i="13" s="1"/>
  <c r="H201" i="13" s="1"/>
  <c r="G201" i="13" s="1"/>
  <c r="F201" i="13" s="1"/>
  <c r="E201" i="13" s="1"/>
  <c r="D201" i="13" s="1"/>
  <c r="C201" i="13" s="1"/>
  <c r="BP199" i="13" s="1"/>
  <c r="BP202" i="13" s="1"/>
  <c r="I198" i="13"/>
  <c r="H198" i="13"/>
  <c r="G198" i="13"/>
  <c r="F198" i="13"/>
  <c r="E198" i="13"/>
  <c r="D198" i="13"/>
  <c r="C198" i="13"/>
  <c r="BH198" i="13" l="1"/>
  <c r="BH201" i="13" s="1"/>
  <c r="BI201" i="13"/>
  <c r="AT201" i="13"/>
  <c r="AS201" i="13" s="1"/>
  <c r="AR201" i="13" s="1"/>
  <c r="AQ201" i="13" s="1"/>
  <c r="I202" i="13"/>
  <c r="H202" i="13" s="1"/>
  <c r="G202" i="13" s="1"/>
  <c r="F202" i="13" s="1"/>
  <c r="E202" i="13" s="1"/>
  <c r="D202" i="13" s="1"/>
  <c r="C202" i="13" s="1"/>
  <c r="BH199" i="13"/>
  <c r="BH202" i="13" s="1"/>
  <c r="BI202" i="13"/>
  <c r="AT202" i="13"/>
  <c r="AS202" i="13" s="1"/>
  <c r="AR202" i="13" s="1"/>
  <c r="AQ202" i="13" s="1"/>
  <c r="BQ222" i="13"/>
  <c r="AP201" i="13"/>
  <c r="AO201" i="13" s="1"/>
  <c r="AN201" i="13" s="1"/>
  <c r="AM201" i="13" s="1"/>
  <c r="AL201" i="13" s="1"/>
  <c r="AK201" i="13" s="1"/>
  <c r="AJ201" i="13" s="1"/>
  <c r="AI201" i="13" s="1"/>
  <c r="AH201" i="13" s="1"/>
  <c r="AG201" i="13" s="1"/>
  <c r="AF201" i="13" s="1"/>
  <c r="AE201" i="13" s="1"/>
  <c r="AD201" i="13" s="1"/>
  <c r="AC201" i="13" s="1"/>
  <c r="AB201" i="13" s="1"/>
  <c r="AA201" i="13" s="1"/>
  <c r="Z201" i="13" s="1"/>
  <c r="Y201" i="13" s="1"/>
  <c r="X201" i="13" s="1"/>
  <c r="W201" i="13" s="1"/>
  <c r="V201" i="13" s="1"/>
  <c r="U201" i="13" s="1"/>
  <c r="T201" i="13" s="1"/>
  <c r="S201" i="13" s="1"/>
  <c r="R201" i="13" s="1"/>
  <c r="Q201" i="13" s="1"/>
  <c r="P201" i="13" s="1"/>
  <c r="O201" i="13" s="1"/>
  <c r="N201" i="13" s="1"/>
  <c r="M201" i="13" s="1"/>
  <c r="L201" i="13" s="1"/>
  <c r="K201" i="13" s="1"/>
  <c r="AP202" i="13"/>
  <c r="AO202" i="13" s="1"/>
  <c r="AN202" i="13" s="1"/>
  <c r="AM202" i="13" s="1"/>
  <c r="AL202" i="13" s="1"/>
  <c r="AK202" i="13" s="1"/>
  <c r="AJ202" i="13" s="1"/>
  <c r="AI202" i="13" s="1"/>
  <c r="AH202" i="13" s="1"/>
  <c r="AG202" i="13" s="1"/>
  <c r="AF202" i="13" s="1"/>
  <c r="AE202" i="13" s="1"/>
  <c r="AD202" i="13" s="1"/>
  <c r="AC202" i="13" s="1"/>
  <c r="AB202" i="13" s="1"/>
  <c r="AA202" i="13" s="1"/>
  <c r="Z202" i="13" s="1"/>
  <c r="Y202" i="13" s="1"/>
  <c r="X202" i="13" s="1"/>
  <c r="W202" i="13" s="1"/>
  <c r="V202" i="13" s="1"/>
  <c r="U202" i="13" s="1"/>
  <c r="T202" i="13" s="1"/>
  <c r="S202" i="13" s="1"/>
  <c r="R202" i="13" s="1"/>
  <c r="Q202" i="13" s="1"/>
  <c r="P202" i="13" s="1"/>
  <c r="O202" i="13" s="1"/>
  <c r="N202" i="13" s="1"/>
  <c r="M202" i="13" s="1"/>
  <c r="L202" i="13" s="1"/>
  <c r="K202" i="13" s="1"/>
  <c r="F18" i="10"/>
  <c r="H18" i="10" s="1"/>
  <c r="G18" i="10" s="1"/>
  <c r="K229" i="9"/>
  <c r="F58" i="10"/>
  <c r="H58" i="10" s="1"/>
  <c r="AR229" i="9"/>
  <c r="E75" i="10"/>
  <c r="G75" i="10" s="1"/>
  <c r="BQ228" i="9"/>
  <c r="BP228" i="9" s="1"/>
  <c r="F68" i="10"/>
  <c r="H68" i="10" s="1"/>
  <c r="BG229" i="9"/>
  <c r="BF229" i="9" s="1"/>
  <c r="E62" i="10"/>
  <c r="BF228" i="9"/>
  <c r="BD228" i="9" s="1"/>
  <c r="BC228" i="9" s="1"/>
  <c r="BB228" i="9" s="1"/>
  <c r="BA228" i="9" s="1"/>
  <c r="AZ228" i="9" s="1"/>
  <c r="AY228" i="9" s="1"/>
  <c r="AX228" i="9" s="1"/>
  <c r="E68" i="10"/>
  <c r="BG228" i="9"/>
  <c r="G56" i="10"/>
  <c r="F17" i="10"/>
  <c r="H17" i="10" s="1"/>
  <c r="G17" i="10" s="1"/>
  <c r="J229" i="9"/>
  <c r="I229" i="9" s="1"/>
  <c r="H229" i="9" s="1"/>
  <c r="G229" i="9" s="1"/>
  <c r="F229" i="9" s="1"/>
  <c r="G54" i="10"/>
  <c r="BO185" i="13"/>
  <c r="BM185" i="13"/>
  <c r="BK185" i="13"/>
  <c r="BJ185" i="13"/>
  <c r="BI185" i="13"/>
  <c r="BD185" i="13"/>
  <c r="BC185" i="13"/>
  <c r="BB185" i="13"/>
  <c r="AZ185" i="13"/>
  <c r="AY185" i="13"/>
  <c r="AX185" i="13"/>
  <c r="AU185" i="13"/>
  <c r="AT185" i="13"/>
  <c r="AS185" i="13"/>
  <c r="AP185" i="13"/>
  <c r="AO185" i="13"/>
  <c r="AN185" i="13"/>
  <c r="AL185" i="13"/>
  <c r="AK185" i="13"/>
  <c r="AJ185" i="13"/>
  <c r="AH185" i="13"/>
  <c r="AG185" i="13"/>
  <c r="AF185" i="13"/>
  <c r="AD185" i="13"/>
  <c r="AC185" i="13"/>
  <c r="AB185" i="13"/>
  <c r="Z185" i="13"/>
  <c r="Y185" i="13"/>
  <c r="X185" i="13"/>
  <c r="V185" i="13"/>
  <c r="U185" i="13"/>
  <c r="T185" i="13"/>
  <c r="R185" i="13"/>
  <c r="Q185" i="13"/>
  <c r="P185" i="13"/>
  <c r="N185" i="13"/>
  <c r="L185" i="13"/>
  <c r="K185" i="13"/>
  <c r="I185" i="13"/>
  <c r="H185" i="13"/>
  <c r="G185" i="13"/>
  <c r="E185" i="13"/>
  <c r="D185" i="13"/>
  <c r="BP184" i="13"/>
  <c r="BN184" i="13"/>
  <c r="BM184" i="13"/>
  <c r="BL184" i="13"/>
  <c r="BJ184" i="13"/>
  <c r="BI184" i="13"/>
  <c r="BG184" i="13"/>
  <c r="BC184" i="13"/>
  <c r="BB184" i="13"/>
  <c r="BA184" i="13"/>
  <c r="AY184" i="13"/>
  <c r="AX184" i="13"/>
  <c r="AV184" i="13"/>
  <c r="AT184" i="13"/>
  <c r="AS184" i="13"/>
  <c r="AO184" i="13"/>
  <c r="AN184" i="13"/>
  <c r="AK184" i="13"/>
  <c r="AJ184" i="13"/>
  <c r="AG184" i="13"/>
  <c r="AF184" i="13"/>
  <c r="AC184" i="13"/>
  <c r="AB184" i="13"/>
  <c r="Y184" i="13"/>
  <c r="X184" i="13"/>
  <c r="U184" i="13"/>
  <c r="T184" i="13"/>
  <c r="Q184" i="13"/>
  <c r="P184" i="13"/>
  <c r="L184" i="13"/>
  <c r="K184" i="13"/>
  <c r="H184" i="13"/>
  <c r="G184" i="13"/>
  <c r="BP182" i="13"/>
  <c r="BP185" i="13" s="1"/>
  <c r="BO182" i="13"/>
  <c r="BN182" i="13"/>
  <c r="BN185" i="13" s="1"/>
  <c r="BM182" i="13"/>
  <c r="BL182" i="13"/>
  <c r="BL185" i="13" s="1"/>
  <c r="BK182" i="13"/>
  <c r="BJ182" i="13"/>
  <c r="BI182" i="13"/>
  <c r="BH182" i="13" s="1"/>
  <c r="BG182" i="13"/>
  <c r="BF182" i="13" s="1"/>
  <c r="BE182" i="13" s="1"/>
  <c r="BD182" i="13"/>
  <c r="BC182" i="13"/>
  <c r="BB182" i="13"/>
  <c r="BA182" i="13"/>
  <c r="BA185" i="13" s="1"/>
  <c r="AZ182" i="13"/>
  <c r="AY182" i="13"/>
  <c r="AX182" i="13"/>
  <c r="AW182" i="13" s="1"/>
  <c r="AV182" i="13"/>
  <c r="AV185" i="13" s="1"/>
  <c r="AU182" i="13"/>
  <c r="AT182" i="13"/>
  <c r="AS182" i="13"/>
  <c r="AR182" i="13" s="1"/>
  <c r="AQ182" i="13"/>
  <c r="AQ185" i="13" s="1"/>
  <c r="AP182" i="13"/>
  <c r="AO182" i="13"/>
  <c r="AN182" i="13"/>
  <c r="AM182" i="13"/>
  <c r="AM185" i="13" s="1"/>
  <c r="AL182" i="13"/>
  <c r="AK182" i="13"/>
  <c r="AJ182" i="13"/>
  <c r="AI182" i="13"/>
  <c r="AI185" i="13" s="1"/>
  <c r="AH182" i="13"/>
  <c r="AG182" i="13"/>
  <c r="AF182" i="13"/>
  <c r="AE182" i="13"/>
  <c r="AE185" i="13" s="1"/>
  <c r="AD182" i="13"/>
  <c r="AC182" i="13"/>
  <c r="AB182" i="13"/>
  <c r="AA182" i="13"/>
  <c r="AA185" i="13" s="1"/>
  <c r="Z182" i="13"/>
  <c r="Y182" i="13"/>
  <c r="X182" i="13"/>
  <c r="W182" i="13"/>
  <c r="W185" i="13" s="1"/>
  <c r="V182" i="13"/>
  <c r="U182" i="13"/>
  <c r="T182" i="13"/>
  <c r="S182" i="13"/>
  <c r="S185" i="13" s="1"/>
  <c r="R182" i="13"/>
  <c r="Q182" i="13"/>
  <c r="P182" i="13"/>
  <c r="O182" i="13"/>
  <c r="O185" i="13" s="1"/>
  <c r="N182" i="13"/>
  <c r="M182" i="13" s="1"/>
  <c r="L182" i="13"/>
  <c r="K182" i="13"/>
  <c r="J182" i="13"/>
  <c r="J185" i="13" s="1"/>
  <c r="I182" i="13"/>
  <c r="H182" i="13"/>
  <c r="G182" i="13"/>
  <c r="F182" i="13"/>
  <c r="F185" i="13" s="1"/>
  <c r="E182" i="13"/>
  <c r="D182" i="13"/>
  <c r="C182" i="13" s="1"/>
  <c r="BP181" i="13"/>
  <c r="BO181" i="13"/>
  <c r="BO184" i="13" s="1"/>
  <c r="BN181" i="13"/>
  <c r="BM181" i="13"/>
  <c r="BL181" i="13"/>
  <c r="BK181" i="13"/>
  <c r="BK184" i="13" s="1"/>
  <c r="BJ181" i="13"/>
  <c r="BI181" i="13"/>
  <c r="BH181" i="13" s="1"/>
  <c r="BG181" i="13"/>
  <c r="BF181" i="13" s="1"/>
  <c r="BE181" i="13" s="1"/>
  <c r="BE184" i="13" s="1"/>
  <c r="BD181" i="13"/>
  <c r="BD184" i="13" s="1"/>
  <c r="BC181" i="13"/>
  <c r="BB181" i="13"/>
  <c r="BA181" i="13"/>
  <c r="AZ181" i="13"/>
  <c r="AZ184" i="13" s="1"/>
  <c r="AY181" i="13"/>
  <c r="AX181" i="13"/>
  <c r="AW181" i="13" s="1"/>
  <c r="AW184" i="13" s="1"/>
  <c r="AV181" i="13"/>
  <c r="AU181" i="13"/>
  <c r="AU184" i="13" s="1"/>
  <c r="AT181" i="13"/>
  <c r="AS181" i="13"/>
  <c r="AR181" i="13" s="1"/>
  <c r="AR184" i="13" s="1"/>
  <c r="AQ181" i="13"/>
  <c r="AQ184" i="13" s="1"/>
  <c r="AP181" i="13"/>
  <c r="AP184" i="13" s="1"/>
  <c r="AO181" i="13"/>
  <c r="AN181" i="13"/>
  <c r="AM181" i="13"/>
  <c r="AM184" i="13" s="1"/>
  <c r="AL181" i="13"/>
  <c r="AL184" i="13" s="1"/>
  <c r="AK181" i="13"/>
  <c r="AJ181" i="13"/>
  <c r="AI181" i="13"/>
  <c r="AI184" i="13" s="1"/>
  <c r="AH181" i="13"/>
  <c r="AH184" i="13" s="1"/>
  <c r="AG181" i="13"/>
  <c r="AF181" i="13"/>
  <c r="AE181" i="13"/>
  <c r="AE184" i="13" s="1"/>
  <c r="AD181" i="13"/>
  <c r="AD184" i="13" s="1"/>
  <c r="AC181" i="13"/>
  <c r="AB181" i="13"/>
  <c r="AA181" i="13"/>
  <c r="AA184" i="13" s="1"/>
  <c r="Z181" i="13"/>
  <c r="Z184" i="13" s="1"/>
  <c r="Y181" i="13"/>
  <c r="X181" i="13"/>
  <c r="W181" i="13"/>
  <c r="W184" i="13" s="1"/>
  <c r="V181" i="13"/>
  <c r="V184" i="13" s="1"/>
  <c r="U181" i="13"/>
  <c r="T181" i="13"/>
  <c r="S181" i="13"/>
  <c r="S184" i="13" s="1"/>
  <c r="R181" i="13"/>
  <c r="R184" i="13" s="1"/>
  <c r="Q181" i="13"/>
  <c r="P181" i="13"/>
  <c r="O181" i="13"/>
  <c r="O184" i="13" s="1"/>
  <c r="N181" i="13"/>
  <c r="M181" i="13" s="1"/>
  <c r="L181" i="13"/>
  <c r="K181" i="13"/>
  <c r="J181" i="13"/>
  <c r="J184" i="13" s="1"/>
  <c r="I181" i="13"/>
  <c r="I184" i="13" s="1"/>
  <c r="H181" i="13"/>
  <c r="G181" i="13"/>
  <c r="F181" i="13"/>
  <c r="F184" i="13" s="1"/>
  <c r="E181" i="13"/>
  <c r="E184" i="13" s="1"/>
  <c r="BH185" i="13" l="1"/>
  <c r="M185" i="13"/>
  <c r="BQ202" i="13"/>
  <c r="N184" i="13"/>
  <c r="BG185" i="13"/>
  <c r="BQ201" i="13"/>
  <c r="BH184" i="13"/>
  <c r="C185" i="13"/>
  <c r="M184" i="13"/>
  <c r="BF184" i="13"/>
  <c r="AR185" i="13"/>
  <c r="AW185" i="13"/>
  <c r="BF185" i="13"/>
  <c r="BE185" i="13" s="1"/>
  <c r="BR228" i="9"/>
  <c r="BR229" i="9"/>
  <c r="G68" i="10"/>
  <c r="D181" i="13"/>
  <c r="BG166" i="13"/>
  <c r="BF166" i="13" s="1"/>
  <c r="BP165" i="13"/>
  <c r="BO165" i="13"/>
  <c r="BL165" i="13"/>
  <c r="BK165" i="13"/>
  <c r="BG165" i="13"/>
  <c r="BP163" i="13"/>
  <c r="BP166" i="13" s="1"/>
  <c r="BO163" i="13"/>
  <c r="BO166" i="13" s="1"/>
  <c r="BN163" i="13"/>
  <c r="BN166" i="13" s="1"/>
  <c r="BM163" i="13"/>
  <c r="BM166" i="13" s="1"/>
  <c r="BL163" i="13"/>
  <c r="BL166" i="13" s="1"/>
  <c r="BK163" i="13"/>
  <c r="BJ163" i="13" s="1"/>
  <c r="BI163" i="13" s="1"/>
  <c r="BH163" i="13" s="1"/>
  <c r="BH166" i="13" s="1"/>
  <c r="BF163" i="13"/>
  <c r="BE163" i="13"/>
  <c r="BD163" i="13"/>
  <c r="BC163" i="13"/>
  <c r="BB163" i="13"/>
  <c r="BA163" i="13"/>
  <c r="AZ163" i="13"/>
  <c r="AY163" i="13"/>
  <c r="AX163" i="13"/>
  <c r="AW163" i="13"/>
  <c r="AV163" i="13" s="1"/>
  <c r="AV166" i="13" s="1"/>
  <c r="AU163" i="13"/>
  <c r="AT163" i="13"/>
  <c r="AS163" i="13" s="1"/>
  <c r="AR163" i="13"/>
  <c r="AQ163" i="13"/>
  <c r="AP163" i="13"/>
  <c r="AO163" i="13"/>
  <c r="AN163" i="13"/>
  <c r="AM163" i="13"/>
  <c r="AL163" i="13" s="1"/>
  <c r="AK163" i="13"/>
  <c r="AJ163" i="13"/>
  <c r="AI163" i="13"/>
  <c r="AH163" i="13"/>
  <c r="AG163" i="13"/>
  <c r="AF163" i="13"/>
  <c r="AE163" i="13"/>
  <c r="AD163" i="13"/>
  <c r="AC163" i="13"/>
  <c r="AB163" i="13"/>
  <c r="AA163" i="13"/>
  <c r="Z163" i="13"/>
  <c r="Y163" i="13"/>
  <c r="X163" i="13"/>
  <c r="W163" i="13"/>
  <c r="V163" i="13"/>
  <c r="U163" i="13" s="1"/>
  <c r="T163" i="13"/>
  <c r="S163" i="13"/>
  <c r="R163" i="13"/>
  <c r="Q163" i="13"/>
  <c r="P163" i="13"/>
  <c r="O163" i="13"/>
  <c r="N163" i="13"/>
  <c r="M163" i="13" s="1"/>
  <c r="L163" i="13" s="1"/>
  <c r="K163" i="13" s="1"/>
  <c r="J163" i="13" s="1"/>
  <c r="I163" i="13"/>
  <c r="H163" i="13"/>
  <c r="G163" i="13"/>
  <c r="F163" i="13"/>
  <c r="E163" i="13"/>
  <c r="D163" i="13"/>
  <c r="C163" i="13" s="1"/>
  <c r="BP162" i="13"/>
  <c r="BO162" i="13"/>
  <c r="BN162" i="13"/>
  <c r="BN165" i="13" s="1"/>
  <c r="BM162" i="13"/>
  <c r="BM165" i="13" s="1"/>
  <c r="BL162" i="13"/>
  <c r="BK162" i="13"/>
  <c r="BJ162" i="13"/>
  <c r="BI162" i="13" s="1"/>
  <c r="BH162" i="13" s="1"/>
  <c r="BH165" i="13" s="1"/>
  <c r="BF162" i="13"/>
  <c r="BE162" i="13"/>
  <c r="BD162" i="13"/>
  <c r="BC162" i="13"/>
  <c r="BB162" i="13"/>
  <c r="BA162" i="13"/>
  <c r="AZ162" i="13"/>
  <c r="AY162" i="13"/>
  <c r="AX162" i="13"/>
  <c r="AW162" i="13"/>
  <c r="AV162" i="13" s="1"/>
  <c r="AV165" i="13" s="1"/>
  <c r="AU165" i="13" s="1"/>
  <c r="AU162" i="13"/>
  <c r="AT162" i="13"/>
  <c r="AS162" i="13" s="1"/>
  <c r="AR162" i="13"/>
  <c r="AQ162" i="13"/>
  <c r="AP162" i="13"/>
  <c r="AO162" i="13"/>
  <c r="AN162" i="13"/>
  <c r="AM162" i="13"/>
  <c r="AL162" i="13"/>
  <c r="AK162" i="13"/>
  <c r="AJ162" i="13"/>
  <c r="AI162" i="13"/>
  <c r="AH162" i="13"/>
  <c r="AG162" i="13"/>
  <c r="AF162" i="13"/>
  <c r="AE162" i="13"/>
  <c r="AD162" i="13"/>
  <c r="AC162" i="13"/>
  <c r="AB162" i="13"/>
  <c r="AA162" i="13"/>
  <c r="Z162" i="13"/>
  <c r="Y162" i="13"/>
  <c r="X162" i="13"/>
  <c r="W162" i="13"/>
  <c r="V162" i="13"/>
  <c r="U162" i="13" s="1"/>
  <c r="T162" i="13"/>
  <c r="S162" i="13"/>
  <c r="R162" i="13"/>
  <c r="Q162" i="13"/>
  <c r="P162" i="13"/>
  <c r="O162" i="13"/>
  <c r="N162" i="13"/>
  <c r="M162" i="13" s="1"/>
  <c r="L162" i="13"/>
  <c r="K162" i="13" s="1"/>
  <c r="J162" i="13"/>
  <c r="I162" i="13"/>
  <c r="H162" i="13"/>
  <c r="G162" i="13"/>
  <c r="F162" i="13"/>
  <c r="E162" i="13"/>
  <c r="D162" i="13"/>
  <c r="C162" i="13" s="1"/>
  <c r="BL149" i="13"/>
  <c r="BG149" i="13"/>
  <c r="BO148" i="13"/>
  <c r="BG148" i="13"/>
  <c r="BF148" i="13" s="1"/>
  <c r="BO146" i="13"/>
  <c r="BO149" i="13" s="1"/>
  <c r="BN146" i="13"/>
  <c r="BN149" i="13" s="1"/>
  <c r="BM146" i="13"/>
  <c r="BM149" i="13" s="1"/>
  <c r="BL146" i="13"/>
  <c r="BK146" i="13"/>
  <c r="BK149" i="13" s="1"/>
  <c r="BJ146" i="13"/>
  <c r="BJ149" i="13" s="1"/>
  <c r="BI146" i="13"/>
  <c r="BH146" i="13" s="1"/>
  <c r="BH149" i="13" s="1"/>
  <c r="BF146" i="13"/>
  <c r="BF149" i="13" s="1"/>
  <c r="BE149" i="13" s="1"/>
  <c r="BE146" i="13"/>
  <c r="BD146" i="13"/>
  <c r="BC146" i="13"/>
  <c r="BB146" i="13"/>
  <c r="BA146" i="13"/>
  <c r="AZ146" i="13"/>
  <c r="AY146" i="13"/>
  <c r="AX146" i="13"/>
  <c r="AW146" i="13"/>
  <c r="AV146" i="13"/>
  <c r="AU146" i="13" s="1"/>
  <c r="AT146" i="13"/>
  <c r="AS146" i="13"/>
  <c r="AR146" i="13"/>
  <c r="AQ146" i="13" s="1"/>
  <c r="AP146" i="13"/>
  <c r="AO146" i="13"/>
  <c r="AN146" i="13"/>
  <c r="AM146" i="13"/>
  <c r="AL146" i="13"/>
  <c r="AK146" i="13"/>
  <c r="AJ146" i="13"/>
  <c r="AI146" i="13"/>
  <c r="AH146" i="13"/>
  <c r="AG146" i="13"/>
  <c r="AF146" i="13"/>
  <c r="AE146" i="13"/>
  <c r="AD146" i="13"/>
  <c r="AC146" i="13"/>
  <c r="AB146" i="13"/>
  <c r="AA146" i="13"/>
  <c r="Z146" i="13"/>
  <c r="Y146" i="13"/>
  <c r="X146" i="13"/>
  <c r="W146" i="13"/>
  <c r="V146" i="13"/>
  <c r="U146" i="13"/>
  <c r="T146" i="13"/>
  <c r="S146" i="13"/>
  <c r="R146" i="13"/>
  <c r="Q146" i="13"/>
  <c r="P146" i="13"/>
  <c r="O146" i="13"/>
  <c r="N146" i="13"/>
  <c r="M146" i="13"/>
  <c r="L146" i="13"/>
  <c r="K146" i="13"/>
  <c r="J146" i="13"/>
  <c r="I146" i="13"/>
  <c r="H146" i="13"/>
  <c r="G146" i="13"/>
  <c r="F146" i="13"/>
  <c r="E146" i="13"/>
  <c r="D146" i="13"/>
  <c r="C146" i="13" s="1"/>
  <c r="BP145" i="13"/>
  <c r="BP148" i="13" s="1"/>
  <c r="BO145" i="13"/>
  <c r="BN145" i="13" s="1"/>
  <c r="BN148" i="13" s="1"/>
  <c r="BM145" i="13"/>
  <c r="BM148" i="13" s="1"/>
  <c r="BL145" i="13"/>
  <c r="BL148" i="13" s="1"/>
  <c r="BK145" i="13"/>
  <c r="BK148" i="13" s="1"/>
  <c r="BJ145" i="13"/>
  <c r="BJ148" i="13" s="1"/>
  <c r="BI145" i="13"/>
  <c r="BI148" i="13" s="1"/>
  <c r="BH145" i="13"/>
  <c r="BH148" i="13" s="1"/>
  <c r="BF145" i="13"/>
  <c r="BE145" i="13"/>
  <c r="BD145" i="13"/>
  <c r="BC145" i="13"/>
  <c r="BB145" i="13"/>
  <c r="BA145" i="13"/>
  <c r="AZ145" i="13"/>
  <c r="AY145" i="13"/>
  <c r="AX145" i="13"/>
  <c r="AW145" i="13"/>
  <c r="AV145" i="13"/>
  <c r="AU145" i="13"/>
  <c r="AU148" i="13" s="1"/>
  <c r="AT148" i="13" s="1"/>
  <c r="AT145" i="13"/>
  <c r="AS145" i="13"/>
  <c r="AR145" i="13"/>
  <c r="AQ145" i="13" s="1"/>
  <c r="AP145" i="13" s="1"/>
  <c r="AO145" i="13"/>
  <c r="AN145" i="13"/>
  <c r="AM145" i="13"/>
  <c r="AL145" i="13"/>
  <c r="AK145" i="13"/>
  <c r="AJ145" i="13"/>
  <c r="AI145" i="13"/>
  <c r="AH145" i="13"/>
  <c r="AG145" i="13"/>
  <c r="AF145" i="13"/>
  <c r="AE145" i="13"/>
  <c r="AD145" i="13"/>
  <c r="AC145" i="13"/>
  <c r="AB145" i="13"/>
  <c r="AA145" i="13"/>
  <c r="Z145" i="13"/>
  <c r="Y145" i="13"/>
  <c r="X145" i="13"/>
  <c r="W145" i="13"/>
  <c r="V145" i="13"/>
  <c r="U145" i="13" s="1"/>
  <c r="T145" i="13"/>
  <c r="S145" i="13"/>
  <c r="R145" i="13"/>
  <c r="Q145" i="13"/>
  <c r="P145" i="13"/>
  <c r="O145" i="13"/>
  <c r="N145" i="13"/>
  <c r="M145" i="13"/>
  <c r="L145" i="13"/>
  <c r="K145" i="13"/>
  <c r="J145" i="13"/>
  <c r="I145" i="13"/>
  <c r="H145" i="13"/>
  <c r="G145" i="13"/>
  <c r="F145" i="13"/>
  <c r="E145" i="13"/>
  <c r="D145" i="13"/>
  <c r="C145" i="13"/>
  <c r="BP134" i="13"/>
  <c r="BO134" i="13"/>
  <c r="BK134" i="13"/>
  <c r="BJ134" i="13"/>
  <c r="BF134" i="13"/>
  <c r="BE134" i="13"/>
  <c r="BB134" i="13"/>
  <c r="BA134" i="13"/>
  <c r="AX134" i="13"/>
  <c r="AW134" i="13"/>
  <c r="AS134" i="13"/>
  <c r="AR134" i="13"/>
  <c r="AO134" i="13"/>
  <c r="AN134" i="13"/>
  <c r="AK134" i="13"/>
  <c r="AJ134" i="13"/>
  <c r="AF134" i="13"/>
  <c r="AE134" i="13"/>
  <c r="AB134" i="13"/>
  <c r="AA134" i="13"/>
  <c r="X134" i="13"/>
  <c r="W134" i="13"/>
  <c r="T134" i="13"/>
  <c r="S134" i="13"/>
  <c r="P134" i="13"/>
  <c r="O134" i="13"/>
  <c r="K134" i="13"/>
  <c r="J134" i="13"/>
  <c r="F134" i="13"/>
  <c r="E134" i="13"/>
  <c r="BO133" i="13"/>
  <c r="BM133" i="13"/>
  <c r="BJ133" i="13"/>
  <c r="BI133" i="13"/>
  <c r="BE133" i="13"/>
  <c r="BD133" i="13"/>
  <c r="BA133" i="13"/>
  <c r="AZ133" i="13"/>
  <c r="AW133" i="13"/>
  <c r="AV133" i="13"/>
  <c r="AR133" i="13"/>
  <c r="AQ133" i="13"/>
  <c r="AN133" i="13"/>
  <c r="AM133" i="13"/>
  <c r="AJ133" i="13"/>
  <c r="AH133" i="13"/>
  <c r="AE133" i="13"/>
  <c r="AD133" i="13"/>
  <c r="AA133" i="13"/>
  <c r="Z133" i="13"/>
  <c r="W133" i="13"/>
  <c r="V133" i="13"/>
  <c r="S133" i="13"/>
  <c r="R133" i="13"/>
  <c r="O133" i="13"/>
  <c r="N133" i="13"/>
  <c r="J133" i="13"/>
  <c r="I133" i="13"/>
  <c r="BP131" i="13"/>
  <c r="BO131" i="13"/>
  <c r="BN131" i="13" s="1"/>
  <c r="BN134" i="13" s="1"/>
  <c r="BM131" i="13"/>
  <c r="BM134" i="13" s="1"/>
  <c r="BL131" i="13"/>
  <c r="BL134" i="13" s="1"/>
  <c r="BK131" i="13"/>
  <c r="BJ131" i="13"/>
  <c r="BI131" i="13"/>
  <c r="BH131" i="13" s="1"/>
  <c r="BH134" i="13" s="1"/>
  <c r="BG131" i="13"/>
  <c r="BG134" i="13" s="1"/>
  <c r="BF131" i="13"/>
  <c r="BE131" i="13"/>
  <c r="BD131" i="13"/>
  <c r="BD134" i="13" s="1"/>
  <c r="BC131" i="13"/>
  <c r="BC134" i="13" s="1"/>
  <c r="BB131" i="13"/>
  <c r="BA131" i="13"/>
  <c r="AZ131" i="13"/>
  <c r="AZ134" i="13" s="1"/>
  <c r="AY131" i="13"/>
  <c r="AY134" i="13" s="1"/>
  <c r="AX131" i="13"/>
  <c r="AW131" i="13"/>
  <c r="AV131" i="13"/>
  <c r="AU131" i="13" s="1"/>
  <c r="AU134" i="13" s="1"/>
  <c r="AT131" i="13"/>
  <c r="AT134" i="13" s="1"/>
  <c r="AS131" i="13"/>
  <c r="AR131" i="13"/>
  <c r="AQ131" i="13"/>
  <c r="AQ134" i="13" s="1"/>
  <c r="AP131" i="13"/>
  <c r="AP134" i="13" s="1"/>
  <c r="AO131" i="13"/>
  <c r="AN131" i="13"/>
  <c r="AM131" i="13"/>
  <c r="AM134" i="13" s="1"/>
  <c r="AL131" i="13"/>
  <c r="AL134" i="13" s="1"/>
  <c r="AK131" i="13"/>
  <c r="AJ131" i="13"/>
  <c r="AI131" i="13" s="1"/>
  <c r="AI134" i="13" s="1"/>
  <c r="AH131" i="13"/>
  <c r="AH134" i="13" s="1"/>
  <c r="AG131" i="13"/>
  <c r="AG134" i="13" s="1"/>
  <c r="AF131" i="13"/>
  <c r="AE131" i="13"/>
  <c r="AD131" i="13"/>
  <c r="AD134" i="13" s="1"/>
  <c r="AC131" i="13"/>
  <c r="AC134" i="13" s="1"/>
  <c r="AB131" i="13"/>
  <c r="AA131" i="13"/>
  <c r="Z131" i="13"/>
  <c r="Z134" i="13" s="1"/>
  <c r="Y131" i="13"/>
  <c r="Y134" i="13" s="1"/>
  <c r="X131" i="13"/>
  <c r="W131" i="13"/>
  <c r="V131" i="13"/>
  <c r="V134" i="13" s="1"/>
  <c r="U131" i="13"/>
  <c r="U134" i="13" s="1"/>
  <c r="T131" i="13"/>
  <c r="S131" i="13"/>
  <c r="R131" i="13"/>
  <c r="R134" i="13" s="1"/>
  <c r="Q131" i="13"/>
  <c r="Q134" i="13" s="1"/>
  <c r="P131" i="13"/>
  <c r="O131" i="13"/>
  <c r="N131" i="13"/>
  <c r="M131" i="13" s="1"/>
  <c r="M134" i="13" s="1"/>
  <c r="L131" i="13"/>
  <c r="L134" i="13" s="1"/>
  <c r="K131" i="13"/>
  <c r="J131" i="13"/>
  <c r="I131" i="13"/>
  <c r="H131" i="13" s="1"/>
  <c r="H134" i="13" s="1"/>
  <c r="G131" i="13"/>
  <c r="G134" i="13" s="1"/>
  <c r="F131" i="13"/>
  <c r="E131" i="13"/>
  <c r="D131" i="13"/>
  <c r="C131" i="13" s="1"/>
  <c r="C134" i="13" s="1"/>
  <c r="BP130" i="13"/>
  <c r="BP133" i="13" s="1"/>
  <c r="BO130" i="13"/>
  <c r="BN130" i="13" s="1"/>
  <c r="BN133" i="13" s="1"/>
  <c r="BM130" i="13"/>
  <c r="BL130" i="13"/>
  <c r="BL133" i="13" s="1"/>
  <c r="BK130" i="13"/>
  <c r="BK133" i="13" s="1"/>
  <c r="BJ130" i="13"/>
  <c r="BI130" i="13"/>
  <c r="BH130" i="13"/>
  <c r="BH133" i="13" s="1"/>
  <c r="BG130" i="13"/>
  <c r="BG133" i="13" s="1"/>
  <c r="BF130" i="13"/>
  <c r="BF133" i="13" s="1"/>
  <c r="BE130" i="13"/>
  <c r="BD130" i="13"/>
  <c r="BC130" i="13"/>
  <c r="BC133" i="13" s="1"/>
  <c r="BB130" i="13"/>
  <c r="BB133" i="13" s="1"/>
  <c r="BA130" i="13"/>
  <c r="AZ130" i="13"/>
  <c r="AY130" i="13"/>
  <c r="AY133" i="13" s="1"/>
  <c r="AX130" i="13"/>
  <c r="AX133" i="13" s="1"/>
  <c r="AW130" i="13"/>
  <c r="AV130" i="13"/>
  <c r="AU130" i="13" s="1"/>
  <c r="AU133" i="13" s="1"/>
  <c r="AT130" i="13"/>
  <c r="AT133" i="13" s="1"/>
  <c r="AS130" i="13"/>
  <c r="AS133" i="13" s="1"/>
  <c r="AR130" i="13"/>
  <c r="AQ130" i="13"/>
  <c r="AP130" i="13"/>
  <c r="AP133" i="13" s="1"/>
  <c r="AO130" i="13"/>
  <c r="AO133" i="13" s="1"/>
  <c r="AN130" i="13"/>
  <c r="AM130" i="13"/>
  <c r="AL130" i="13"/>
  <c r="AL133" i="13" s="1"/>
  <c r="AK130" i="13"/>
  <c r="AK133" i="13" s="1"/>
  <c r="AJ130" i="13"/>
  <c r="AI130" i="13" s="1"/>
  <c r="AI133" i="13" s="1"/>
  <c r="AH130" i="13"/>
  <c r="AG130" i="13"/>
  <c r="AG133" i="13" s="1"/>
  <c r="AF130" i="13"/>
  <c r="AF133" i="13" s="1"/>
  <c r="AE130" i="13"/>
  <c r="AD130" i="13"/>
  <c r="AC130" i="13"/>
  <c r="AC133" i="13" s="1"/>
  <c r="AB130" i="13"/>
  <c r="AB133" i="13" s="1"/>
  <c r="AA130" i="13"/>
  <c r="Z130" i="13"/>
  <c r="Y130" i="13"/>
  <c r="Y133" i="13" s="1"/>
  <c r="X130" i="13"/>
  <c r="X133" i="13" s="1"/>
  <c r="W130" i="13"/>
  <c r="V130" i="13"/>
  <c r="U130" i="13"/>
  <c r="U133" i="13" s="1"/>
  <c r="T130" i="13"/>
  <c r="T133" i="13" s="1"/>
  <c r="S130" i="13"/>
  <c r="R130" i="13"/>
  <c r="Q130" i="13"/>
  <c r="Q133" i="13" s="1"/>
  <c r="P130" i="13"/>
  <c r="P133" i="13" s="1"/>
  <c r="O130" i="13"/>
  <c r="N130" i="13"/>
  <c r="M130" i="13" s="1"/>
  <c r="M133" i="13" s="1"/>
  <c r="L130" i="13"/>
  <c r="L133" i="13" s="1"/>
  <c r="K130" i="13"/>
  <c r="K133" i="13" s="1"/>
  <c r="J130" i="13"/>
  <c r="I130" i="13"/>
  <c r="H130" i="13"/>
  <c r="H133" i="13" s="1"/>
  <c r="G130" i="13"/>
  <c r="G133" i="13" s="1"/>
  <c r="F130" i="13"/>
  <c r="F133" i="13" s="1"/>
  <c r="E130" i="13"/>
  <c r="E133" i="13" s="1"/>
  <c r="D130" i="13"/>
  <c r="D133" i="13" s="1"/>
  <c r="C130" i="13"/>
  <c r="C133" i="13" s="1"/>
  <c r="BO115" i="13"/>
  <c r="BN115" i="13"/>
  <c r="BK115" i="13"/>
  <c r="BJ115" i="13"/>
  <c r="BG115" i="13"/>
  <c r="BG114" i="13"/>
  <c r="BF114" i="13" s="1"/>
  <c r="BE114" i="13" s="1"/>
  <c r="BD114" i="13" s="1"/>
  <c r="BP112" i="13"/>
  <c r="BP115" i="13" s="1"/>
  <c r="BO112" i="13"/>
  <c r="BN112" i="13"/>
  <c r="BM112" i="13"/>
  <c r="BM115" i="13" s="1"/>
  <c r="BL112" i="13"/>
  <c r="BL115" i="13" s="1"/>
  <c r="BK112" i="13"/>
  <c r="BJ112" i="13"/>
  <c r="BI112" i="13"/>
  <c r="BH112" i="13" s="1"/>
  <c r="BH115" i="13" s="1"/>
  <c r="BF112" i="13"/>
  <c r="BE112" i="13" s="1"/>
  <c r="BD112" i="13"/>
  <c r="BC112" i="13"/>
  <c r="BB112" i="13"/>
  <c r="BA112" i="13"/>
  <c r="AZ112" i="13"/>
  <c r="AY112" i="13"/>
  <c r="AX112" i="13"/>
  <c r="AW112" i="13"/>
  <c r="AV112" i="13"/>
  <c r="AU112" i="13"/>
  <c r="AT112" i="13"/>
  <c r="AS112" i="13"/>
  <c r="AR112" i="13" s="1"/>
  <c r="AQ112" i="13"/>
  <c r="AP112" i="13"/>
  <c r="AO112" i="13"/>
  <c r="AN112" i="13"/>
  <c r="AM112" i="13"/>
  <c r="AL112" i="13"/>
  <c r="AK112" i="13"/>
  <c r="AJ112" i="13" s="1"/>
  <c r="AI112" i="13"/>
  <c r="AH112" i="13"/>
  <c r="AG112" i="13"/>
  <c r="AF112" i="13"/>
  <c r="AE112" i="13"/>
  <c r="AD112" i="13"/>
  <c r="AC112" i="13"/>
  <c r="AB112" i="13"/>
  <c r="AA112" i="13"/>
  <c r="Z112" i="13"/>
  <c r="Y112" i="13"/>
  <c r="X112" i="13"/>
  <c r="W112" i="13"/>
  <c r="V112" i="13"/>
  <c r="U112" i="13"/>
  <c r="T112" i="13"/>
  <c r="S112" i="13"/>
  <c r="R112" i="13"/>
  <c r="Q112" i="13"/>
  <c r="P112" i="13"/>
  <c r="O112" i="13"/>
  <c r="N112" i="13"/>
  <c r="M112" i="13" s="1"/>
  <c r="L112" i="13"/>
  <c r="K112" i="13"/>
  <c r="J112" i="13"/>
  <c r="I112" i="13"/>
  <c r="H112" i="13"/>
  <c r="G112" i="13"/>
  <c r="F112" i="13"/>
  <c r="E112" i="13"/>
  <c r="D112" i="13"/>
  <c r="C112" i="13" s="1"/>
  <c r="BP111" i="13"/>
  <c r="BO111" i="13"/>
  <c r="BN111" i="13"/>
  <c r="BM111" i="13"/>
  <c r="BL111" i="13"/>
  <c r="BK111" i="13"/>
  <c r="BJ111" i="13"/>
  <c r="BI111" i="13"/>
  <c r="BH111" i="13"/>
  <c r="BF111" i="13"/>
  <c r="BE111" i="13"/>
  <c r="BD111" i="13"/>
  <c r="BC111" i="13"/>
  <c r="BB111" i="13"/>
  <c r="BA111" i="13"/>
  <c r="AZ111" i="13"/>
  <c r="AY111" i="13"/>
  <c r="AX111" i="13"/>
  <c r="AW111" i="13"/>
  <c r="AV111" i="13"/>
  <c r="AU111" i="13"/>
  <c r="AT111" i="13"/>
  <c r="AS111" i="13"/>
  <c r="AR111" i="13"/>
  <c r="AQ111" i="13"/>
  <c r="AP111" i="13"/>
  <c r="AO111" i="13"/>
  <c r="AN111" i="13"/>
  <c r="AM111" i="13"/>
  <c r="AL111" i="13"/>
  <c r="AK111" i="13"/>
  <c r="AJ111" i="13"/>
  <c r="AI111" i="13"/>
  <c r="AH111" i="13"/>
  <c r="AG111" i="13"/>
  <c r="AF111" i="13"/>
  <c r="AE111" i="13"/>
  <c r="AD111" i="13"/>
  <c r="AC111" i="13"/>
  <c r="AB111" i="13"/>
  <c r="AA111" i="13"/>
  <c r="Z111" i="13"/>
  <c r="Y111" i="13"/>
  <c r="X111" i="13"/>
  <c r="W111" i="13"/>
  <c r="V111" i="13"/>
  <c r="U111" i="13"/>
  <c r="T111" i="13"/>
  <c r="S111" i="13"/>
  <c r="R111" i="13"/>
  <c r="Q111" i="13"/>
  <c r="P111" i="13"/>
  <c r="O111" i="13"/>
  <c r="N111" i="13"/>
  <c r="M111" i="13"/>
  <c r="L111" i="13"/>
  <c r="K111" i="13"/>
  <c r="J111" i="13"/>
  <c r="I111" i="13"/>
  <c r="H111" i="13"/>
  <c r="G111" i="13"/>
  <c r="F111" i="13"/>
  <c r="E111" i="13"/>
  <c r="D111" i="13"/>
  <c r="C111" i="13"/>
  <c r="BM94" i="13"/>
  <c r="BL94" i="13"/>
  <c r="BI94" i="13"/>
  <c r="BG94" i="13"/>
  <c r="BF94" i="13" s="1"/>
  <c r="BE94" i="13" s="1"/>
  <c r="BM93" i="13"/>
  <c r="BL93" i="13"/>
  <c r="BI93" i="13"/>
  <c r="BG93" i="13"/>
  <c r="BF93" i="13" s="1"/>
  <c r="BO91" i="13"/>
  <c r="BO94" i="13" s="1"/>
  <c r="BN91" i="13"/>
  <c r="BN94" i="13" s="1"/>
  <c r="BM91" i="13"/>
  <c r="BL91" i="13"/>
  <c r="BK91" i="13"/>
  <c r="BK94" i="13" s="1"/>
  <c r="BJ91" i="13"/>
  <c r="BJ94" i="13" s="1"/>
  <c r="BI91" i="13"/>
  <c r="BH91" i="13" s="1"/>
  <c r="BH94" i="13" s="1"/>
  <c r="BF91" i="13"/>
  <c r="BE91" i="13"/>
  <c r="BD91" i="13"/>
  <c r="BC91" i="13"/>
  <c r="BB91" i="13"/>
  <c r="BA91" i="13"/>
  <c r="AZ91" i="13"/>
  <c r="AY91" i="13"/>
  <c r="AX91" i="13"/>
  <c r="AW91" i="13"/>
  <c r="AV91" i="13"/>
  <c r="AU91" i="13" s="1"/>
  <c r="AU94" i="13" s="1"/>
  <c r="AT94" i="13" s="1"/>
  <c r="AS94" i="13" s="1"/>
  <c r="AR94" i="13" s="1"/>
  <c r="AQ94" i="13" s="1"/>
  <c r="AT91" i="13"/>
  <c r="AS91" i="13"/>
  <c r="AR91" i="13"/>
  <c r="AQ91" i="13"/>
  <c r="AP91" i="13" s="1"/>
  <c r="AO91" i="13"/>
  <c r="AN91" i="13"/>
  <c r="AM91" i="13"/>
  <c r="AL91" i="13"/>
  <c r="AK91" i="13"/>
  <c r="AJ91" i="13"/>
  <c r="AI91" i="13"/>
  <c r="AH91" i="13"/>
  <c r="AG91" i="13"/>
  <c r="AF91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S91" i="13"/>
  <c r="R91" i="13"/>
  <c r="Q91" i="13"/>
  <c r="P91" i="13"/>
  <c r="O91" i="13"/>
  <c r="N91" i="13"/>
  <c r="M91" i="13"/>
  <c r="L91" i="13"/>
  <c r="K91" i="13" s="1"/>
  <c r="J91" i="13"/>
  <c r="J94" i="13" s="1"/>
  <c r="I94" i="13" s="1"/>
  <c r="H94" i="13" s="1"/>
  <c r="G94" i="13" s="1"/>
  <c r="F94" i="13" s="1"/>
  <c r="E94" i="13" s="1"/>
  <c r="D94" i="13" s="1"/>
  <c r="C94" i="13" s="1"/>
  <c r="I91" i="13"/>
  <c r="H91" i="13"/>
  <c r="G91" i="13"/>
  <c r="F91" i="13"/>
  <c r="E91" i="13"/>
  <c r="D91" i="13"/>
  <c r="C91" i="13"/>
  <c r="BP90" i="13" s="1"/>
  <c r="BP93" i="13" s="1"/>
  <c r="BO90" i="13"/>
  <c r="BO93" i="13" s="1"/>
  <c r="BN90" i="13"/>
  <c r="BN93" i="13" s="1"/>
  <c r="BM90" i="13"/>
  <c r="BL90" i="13"/>
  <c r="BK90" i="13"/>
  <c r="BK93" i="13" s="1"/>
  <c r="BJ90" i="13"/>
  <c r="BJ93" i="13" s="1"/>
  <c r="BI90" i="13"/>
  <c r="BH90" i="13" s="1"/>
  <c r="BH93" i="13" s="1"/>
  <c r="BF90" i="13"/>
  <c r="BE90" i="13"/>
  <c r="BD90" i="13"/>
  <c r="BC90" i="13"/>
  <c r="BB90" i="13"/>
  <c r="BA90" i="13"/>
  <c r="AZ90" i="13"/>
  <c r="AY90" i="13"/>
  <c r="AX90" i="13"/>
  <c r="AW90" i="13"/>
  <c r="AV90" i="13"/>
  <c r="AU90" i="13" s="1"/>
  <c r="AU93" i="13" s="1"/>
  <c r="AT93" i="13" s="1"/>
  <c r="AS93" i="13" s="1"/>
  <c r="AR93" i="13" s="1"/>
  <c r="AQ93" i="13" s="1"/>
  <c r="AT90" i="13"/>
  <c r="AS90" i="13"/>
  <c r="AR90" i="13"/>
  <c r="AQ90" i="13"/>
  <c r="AP90" i="13"/>
  <c r="AO90" i="13"/>
  <c r="AN90" i="13"/>
  <c r="AM90" i="13"/>
  <c r="AL90" i="13"/>
  <c r="AK90" i="13"/>
  <c r="AJ90" i="13"/>
  <c r="AI90" i="13"/>
  <c r="AH90" i="13"/>
  <c r="AG90" i="13"/>
  <c r="AF90" i="13"/>
  <c r="AE90" i="13"/>
  <c r="AD90" i="13"/>
  <c r="AC90" i="13"/>
  <c r="AB90" i="13"/>
  <c r="AA90" i="13"/>
  <c r="Z90" i="13"/>
  <c r="Y90" i="13"/>
  <c r="X90" i="13"/>
  <c r="W90" i="13"/>
  <c r="V90" i="13"/>
  <c r="U90" i="13" s="1"/>
  <c r="T90" i="13"/>
  <c r="S90" i="13"/>
  <c r="R90" i="13"/>
  <c r="Q90" i="13"/>
  <c r="P90" i="13"/>
  <c r="O90" i="13"/>
  <c r="N90" i="13"/>
  <c r="M90" i="13"/>
  <c r="L90" i="13"/>
  <c r="K90" i="13" s="1"/>
  <c r="J90" i="13"/>
  <c r="J93" i="13" s="1"/>
  <c r="I93" i="13" s="1"/>
  <c r="H93" i="13" s="1"/>
  <c r="G93" i="13" s="1"/>
  <c r="F93" i="13" s="1"/>
  <c r="E93" i="13" s="1"/>
  <c r="D93" i="13" s="1"/>
  <c r="C93" i="13" s="1"/>
  <c r="BP91" i="13" s="1"/>
  <c r="BP94" i="13" s="1"/>
  <c r="I90" i="13"/>
  <c r="H90" i="13"/>
  <c r="G90" i="13"/>
  <c r="F90" i="13"/>
  <c r="E90" i="13"/>
  <c r="D90" i="13"/>
  <c r="C90" i="13"/>
  <c r="BP77" i="13"/>
  <c r="BO77" i="13"/>
  <c r="BK77" i="13"/>
  <c r="BJ77" i="13"/>
  <c r="BO76" i="13"/>
  <c r="BM76" i="13"/>
  <c r="BJ76" i="13"/>
  <c r="BG76" i="13"/>
  <c r="BP74" i="13"/>
  <c r="BO74" i="13"/>
  <c r="BN74" i="13" s="1"/>
  <c r="BN77" i="13" s="1"/>
  <c r="BM74" i="13"/>
  <c r="BM77" i="13" s="1"/>
  <c r="BL74" i="13"/>
  <c r="BL77" i="13" s="1"/>
  <c r="BK74" i="13"/>
  <c r="BJ74" i="13"/>
  <c r="BI74" i="13" s="1"/>
  <c r="BH74" i="13" s="1"/>
  <c r="BH77" i="13" s="1"/>
  <c r="BG74" i="13"/>
  <c r="BF74" i="13"/>
  <c r="BE74" i="13"/>
  <c r="BD74" i="13"/>
  <c r="BC74" i="13"/>
  <c r="BB74" i="13"/>
  <c r="BA74" i="13"/>
  <c r="AZ74" i="13"/>
  <c r="AY74" i="13"/>
  <c r="AX74" i="13"/>
  <c r="AW74" i="13"/>
  <c r="AV74" i="13"/>
  <c r="AU74" i="13" s="1"/>
  <c r="AU77" i="13" s="1"/>
  <c r="AT74" i="13"/>
  <c r="AS74" i="13"/>
  <c r="AR74" i="13"/>
  <c r="AQ74" i="13"/>
  <c r="AP74" i="13"/>
  <c r="AO74" i="13"/>
  <c r="AN74" i="13"/>
  <c r="AM74" i="13"/>
  <c r="AL74" i="13"/>
  <c r="AK74" i="13"/>
  <c r="AJ74" i="13"/>
  <c r="AI74" i="13"/>
  <c r="AH74" i="13"/>
  <c r="AG74" i="13"/>
  <c r="AF74" i="13"/>
  <c r="AE74" i="13"/>
  <c r="AD74" i="13"/>
  <c r="AC74" i="13"/>
  <c r="AB74" i="13"/>
  <c r="AA74" i="13"/>
  <c r="Z74" i="13"/>
  <c r="Y74" i="13"/>
  <c r="X74" i="13"/>
  <c r="W74" i="13"/>
  <c r="V74" i="13"/>
  <c r="U74" i="13" s="1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 s="1"/>
  <c r="G74" i="13"/>
  <c r="F74" i="13"/>
  <c r="E74" i="13"/>
  <c r="D74" i="13"/>
  <c r="C74" i="13" s="1"/>
  <c r="BP73" i="13"/>
  <c r="BP76" i="13" s="1"/>
  <c r="BO73" i="13"/>
  <c r="BN73" i="13"/>
  <c r="BN76" i="13" s="1"/>
  <c r="BM73" i="13"/>
  <c r="BL73" i="13"/>
  <c r="BL76" i="13" s="1"/>
  <c r="BK73" i="13"/>
  <c r="BK76" i="13" s="1"/>
  <c r="BJ73" i="13"/>
  <c r="BI73" i="13" s="1"/>
  <c r="BH73" i="13" s="1"/>
  <c r="BH76" i="13" s="1"/>
  <c r="BG73" i="13"/>
  <c r="BF73" i="13"/>
  <c r="BE73" i="13"/>
  <c r="BD73" i="13"/>
  <c r="BC73" i="13"/>
  <c r="BB73" i="13"/>
  <c r="BA73" i="13"/>
  <c r="AZ73" i="13"/>
  <c r="AY73" i="13"/>
  <c r="AX73" i="13"/>
  <c r="AW73" i="13"/>
  <c r="AV73" i="13"/>
  <c r="AU73" i="13"/>
  <c r="AU76" i="13" s="1"/>
  <c r="AT73" i="13"/>
  <c r="AS73" i="13"/>
  <c r="AR73" i="13"/>
  <c r="AQ73" i="13"/>
  <c r="AP73" i="13"/>
  <c r="AO73" i="13"/>
  <c r="AN73" i="13"/>
  <c r="AM73" i="13"/>
  <c r="AL73" i="13"/>
  <c r="AK73" i="13"/>
  <c r="AJ73" i="13"/>
  <c r="AI73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 s="1"/>
  <c r="T73" i="13"/>
  <c r="S73" i="13"/>
  <c r="R73" i="13"/>
  <c r="Q73" i="13"/>
  <c r="P73" i="13"/>
  <c r="O73" i="13"/>
  <c r="N73" i="13"/>
  <c r="M73" i="13" s="1"/>
  <c r="L73" i="13"/>
  <c r="K73" i="13"/>
  <c r="J73" i="13"/>
  <c r="I73" i="13"/>
  <c r="H73" i="13" s="1"/>
  <c r="G73" i="13"/>
  <c r="F73" i="13"/>
  <c r="E73" i="13"/>
  <c r="D73" i="13"/>
  <c r="C73" i="13"/>
  <c r="BG56" i="13"/>
  <c r="BG55" i="13"/>
  <c r="BP53" i="13"/>
  <c r="BP56" i="13" s="1"/>
  <c r="BO53" i="13"/>
  <c r="BO56" i="13" s="1"/>
  <c r="BN53" i="13"/>
  <c r="BN56" i="13" s="1"/>
  <c r="BM53" i="13"/>
  <c r="BM56" i="13" s="1"/>
  <c r="BL53" i="13"/>
  <c r="BL56" i="13" s="1"/>
  <c r="BK53" i="13"/>
  <c r="BK56" i="13" s="1"/>
  <c r="BJ53" i="13"/>
  <c r="BJ56" i="13" s="1"/>
  <c r="BI53" i="13"/>
  <c r="BH53" i="13" s="1"/>
  <c r="BH56" i="13" s="1"/>
  <c r="BF53" i="13"/>
  <c r="BE53" i="13"/>
  <c r="BD53" i="13"/>
  <c r="BC53" i="13"/>
  <c r="BB53" i="13"/>
  <c r="BA53" i="13"/>
  <c r="AZ53" i="13"/>
  <c r="AY53" i="13"/>
  <c r="AX53" i="13"/>
  <c r="AW53" i="13"/>
  <c r="AV53" i="13" s="1"/>
  <c r="AV56" i="13" s="1"/>
  <c r="AU53" i="13"/>
  <c r="AT53" i="13"/>
  <c r="AS53" i="13" s="1"/>
  <c r="AR53" i="13"/>
  <c r="AQ53" i="13"/>
  <c r="AP53" i="13"/>
  <c r="AO53" i="13"/>
  <c r="AN53" i="13"/>
  <c r="AM53" i="13" s="1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 s="1"/>
  <c r="K53" i="13" s="1"/>
  <c r="J53" i="13"/>
  <c r="I53" i="13"/>
  <c r="H53" i="13"/>
  <c r="G53" i="13"/>
  <c r="F53" i="13"/>
  <c r="E53" i="13"/>
  <c r="D53" i="13"/>
  <c r="C53" i="13" s="1"/>
  <c r="BP52" i="13"/>
  <c r="BP55" i="13" s="1"/>
  <c r="BO52" i="13"/>
  <c r="BO55" i="13" s="1"/>
  <c r="BN52" i="13"/>
  <c r="BN55" i="13" s="1"/>
  <c r="BM52" i="13"/>
  <c r="BM55" i="13" s="1"/>
  <c r="BL52" i="13"/>
  <c r="BL55" i="13" s="1"/>
  <c r="BK52" i="13"/>
  <c r="BK55" i="13" s="1"/>
  <c r="BJ52" i="13"/>
  <c r="BJ55" i="13" s="1"/>
  <c r="BI52" i="13"/>
  <c r="BI55" i="13" s="1"/>
  <c r="BH52" i="13"/>
  <c r="BH55" i="13" s="1"/>
  <c r="BF52" i="13"/>
  <c r="BE52" i="13"/>
  <c r="BD52" i="13"/>
  <c r="BC52" i="13"/>
  <c r="BB52" i="13"/>
  <c r="BA52" i="13"/>
  <c r="AZ52" i="13"/>
  <c r="AY52" i="13"/>
  <c r="AX52" i="13"/>
  <c r="AW52" i="13"/>
  <c r="AV52" i="13" s="1"/>
  <c r="AV55" i="13" s="1"/>
  <c r="AU55" i="13" s="1"/>
  <c r="AT55" i="13" s="1"/>
  <c r="AU52" i="13"/>
  <c r="AT52" i="13"/>
  <c r="AS52" i="13" s="1"/>
  <c r="AR52" i="13"/>
  <c r="AQ52" i="13"/>
  <c r="AP52" i="13"/>
  <c r="AO52" i="13"/>
  <c r="AN52" i="13"/>
  <c r="AM52" i="13" s="1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 s="1"/>
  <c r="T52" i="13"/>
  <c r="S52" i="13"/>
  <c r="R52" i="13"/>
  <c r="Q52" i="13"/>
  <c r="P52" i="13"/>
  <c r="O52" i="13"/>
  <c r="N52" i="13"/>
  <c r="M52" i="13"/>
  <c r="L52" i="13" s="1"/>
  <c r="K52" i="13" s="1"/>
  <c r="J52" i="13" s="1"/>
  <c r="I52" i="13"/>
  <c r="H52" i="13"/>
  <c r="G52" i="13"/>
  <c r="F52" i="13"/>
  <c r="E52" i="13"/>
  <c r="D52" i="13"/>
  <c r="C52" i="13"/>
  <c r="BO39" i="13"/>
  <c r="BG39" i="13"/>
  <c r="BM38" i="13"/>
  <c r="BL38" i="13"/>
  <c r="BG38" i="13"/>
  <c r="BO36" i="13"/>
  <c r="BN36" i="13" s="1"/>
  <c r="BN39" i="13" s="1"/>
  <c r="BM36" i="13"/>
  <c r="BM39" i="13" s="1"/>
  <c r="BL36" i="13"/>
  <c r="BL39" i="13" s="1"/>
  <c r="BK36" i="13"/>
  <c r="BK39" i="13" s="1"/>
  <c r="BJ36" i="13"/>
  <c r="BJ39" i="13" s="1"/>
  <c r="BI36" i="13"/>
  <c r="BH36" i="13" s="1"/>
  <c r="BH39" i="13" s="1"/>
  <c r="BF36" i="13"/>
  <c r="BE36" i="13"/>
  <c r="BD36" i="13"/>
  <c r="BC36" i="13"/>
  <c r="BB36" i="13"/>
  <c r="BA36" i="13"/>
  <c r="AZ36" i="13"/>
  <c r="AY36" i="13"/>
  <c r="AX36" i="13"/>
  <c r="AW36" i="13"/>
  <c r="AV36" i="13"/>
  <c r="AU36" i="13" s="1"/>
  <c r="AU39" i="13" s="1"/>
  <c r="AT36" i="13"/>
  <c r="AS36" i="13"/>
  <c r="AR36" i="13"/>
  <c r="AQ36" i="13" s="1"/>
  <c r="AP36" i="13" s="1"/>
  <c r="AO36" i="13"/>
  <c r="AN36" i="13"/>
  <c r="AM36" i="13"/>
  <c r="AL36" i="13"/>
  <c r="AK36" i="13"/>
  <c r="AJ36" i="13"/>
  <c r="AI36" i="13" s="1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 s="1"/>
  <c r="L36" i="13"/>
  <c r="K36" i="13"/>
  <c r="J36" i="13"/>
  <c r="I36" i="13"/>
  <c r="H36" i="13"/>
  <c r="G36" i="13"/>
  <c r="F36" i="13"/>
  <c r="E36" i="13"/>
  <c r="D36" i="13"/>
  <c r="C36" i="13" s="1"/>
  <c r="BP35" i="13"/>
  <c r="BP38" i="13" s="1"/>
  <c r="BO35" i="13"/>
  <c r="BO38" i="13" s="1"/>
  <c r="BN35" i="13"/>
  <c r="BN38" i="13" s="1"/>
  <c r="BM35" i="13"/>
  <c r="BL35" i="13"/>
  <c r="BK35" i="13" s="1"/>
  <c r="BK38" i="13" s="1"/>
  <c r="BJ35" i="13"/>
  <c r="BJ38" i="13" s="1"/>
  <c r="BI35" i="13"/>
  <c r="BH35" i="13" s="1"/>
  <c r="BH38" i="13" s="1"/>
  <c r="BF35" i="13"/>
  <c r="BE35" i="13"/>
  <c r="BD35" i="13"/>
  <c r="BC35" i="13"/>
  <c r="BB35" i="13"/>
  <c r="BA35" i="13"/>
  <c r="AZ35" i="13"/>
  <c r="AY35" i="13"/>
  <c r="AX35" i="13"/>
  <c r="AW35" i="13"/>
  <c r="AV35" i="13"/>
  <c r="AU35" i="13"/>
  <c r="AU38" i="13" s="1"/>
  <c r="AT38" i="13" s="1"/>
  <c r="AS38" i="13" s="1"/>
  <c r="AR38" i="13" s="1"/>
  <c r="AT35" i="13"/>
  <c r="AS35" i="13"/>
  <c r="AR35" i="13"/>
  <c r="AQ35" i="13"/>
  <c r="AP35" i="13" s="1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 s="1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 s="1"/>
  <c r="BG22" i="13"/>
  <c r="AP94" i="13" l="1"/>
  <c r="AO94" i="13" s="1"/>
  <c r="AN94" i="13" s="1"/>
  <c r="AM94" i="13" s="1"/>
  <c r="AL94" i="13" s="1"/>
  <c r="AK94" i="13" s="1"/>
  <c r="AJ94" i="13" s="1"/>
  <c r="AI94" i="13" s="1"/>
  <c r="AH94" i="13" s="1"/>
  <c r="AG94" i="13" s="1"/>
  <c r="AF94" i="13" s="1"/>
  <c r="AE94" i="13" s="1"/>
  <c r="AD94" i="13" s="1"/>
  <c r="AC94" i="13" s="1"/>
  <c r="AB94" i="13" s="1"/>
  <c r="AA94" i="13" s="1"/>
  <c r="Z94" i="13" s="1"/>
  <c r="Y94" i="13" s="1"/>
  <c r="X94" i="13" s="1"/>
  <c r="W94" i="13" s="1"/>
  <c r="V94" i="13" s="1"/>
  <c r="U94" i="13"/>
  <c r="T94" i="13" s="1"/>
  <c r="S94" i="13" s="1"/>
  <c r="R94" i="13" s="1"/>
  <c r="Q94" i="13" s="1"/>
  <c r="P94" i="13" s="1"/>
  <c r="O94" i="13" s="1"/>
  <c r="N94" i="13" s="1"/>
  <c r="M94" i="13" s="1"/>
  <c r="L94" i="13" s="1"/>
  <c r="K94" i="13" s="1"/>
  <c r="BQ94" i="13" s="1"/>
  <c r="AQ38" i="13"/>
  <c r="AP38" i="13" s="1"/>
  <c r="AO38" i="13" s="1"/>
  <c r="AN38" i="13" s="1"/>
  <c r="AM38" i="13" s="1"/>
  <c r="AL38" i="13" s="1"/>
  <c r="AK38" i="13" s="1"/>
  <c r="AJ38" i="13" s="1"/>
  <c r="AI38" i="13" s="1"/>
  <c r="AH38" i="13" s="1"/>
  <c r="AG38" i="13" s="1"/>
  <c r="AF38" i="13" s="1"/>
  <c r="AE38" i="13" s="1"/>
  <c r="AD38" i="13" s="1"/>
  <c r="AC38" i="13" s="1"/>
  <c r="AB38" i="13" s="1"/>
  <c r="AA38" i="13" s="1"/>
  <c r="Z38" i="13" s="1"/>
  <c r="Y38" i="13" s="1"/>
  <c r="X38" i="13" s="1"/>
  <c r="W38" i="13" s="1"/>
  <c r="V38" i="13" s="1"/>
  <c r="U38" i="13" s="1"/>
  <c r="T38" i="13" s="1"/>
  <c r="S38" i="13" s="1"/>
  <c r="R38" i="13" s="1"/>
  <c r="Q38" i="13" s="1"/>
  <c r="P38" i="13" s="1"/>
  <c r="O38" i="13" s="1"/>
  <c r="N38" i="13" s="1"/>
  <c r="M38" i="13" s="1"/>
  <c r="L38" i="13" s="1"/>
  <c r="K38" i="13" s="1"/>
  <c r="J38" i="13" s="1"/>
  <c r="I38" i="13" s="1"/>
  <c r="H38" i="13" s="1"/>
  <c r="G38" i="13" s="1"/>
  <c r="F38" i="13" s="1"/>
  <c r="E38" i="13" s="1"/>
  <c r="D38" i="13" s="1"/>
  <c r="C38" i="13" s="1"/>
  <c r="AP93" i="13"/>
  <c r="AO93" i="13" s="1"/>
  <c r="AN93" i="13" s="1"/>
  <c r="AM93" i="13" s="1"/>
  <c r="AL93" i="13" s="1"/>
  <c r="AK93" i="13" s="1"/>
  <c r="AJ93" i="13" s="1"/>
  <c r="AI93" i="13" s="1"/>
  <c r="AH93" i="13" s="1"/>
  <c r="AG93" i="13" s="1"/>
  <c r="AF93" i="13" s="1"/>
  <c r="AE93" i="13" s="1"/>
  <c r="AD93" i="13" s="1"/>
  <c r="AC93" i="13" s="1"/>
  <c r="AB93" i="13" s="1"/>
  <c r="AA93" i="13" s="1"/>
  <c r="Z93" i="13" s="1"/>
  <c r="Y93" i="13" s="1"/>
  <c r="X93" i="13" s="1"/>
  <c r="W93" i="13" s="1"/>
  <c r="V93" i="13" s="1"/>
  <c r="U93" i="13" s="1"/>
  <c r="T93" i="13" s="1"/>
  <c r="S93" i="13" s="1"/>
  <c r="R93" i="13" s="1"/>
  <c r="Q93" i="13" s="1"/>
  <c r="P93" i="13" s="1"/>
  <c r="O93" i="13" s="1"/>
  <c r="N93" i="13" s="1"/>
  <c r="M93" i="13" s="1"/>
  <c r="L93" i="13" s="1"/>
  <c r="K93" i="13" s="1"/>
  <c r="BI38" i="13"/>
  <c r="BI56" i="13"/>
  <c r="BF76" i="13"/>
  <c r="BE76" i="13" s="1"/>
  <c r="BD76" i="13" s="1"/>
  <c r="BC76" i="13" s="1"/>
  <c r="BB76" i="13" s="1"/>
  <c r="BA76" i="13" s="1"/>
  <c r="AZ76" i="13" s="1"/>
  <c r="AY76" i="13" s="1"/>
  <c r="AX76" i="13" s="1"/>
  <c r="AW76" i="13" s="1"/>
  <c r="AV76" i="13" s="1"/>
  <c r="BC114" i="13"/>
  <c r="BB114" i="13" s="1"/>
  <c r="BA114" i="13" s="1"/>
  <c r="AZ114" i="13" s="1"/>
  <c r="AY114" i="13" s="1"/>
  <c r="AX114" i="13" s="1"/>
  <c r="AW114" i="13" s="1"/>
  <c r="AV114" i="13" s="1"/>
  <c r="AU114" i="13" s="1"/>
  <c r="AT114" i="13" s="1"/>
  <c r="AS114" i="13" s="1"/>
  <c r="AR114" i="13" s="1"/>
  <c r="AQ114" i="13" s="1"/>
  <c r="AP114" i="13" s="1"/>
  <c r="AO114" i="13" s="1"/>
  <c r="AN114" i="13" s="1"/>
  <c r="AM114" i="13" s="1"/>
  <c r="AL114" i="13" s="1"/>
  <c r="AK114" i="13" s="1"/>
  <c r="AJ114" i="13" s="1"/>
  <c r="AI114" i="13" s="1"/>
  <c r="AH114" i="13" s="1"/>
  <c r="AG114" i="13" s="1"/>
  <c r="AF114" i="13" s="1"/>
  <c r="AE114" i="13" s="1"/>
  <c r="AD114" i="13" s="1"/>
  <c r="AC114" i="13" s="1"/>
  <c r="AB114" i="13" s="1"/>
  <c r="AA114" i="13" s="1"/>
  <c r="Z114" i="13" s="1"/>
  <c r="Y114" i="13" s="1"/>
  <c r="X114" i="13" s="1"/>
  <c r="W114" i="13" s="1"/>
  <c r="V114" i="13" s="1"/>
  <c r="U114" i="13" s="1"/>
  <c r="T114" i="13" s="1"/>
  <c r="S114" i="13" s="1"/>
  <c r="R114" i="13" s="1"/>
  <c r="Q114" i="13" s="1"/>
  <c r="P114" i="13" s="1"/>
  <c r="O114" i="13" s="1"/>
  <c r="N114" i="13" s="1"/>
  <c r="M114" i="13" s="1"/>
  <c r="L114" i="13" s="1"/>
  <c r="K114" i="13" s="1"/>
  <c r="J114" i="13" s="1"/>
  <c r="I114" i="13" s="1"/>
  <c r="H114" i="13" s="1"/>
  <c r="G114" i="13" s="1"/>
  <c r="F114" i="13" s="1"/>
  <c r="E114" i="13" s="1"/>
  <c r="D114" i="13" s="1"/>
  <c r="C114" i="13" s="1"/>
  <c r="BG225" i="13"/>
  <c r="AU166" i="13"/>
  <c r="AT166" i="13" s="1"/>
  <c r="AS166" i="13" s="1"/>
  <c r="AR166" i="13" s="1"/>
  <c r="AQ166" i="13" s="1"/>
  <c r="AP166" i="13" s="1"/>
  <c r="AO166" i="13" s="1"/>
  <c r="AN166" i="13" s="1"/>
  <c r="AM166" i="13" s="1"/>
  <c r="AL166" i="13" s="1"/>
  <c r="AK166" i="13" s="1"/>
  <c r="AJ166" i="13" s="1"/>
  <c r="AI166" i="13" s="1"/>
  <c r="AH166" i="13" s="1"/>
  <c r="AG166" i="13" s="1"/>
  <c r="AF166" i="13" s="1"/>
  <c r="AE166" i="13" s="1"/>
  <c r="AD166" i="13" s="1"/>
  <c r="AC166" i="13" s="1"/>
  <c r="AB166" i="13" s="1"/>
  <c r="AA166" i="13" s="1"/>
  <c r="Z166" i="13" s="1"/>
  <c r="Y166" i="13" s="1"/>
  <c r="X166" i="13" s="1"/>
  <c r="W166" i="13" s="1"/>
  <c r="V166" i="13" s="1"/>
  <c r="U166" i="13" s="1"/>
  <c r="T166" i="13" s="1"/>
  <c r="S166" i="13" s="1"/>
  <c r="R166" i="13" s="1"/>
  <c r="Q166" i="13" s="1"/>
  <c r="P166" i="13" s="1"/>
  <c r="O166" i="13" s="1"/>
  <c r="N166" i="13" s="1"/>
  <c r="M166" i="13" s="1"/>
  <c r="L166" i="13" s="1"/>
  <c r="K166" i="13" s="1"/>
  <c r="J166" i="13" s="1"/>
  <c r="I166" i="13" s="1"/>
  <c r="H166" i="13" s="1"/>
  <c r="G166" i="13" s="1"/>
  <c r="F166" i="13" s="1"/>
  <c r="E166" i="13" s="1"/>
  <c r="D166" i="13" s="1"/>
  <c r="C166" i="13" s="1"/>
  <c r="BF165" i="13"/>
  <c r="BE165" i="13" s="1"/>
  <c r="BD165" i="13" s="1"/>
  <c r="BC165" i="13" s="1"/>
  <c r="BB165" i="13" s="1"/>
  <c r="BA165" i="13" s="1"/>
  <c r="AZ165" i="13" s="1"/>
  <c r="AY165" i="13" s="1"/>
  <c r="AX165" i="13" s="1"/>
  <c r="AW165" i="13" s="1"/>
  <c r="BE166" i="13"/>
  <c r="BD166" i="13" s="1"/>
  <c r="BC166" i="13" s="1"/>
  <c r="BB166" i="13" s="1"/>
  <c r="BA166" i="13" s="1"/>
  <c r="AZ166" i="13" s="1"/>
  <c r="AY166" i="13" s="1"/>
  <c r="AX166" i="13" s="1"/>
  <c r="AW166" i="13" s="1"/>
  <c r="C181" i="13"/>
  <c r="C184" i="13" s="1"/>
  <c r="BQ184" i="13" s="1"/>
  <c r="D184" i="13"/>
  <c r="BF55" i="13"/>
  <c r="BE55" i="13" s="1"/>
  <c r="BD55" i="13" s="1"/>
  <c r="BC55" i="13" s="1"/>
  <c r="BB55" i="13" s="1"/>
  <c r="BA55" i="13" s="1"/>
  <c r="AZ55" i="13" s="1"/>
  <c r="AY55" i="13" s="1"/>
  <c r="AX55" i="13" s="1"/>
  <c r="AW55" i="13" s="1"/>
  <c r="AT76" i="13"/>
  <c r="AS76" i="13" s="1"/>
  <c r="AR76" i="13" s="1"/>
  <c r="AQ76" i="13" s="1"/>
  <c r="AP76" i="13" s="1"/>
  <c r="AO76" i="13" s="1"/>
  <c r="AN76" i="13" s="1"/>
  <c r="AM76" i="13" s="1"/>
  <c r="AL76" i="13" s="1"/>
  <c r="AK76" i="13" s="1"/>
  <c r="AJ76" i="13" s="1"/>
  <c r="AI76" i="13" s="1"/>
  <c r="AH76" i="13" s="1"/>
  <c r="AG76" i="13" s="1"/>
  <c r="AF76" i="13" s="1"/>
  <c r="AE76" i="13" s="1"/>
  <c r="AD76" i="13" s="1"/>
  <c r="AC76" i="13" s="1"/>
  <c r="AB76" i="13" s="1"/>
  <c r="AA76" i="13" s="1"/>
  <c r="Z76" i="13" s="1"/>
  <c r="Y76" i="13" s="1"/>
  <c r="X76" i="13" s="1"/>
  <c r="W76" i="13" s="1"/>
  <c r="V76" i="13" s="1"/>
  <c r="U76" i="13" s="1"/>
  <c r="T76" i="13" s="1"/>
  <c r="S76" i="13" s="1"/>
  <c r="R76" i="13" s="1"/>
  <c r="Q76" i="13" s="1"/>
  <c r="P76" i="13" s="1"/>
  <c r="O76" i="13" s="1"/>
  <c r="N76" i="13" s="1"/>
  <c r="M76" i="13" s="1"/>
  <c r="L76" i="13" s="1"/>
  <c r="K76" i="13" s="1"/>
  <c r="J76" i="13" s="1"/>
  <c r="I76" i="13" s="1"/>
  <c r="H76" i="13" s="1"/>
  <c r="G76" i="13" s="1"/>
  <c r="F76" i="13" s="1"/>
  <c r="E76" i="13" s="1"/>
  <c r="D76" i="13" s="1"/>
  <c r="C76" i="13" s="1"/>
  <c r="BG227" i="13"/>
  <c r="BG228" i="13" s="1"/>
  <c r="AU56" i="13"/>
  <c r="AT56" i="13" s="1"/>
  <c r="AS56" i="13" s="1"/>
  <c r="AR56" i="13" s="1"/>
  <c r="AQ56" i="13" s="1"/>
  <c r="AP56" i="13" s="1"/>
  <c r="AO56" i="13" s="1"/>
  <c r="AN56" i="13" s="1"/>
  <c r="AM56" i="13" s="1"/>
  <c r="AL56" i="13" s="1"/>
  <c r="AK56" i="13" s="1"/>
  <c r="AJ56" i="13" s="1"/>
  <c r="AI56" i="13" s="1"/>
  <c r="AH56" i="13" s="1"/>
  <c r="AG56" i="13" s="1"/>
  <c r="AF56" i="13" s="1"/>
  <c r="AE56" i="13" s="1"/>
  <c r="AD56" i="13" s="1"/>
  <c r="AC56" i="13" s="1"/>
  <c r="AB56" i="13" s="1"/>
  <c r="AA56" i="13" s="1"/>
  <c r="Z56" i="13" s="1"/>
  <c r="Y56" i="13" s="1"/>
  <c r="X56" i="13" s="1"/>
  <c r="W56" i="13" s="1"/>
  <c r="V56" i="13" s="1"/>
  <c r="U56" i="13" s="1"/>
  <c r="T56" i="13" s="1"/>
  <c r="S56" i="13" s="1"/>
  <c r="R56" i="13" s="1"/>
  <c r="Q56" i="13" s="1"/>
  <c r="P56" i="13" s="1"/>
  <c r="O56" i="13" s="1"/>
  <c r="N56" i="13" s="1"/>
  <c r="M56" i="13" s="1"/>
  <c r="L56" i="13" s="1"/>
  <c r="K56" i="13" s="1"/>
  <c r="J56" i="13" s="1"/>
  <c r="I56" i="13" s="1"/>
  <c r="H56" i="13" s="1"/>
  <c r="G56" i="13" s="1"/>
  <c r="F56" i="13" s="1"/>
  <c r="E56" i="13" s="1"/>
  <c r="D56" i="13" s="1"/>
  <c r="C56" i="13" s="1"/>
  <c r="BF56" i="13"/>
  <c r="BE56" i="13" s="1"/>
  <c r="BD56" i="13" s="1"/>
  <c r="BC56" i="13" s="1"/>
  <c r="BB56" i="13" s="1"/>
  <c r="BA56" i="13" s="1"/>
  <c r="AZ56" i="13" s="1"/>
  <c r="AY56" i="13" s="1"/>
  <c r="AX56" i="13" s="1"/>
  <c r="AW56" i="13" s="1"/>
  <c r="AT77" i="13"/>
  <c r="AS77" i="13" s="1"/>
  <c r="AR77" i="13" s="1"/>
  <c r="AQ77" i="13" s="1"/>
  <c r="AP77" i="13" s="1"/>
  <c r="AO77" i="13" s="1"/>
  <c r="AN77" i="13" s="1"/>
  <c r="AM77" i="13" s="1"/>
  <c r="AL77" i="13" s="1"/>
  <c r="AK77" i="13" s="1"/>
  <c r="AJ77" i="13" s="1"/>
  <c r="AI77" i="13" s="1"/>
  <c r="AH77" i="13" s="1"/>
  <c r="AG77" i="13" s="1"/>
  <c r="AF77" i="13" s="1"/>
  <c r="AE77" i="13" s="1"/>
  <c r="AD77" i="13" s="1"/>
  <c r="AC77" i="13" s="1"/>
  <c r="AB77" i="13" s="1"/>
  <c r="AA77" i="13" s="1"/>
  <c r="Z77" i="13" s="1"/>
  <c r="Y77" i="13" s="1"/>
  <c r="X77" i="13" s="1"/>
  <c r="W77" i="13" s="1"/>
  <c r="V77" i="13" s="1"/>
  <c r="U77" i="13" s="1"/>
  <c r="T77" i="13" s="1"/>
  <c r="S77" i="13" s="1"/>
  <c r="R77" i="13" s="1"/>
  <c r="Q77" i="13" s="1"/>
  <c r="P77" i="13" s="1"/>
  <c r="O77" i="13" s="1"/>
  <c r="N77" i="13" s="1"/>
  <c r="M77" i="13" s="1"/>
  <c r="L77" i="13" s="1"/>
  <c r="K77" i="13" s="1"/>
  <c r="J77" i="13" s="1"/>
  <c r="I77" i="13" s="1"/>
  <c r="H77" i="13" s="1"/>
  <c r="G77" i="13" s="1"/>
  <c r="F77" i="13" s="1"/>
  <c r="E77" i="13" s="1"/>
  <c r="D77" i="13" s="1"/>
  <c r="C77" i="13" s="1"/>
  <c r="BI149" i="13"/>
  <c r="BI165" i="13"/>
  <c r="BI166" i="13"/>
  <c r="BF39" i="13"/>
  <c r="BE39" i="13" s="1"/>
  <c r="BD39" i="13" s="1"/>
  <c r="BC39" i="13" s="1"/>
  <c r="BB39" i="13" s="1"/>
  <c r="BA39" i="13" s="1"/>
  <c r="AZ39" i="13" s="1"/>
  <c r="AY39" i="13" s="1"/>
  <c r="AX39" i="13" s="1"/>
  <c r="AW39" i="13" s="1"/>
  <c r="AV39" i="13" s="1"/>
  <c r="BD94" i="13"/>
  <c r="BC94" i="13" s="1"/>
  <c r="BB94" i="13" s="1"/>
  <c r="BA94" i="13" s="1"/>
  <c r="AZ94" i="13" s="1"/>
  <c r="AY94" i="13" s="1"/>
  <c r="AX94" i="13" s="1"/>
  <c r="AW94" i="13" s="1"/>
  <c r="AV94" i="13" s="1"/>
  <c r="BI39" i="13"/>
  <c r="BF38" i="13"/>
  <c r="BE38" i="13" s="1"/>
  <c r="BD38" i="13" s="1"/>
  <c r="BC38" i="13" s="1"/>
  <c r="BB38" i="13" s="1"/>
  <c r="BA38" i="13" s="1"/>
  <c r="AZ38" i="13" s="1"/>
  <c r="AY38" i="13" s="1"/>
  <c r="AX38" i="13" s="1"/>
  <c r="AW38" i="13" s="1"/>
  <c r="AV38" i="13" s="1"/>
  <c r="AT39" i="13"/>
  <c r="AS39" i="13" s="1"/>
  <c r="AR39" i="13" s="1"/>
  <c r="BG77" i="13"/>
  <c r="BF77" i="13" s="1"/>
  <c r="BE77" i="13" s="1"/>
  <c r="BD77" i="13" s="1"/>
  <c r="BC77" i="13" s="1"/>
  <c r="BB77" i="13" s="1"/>
  <c r="BA77" i="13" s="1"/>
  <c r="AZ77" i="13" s="1"/>
  <c r="AY77" i="13" s="1"/>
  <c r="AX77" i="13" s="1"/>
  <c r="AW77" i="13" s="1"/>
  <c r="AV77" i="13" s="1"/>
  <c r="BE93" i="13"/>
  <c r="BD93" i="13" s="1"/>
  <c r="BC93" i="13" s="1"/>
  <c r="BB93" i="13" s="1"/>
  <c r="BA93" i="13" s="1"/>
  <c r="AZ93" i="13" s="1"/>
  <c r="AY93" i="13" s="1"/>
  <c r="AX93" i="13" s="1"/>
  <c r="AW93" i="13" s="1"/>
  <c r="AV93" i="13" s="1"/>
  <c r="BI115" i="13"/>
  <c r="BQ133" i="13"/>
  <c r="D134" i="13"/>
  <c r="BQ134" i="13" s="1"/>
  <c r="I134" i="13"/>
  <c r="N134" i="13"/>
  <c r="AV134" i="13"/>
  <c r="BI134" i="13"/>
  <c r="AS148" i="13"/>
  <c r="AR148" i="13" s="1"/>
  <c r="AQ148" i="13" s="1"/>
  <c r="AP148" i="13" s="1"/>
  <c r="AO148" i="13" s="1"/>
  <c r="AN148" i="13" s="1"/>
  <c r="AM148" i="13" s="1"/>
  <c r="AL148" i="13" s="1"/>
  <c r="AK148" i="13" s="1"/>
  <c r="AJ148" i="13" s="1"/>
  <c r="AI148" i="13" s="1"/>
  <c r="AH148" i="13" s="1"/>
  <c r="AG148" i="13" s="1"/>
  <c r="AF148" i="13" s="1"/>
  <c r="AE148" i="13" s="1"/>
  <c r="AD148" i="13" s="1"/>
  <c r="AC148" i="13" s="1"/>
  <c r="AB148" i="13" s="1"/>
  <c r="AA148" i="13" s="1"/>
  <c r="Z148" i="13" s="1"/>
  <c r="Y148" i="13" s="1"/>
  <c r="X148" i="13" s="1"/>
  <c r="W148" i="13" s="1"/>
  <c r="V148" i="13" s="1"/>
  <c r="U148" i="13" s="1"/>
  <c r="T148" i="13" s="1"/>
  <c r="S148" i="13" s="1"/>
  <c r="R148" i="13" s="1"/>
  <c r="Q148" i="13" s="1"/>
  <c r="P148" i="13" s="1"/>
  <c r="O148" i="13" s="1"/>
  <c r="N148" i="13" s="1"/>
  <c r="M148" i="13" s="1"/>
  <c r="L148" i="13" s="1"/>
  <c r="K148" i="13" s="1"/>
  <c r="J148" i="13" s="1"/>
  <c r="I148" i="13" s="1"/>
  <c r="H148" i="13" s="1"/>
  <c r="G148" i="13" s="1"/>
  <c r="F148" i="13" s="1"/>
  <c r="E148" i="13" s="1"/>
  <c r="D148" i="13" s="1"/>
  <c r="C148" i="13" s="1"/>
  <c r="BQ148" i="13" s="1"/>
  <c r="BD149" i="13"/>
  <c r="BC149" i="13" s="1"/>
  <c r="BB149" i="13" s="1"/>
  <c r="BA149" i="13" s="1"/>
  <c r="AZ149" i="13" s="1"/>
  <c r="AY149" i="13" s="1"/>
  <c r="AX149" i="13" s="1"/>
  <c r="AW149" i="13" s="1"/>
  <c r="AV149" i="13" s="1"/>
  <c r="AU149" i="13" s="1"/>
  <c r="AT149" i="13" s="1"/>
  <c r="AS149" i="13" s="1"/>
  <c r="AR149" i="13" s="1"/>
  <c r="AQ149" i="13" s="1"/>
  <c r="AP149" i="13" s="1"/>
  <c r="AO149" i="13" s="1"/>
  <c r="AN149" i="13" s="1"/>
  <c r="AM149" i="13" s="1"/>
  <c r="AL149" i="13" s="1"/>
  <c r="AK149" i="13" s="1"/>
  <c r="AJ149" i="13" s="1"/>
  <c r="AI149" i="13" s="1"/>
  <c r="AH149" i="13" s="1"/>
  <c r="AG149" i="13" s="1"/>
  <c r="AF149" i="13" s="1"/>
  <c r="AE149" i="13" s="1"/>
  <c r="AD149" i="13" s="1"/>
  <c r="AC149" i="13" s="1"/>
  <c r="AB149" i="13" s="1"/>
  <c r="AA149" i="13" s="1"/>
  <c r="Z149" i="13" s="1"/>
  <c r="Y149" i="13" s="1"/>
  <c r="X149" i="13" s="1"/>
  <c r="W149" i="13" s="1"/>
  <c r="V149" i="13" s="1"/>
  <c r="U149" i="13" s="1"/>
  <c r="T149" i="13" s="1"/>
  <c r="S149" i="13" s="1"/>
  <c r="R149" i="13" s="1"/>
  <c r="Q149" i="13" s="1"/>
  <c r="P149" i="13" s="1"/>
  <c r="O149" i="13" s="1"/>
  <c r="N149" i="13" s="1"/>
  <c r="M149" i="13" s="1"/>
  <c r="L149" i="13" s="1"/>
  <c r="K149" i="13" s="1"/>
  <c r="J149" i="13" s="1"/>
  <c r="I149" i="13" s="1"/>
  <c r="H149" i="13" s="1"/>
  <c r="G149" i="13" s="1"/>
  <c r="F149" i="13" s="1"/>
  <c r="E149" i="13" s="1"/>
  <c r="D149" i="13" s="1"/>
  <c r="C149" i="13" s="1"/>
  <c r="BE148" i="13"/>
  <c r="BD148" i="13" s="1"/>
  <c r="BC148" i="13" s="1"/>
  <c r="BB148" i="13" s="1"/>
  <c r="BA148" i="13" s="1"/>
  <c r="AZ148" i="13" s="1"/>
  <c r="AY148" i="13" s="1"/>
  <c r="AX148" i="13" s="1"/>
  <c r="AW148" i="13" s="1"/>
  <c r="AV148" i="13" s="1"/>
  <c r="AT165" i="13"/>
  <c r="AS165" i="13" s="1"/>
  <c r="AR165" i="13" s="1"/>
  <c r="AQ165" i="13" s="1"/>
  <c r="AP165" i="13" s="1"/>
  <c r="AO165" i="13" s="1"/>
  <c r="AN165" i="13" s="1"/>
  <c r="AM165" i="13" s="1"/>
  <c r="AL165" i="13" s="1"/>
  <c r="AK165" i="13" s="1"/>
  <c r="AJ165" i="13" s="1"/>
  <c r="AI165" i="13" s="1"/>
  <c r="AH165" i="13" s="1"/>
  <c r="AG165" i="13" s="1"/>
  <c r="AF165" i="13" s="1"/>
  <c r="AE165" i="13" s="1"/>
  <c r="AD165" i="13" s="1"/>
  <c r="AC165" i="13" s="1"/>
  <c r="AB165" i="13" s="1"/>
  <c r="AA165" i="13" s="1"/>
  <c r="Z165" i="13" s="1"/>
  <c r="Y165" i="13" s="1"/>
  <c r="X165" i="13" s="1"/>
  <c r="W165" i="13" s="1"/>
  <c r="V165" i="13" s="1"/>
  <c r="U165" i="13" s="1"/>
  <c r="T165" i="13" s="1"/>
  <c r="S165" i="13" s="1"/>
  <c r="R165" i="13" s="1"/>
  <c r="Q165" i="13" s="1"/>
  <c r="P165" i="13" s="1"/>
  <c r="O165" i="13" s="1"/>
  <c r="N165" i="13" s="1"/>
  <c r="M165" i="13" s="1"/>
  <c r="L165" i="13" s="1"/>
  <c r="K165" i="13" s="1"/>
  <c r="J165" i="13" s="1"/>
  <c r="I165" i="13" s="1"/>
  <c r="H165" i="13" s="1"/>
  <c r="G165" i="13" s="1"/>
  <c r="F165" i="13" s="1"/>
  <c r="E165" i="13" s="1"/>
  <c r="D165" i="13" s="1"/>
  <c r="C165" i="13" s="1"/>
  <c r="BK166" i="13"/>
  <c r="BP36" i="13"/>
  <c r="BP39" i="13" s="1"/>
  <c r="BQ93" i="13"/>
  <c r="BP146" i="13"/>
  <c r="BP149" i="13" s="1"/>
  <c r="BQ185" i="13"/>
  <c r="AQ39" i="13"/>
  <c r="AP39" i="13" s="1"/>
  <c r="AO39" i="13" s="1"/>
  <c r="AN39" i="13" s="1"/>
  <c r="AM39" i="13" s="1"/>
  <c r="AL39" i="13" s="1"/>
  <c r="AK39" i="13" s="1"/>
  <c r="AJ39" i="13" s="1"/>
  <c r="AI39" i="13" s="1"/>
  <c r="AH39" i="13" s="1"/>
  <c r="AG39" i="13" s="1"/>
  <c r="AF39" i="13" s="1"/>
  <c r="AE39" i="13" s="1"/>
  <c r="AD39" i="13" s="1"/>
  <c r="AC39" i="13" s="1"/>
  <c r="AB39" i="13" s="1"/>
  <c r="AA39" i="13" s="1"/>
  <c r="Z39" i="13" s="1"/>
  <c r="Y39" i="13" s="1"/>
  <c r="X39" i="13" s="1"/>
  <c r="W39" i="13" s="1"/>
  <c r="V39" i="13" s="1"/>
  <c r="U39" i="13" s="1"/>
  <c r="T39" i="13" s="1"/>
  <c r="S39" i="13" s="1"/>
  <c r="R39" i="13" s="1"/>
  <c r="Q39" i="13" s="1"/>
  <c r="P39" i="13" s="1"/>
  <c r="O39" i="13" s="1"/>
  <c r="N39" i="13" s="1"/>
  <c r="M39" i="13" s="1"/>
  <c r="L39" i="13" s="1"/>
  <c r="K39" i="13" s="1"/>
  <c r="J39" i="13" s="1"/>
  <c r="I39" i="13" s="1"/>
  <c r="H39" i="13" s="1"/>
  <c r="G39" i="13" s="1"/>
  <c r="F39" i="13" s="1"/>
  <c r="E39" i="13" s="1"/>
  <c r="D39" i="13" s="1"/>
  <c r="C39" i="13" s="1"/>
  <c r="BQ39" i="13" s="1"/>
  <c r="AS55" i="13"/>
  <c r="AR55" i="13" s="1"/>
  <c r="AQ55" i="13" s="1"/>
  <c r="AP55" i="13" s="1"/>
  <c r="AO55" i="13" s="1"/>
  <c r="AN55" i="13" s="1"/>
  <c r="AM55" i="13" s="1"/>
  <c r="AL55" i="13" s="1"/>
  <c r="AK55" i="13" s="1"/>
  <c r="AJ55" i="13" s="1"/>
  <c r="AI55" i="13" s="1"/>
  <c r="AH55" i="13" s="1"/>
  <c r="AG55" i="13" s="1"/>
  <c r="AF55" i="13" s="1"/>
  <c r="AE55" i="13" s="1"/>
  <c r="AD55" i="13" s="1"/>
  <c r="AC55" i="13" s="1"/>
  <c r="AB55" i="13" s="1"/>
  <c r="AA55" i="13" s="1"/>
  <c r="Z55" i="13" s="1"/>
  <c r="Y55" i="13" s="1"/>
  <c r="X55" i="13" s="1"/>
  <c r="W55" i="13" s="1"/>
  <c r="V55" i="13" s="1"/>
  <c r="U55" i="13" s="1"/>
  <c r="T55" i="13" s="1"/>
  <c r="S55" i="13" s="1"/>
  <c r="R55" i="13" s="1"/>
  <c r="Q55" i="13" s="1"/>
  <c r="P55" i="13" s="1"/>
  <c r="O55" i="13" s="1"/>
  <c r="N55" i="13" s="1"/>
  <c r="M55" i="13" s="1"/>
  <c r="L55" i="13" s="1"/>
  <c r="K55" i="13" s="1"/>
  <c r="J55" i="13" s="1"/>
  <c r="I55" i="13" s="1"/>
  <c r="H55" i="13" s="1"/>
  <c r="G55" i="13" s="1"/>
  <c r="F55" i="13" s="1"/>
  <c r="E55" i="13" s="1"/>
  <c r="D55" i="13" s="1"/>
  <c r="C55" i="13" s="1"/>
  <c r="BF115" i="13"/>
  <c r="BE115" i="13" s="1"/>
  <c r="BD115" i="13" s="1"/>
  <c r="BC115" i="13" s="1"/>
  <c r="BB115" i="13" s="1"/>
  <c r="BA115" i="13" s="1"/>
  <c r="AZ115" i="13" s="1"/>
  <c r="AY115" i="13" s="1"/>
  <c r="AX115" i="13" s="1"/>
  <c r="AW115" i="13" s="1"/>
  <c r="AV115" i="13" s="1"/>
  <c r="AU115" i="13" s="1"/>
  <c r="AT115" i="13" s="1"/>
  <c r="AS115" i="13" s="1"/>
  <c r="AR115" i="13" s="1"/>
  <c r="AQ115" i="13" s="1"/>
  <c r="AP115" i="13" s="1"/>
  <c r="AO115" i="13" s="1"/>
  <c r="AN115" i="13" s="1"/>
  <c r="AM115" i="13" s="1"/>
  <c r="AL115" i="13" s="1"/>
  <c r="AK115" i="13" s="1"/>
  <c r="AJ115" i="13" s="1"/>
  <c r="AI115" i="13" s="1"/>
  <c r="AH115" i="13" s="1"/>
  <c r="AG115" i="13" s="1"/>
  <c r="AF115" i="13" s="1"/>
  <c r="AE115" i="13" s="1"/>
  <c r="AD115" i="13" s="1"/>
  <c r="AC115" i="13" s="1"/>
  <c r="AB115" i="13" s="1"/>
  <c r="AA115" i="13" s="1"/>
  <c r="Z115" i="13" s="1"/>
  <c r="Y115" i="13" s="1"/>
  <c r="X115" i="13" s="1"/>
  <c r="W115" i="13" s="1"/>
  <c r="V115" i="13" s="1"/>
  <c r="U115" i="13" s="1"/>
  <c r="T115" i="13" s="1"/>
  <c r="S115" i="13" s="1"/>
  <c r="R115" i="13" s="1"/>
  <c r="Q115" i="13" s="1"/>
  <c r="P115" i="13" s="1"/>
  <c r="O115" i="13" s="1"/>
  <c r="N115" i="13" s="1"/>
  <c r="M115" i="13" s="1"/>
  <c r="L115" i="13" s="1"/>
  <c r="K115" i="13" s="1"/>
  <c r="J115" i="13" s="1"/>
  <c r="I115" i="13" s="1"/>
  <c r="H115" i="13" s="1"/>
  <c r="G115" i="13" s="1"/>
  <c r="F115" i="13" s="1"/>
  <c r="E115" i="13" s="1"/>
  <c r="D115" i="13" s="1"/>
  <c r="C115" i="13" s="1"/>
  <c r="BI76" i="13"/>
  <c r="BI77" i="13"/>
  <c r="BQ77" i="13" s="1"/>
  <c r="BJ165" i="13"/>
  <c r="BJ166" i="13"/>
  <c r="BG21" i="13"/>
  <c r="BO19" i="13"/>
  <c r="BM19" i="13"/>
  <c r="BM227" i="13" s="1"/>
  <c r="BM228" i="13" s="1"/>
  <c r="BL19" i="13"/>
  <c r="BK19" i="13"/>
  <c r="BK22" i="13" s="1"/>
  <c r="BJ19" i="13"/>
  <c r="BJ22" i="13" s="1"/>
  <c r="BI19" i="13"/>
  <c r="BH19" i="13" s="1"/>
  <c r="BF19" i="13"/>
  <c r="BE19" i="13"/>
  <c r="BE22" i="13" s="1"/>
  <c r="BD19" i="13"/>
  <c r="BC19" i="13"/>
  <c r="BB19" i="13"/>
  <c r="BA19" i="13"/>
  <c r="AZ19" i="13"/>
  <c r="AY19" i="13"/>
  <c r="AX19" i="13"/>
  <c r="AX227" i="13" s="1"/>
  <c r="AW19" i="13"/>
  <c r="AW22" i="13" s="1"/>
  <c r="AV19" i="13"/>
  <c r="AT19" i="13"/>
  <c r="AT227" i="13" s="1"/>
  <c r="AS19" i="13"/>
  <c r="AR19" i="13"/>
  <c r="AR22" i="13" s="1"/>
  <c r="AQ19" i="13"/>
  <c r="AQ22" i="13" s="1"/>
  <c r="AP19" i="13"/>
  <c r="AO19" i="13"/>
  <c r="AN19" i="13"/>
  <c r="AM19" i="13"/>
  <c r="AM22" i="13" s="1"/>
  <c r="AL19" i="13"/>
  <c r="AK19" i="13"/>
  <c r="AJ19" i="13"/>
  <c r="AH19" i="13"/>
  <c r="AG19" i="13"/>
  <c r="AF19" i="13"/>
  <c r="AE19" i="13"/>
  <c r="AD19" i="13"/>
  <c r="AC19" i="13"/>
  <c r="AC227" i="13" s="1"/>
  <c r="AB19" i="13"/>
  <c r="AA19" i="13"/>
  <c r="Z19" i="13"/>
  <c r="Y19" i="13"/>
  <c r="X19" i="13"/>
  <c r="W19" i="13"/>
  <c r="V19" i="13"/>
  <c r="T19" i="13"/>
  <c r="S19" i="13"/>
  <c r="R19" i="13"/>
  <c r="Q19" i="13"/>
  <c r="P19" i="13"/>
  <c r="O19" i="13"/>
  <c r="N19" i="13"/>
  <c r="N22" i="13" s="1"/>
  <c r="M19" i="13"/>
  <c r="L19" i="13"/>
  <c r="L22" i="13" s="1"/>
  <c r="K19" i="13"/>
  <c r="K22" i="13" s="1"/>
  <c r="J19" i="13"/>
  <c r="I19" i="13"/>
  <c r="H19" i="13"/>
  <c r="H22" i="13" s="1"/>
  <c r="G19" i="13"/>
  <c r="F19" i="13"/>
  <c r="E19" i="13"/>
  <c r="E227" i="13" s="1"/>
  <c r="D19" i="13"/>
  <c r="BP18" i="13"/>
  <c r="BP225" i="13" s="1"/>
  <c r="BP226" i="13" s="1"/>
  <c r="BO18" i="13"/>
  <c r="BO225" i="13" s="1"/>
  <c r="BN18" i="13"/>
  <c r="BN225" i="13" s="1"/>
  <c r="BM18" i="13"/>
  <c r="BM225" i="13" s="1"/>
  <c r="BL18" i="13"/>
  <c r="BL225" i="13" s="1"/>
  <c r="BK18" i="13"/>
  <c r="BK21" i="13" s="1"/>
  <c r="BJ18" i="13"/>
  <c r="BI18" i="13"/>
  <c r="BH18" i="13" s="1"/>
  <c r="BH21" i="13" s="1"/>
  <c r="BE18" i="13"/>
  <c r="BE225" i="13" s="1"/>
  <c r="BD18" i="13"/>
  <c r="BD225" i="13" s="1"/>
  <c r="BC18" i="13"/>
  <c r="BC225" i="13" s="1"/>
  <c r="BB18" i="13"/>
  <c r="BB225" i="13" s="1"/>
  <c r="BA18" i="13"/>
  <c r="BA225" i="13" s="1"/>
  <c r="AZ18" i="13"/>
  <c r="AZ225" i="13" s="1"/>
  <c r="AY18" i="13"/>
  <c r="AY225" i="13" s="1"/>
  <c r="AX18" i="13"/>
  <c r="AX225" i="13" s="1"/>
  <c r="AW18" i="13"/>
  <c r="AW225" i="13" s="1"/>
  <c r="AV225" i="13" s="1"/>
  <c r="AV18" i="13"/>
  <c r="AU18" i="13"/>
  <c r="AU225" i="13" s="1"/>
  <c r="AT18" i="13"/>
  <c r="AT225" i="13" s="1"/>
  <c r="AS18" i="13"/>
  <c r="AS21" i="13" s="1"/>
  <c r="AR18" i="13"/>
  <c r="AR225" i="13" s="1"/>
  <c r="AQ18" i="13"/>
  <c r="AQ225" i="13" s="1"/>
  <c r="AP18" i="13"/>
  <c r="AP21" i="13" s="1"/>
  <c r="AO18" i="13"/>
  <c r="AO225" i="13" s="1"/>
  <c r="AN18" i="13"/>
  <c r="AN225" i="13" s="1"/>
  <c r="AM18" i="13"/>
  <c r="AM21" i="13" s="1"/>
  <c r="AL18" i="13"/>
  <c r="AL21" i="13" s="1"/>
  <c r="AK18" i="13"/>
  <c r="AK225" i="13" s="1"/>
  <c r="AJ18" i="13"/>
  <c r="AJ225" i="13" s="1"/>
  <c r="AI18" i="13"/>
  <c r="AI225" i="13" s="1"/>
  <c r="AH18" i="13"/>
  <c r="AH225" i="13" s="1"/>
  <c r="AG18" i="13"/>
  <c r="AG225" i="13" s="1"/>
  <c r="AF18" i="13"/>
  <c r="AF225" i="13" s="1"/>
  <c r="AE18" i="13"/>
  <c r="AE225" i="13" s="1"/>
  <c r="AD18" i="13"/>
  <c r="AD225" i="13" s="1"/>
  <c r="AC18" i="13"/>
  <c r="AC225" i="13" s="1"/>
  <c r="AB18" i="13"/>
  <c r="AB225" i="13" s="1"/>
  <c r="AA18" i="13"/>
  <c r="AA225" i="13" s="1"/>
  <c r="Z18" i="13"/>
  <c r="Z225" i="13" s="1"/>
  <c r="Y18" i="13"/>
  <c r="Y225" i="13" s="1"/>
  <c r="X18" i="13"/>
  <c r="X225" i="13" s="1"/>
  <c r="W18" i="13"/>
  <c r="W225" i="13" s="1"/>
  <c r="V18" i="13"/>
  <c r="V225" i="13" s="1"/>
  <c r="U18" i="13"/>
  <c r="U225" i="13" s="1"/>
  <c r="T18" i="13"/>
  <c r="T225" i="13" s="1"/>
  <c r="S18" i="13"/>
  <c r="S225" i="13" s="1"/>
  <c r="R18" i="13"/>
  <c r="R225" i="13" s="1"/>
  <c r="Q18" i="13"/>
  <c r="Q225" i="13" s="1"/>
  <c r="P18" i="13"/>
  <c r="P225" i="13" s="1"/>
  <c r="O18" i="13"/>
  <c r="O225" i="13" s="1"/>
  <c r="N18" i="13"/>
  <c r="N225" i="13" s="1"/>
  <c r="M18" i="13"/>
  <c r="M225" i="13" s="1"/>
  <c r="L18" i="13"/>
  <c r="K18" i="13"/>
  <c r="K21" i="13" s="1"/>
  <c r="J18" i="13"/>
  <c r="J21" i="13" s="1"/>
  <c r="I18" i="13"/>
  <c r="I225" i="13" s="1"/>
  <c r="H225" i="13" s="1"/>
  <c r="H18" i="13"/>
  <c r="H21" i="13" s="1"/>
  <c r="G18" i="13"/>
  <c r="G225" i="13" s="1"/>
  <c r="F18" i="13"/>
  <c r="F225" i="13" s="1"/>
  <c r="E18" i="13"/>
  <c r="E225" i="13" s="1"/>
  <c r="D18" i="13"/>
  <c r="D21" i="13" s="1"/>
  <c r="BQ38" i="13" l="1"/>
  <c r="BQ76" i="13"/>
  <c r="BQ56" i="13"/>
  <c r="BQ149" i="13"/>
  <c r="L225" i="13"/>
  <c r="K225" i="13" s="1"/>
  <c r="J225" i="13" s="1"/>
  <c r="BK225" i="13"/>
  <c r="BJ225" i="13" s="1"/>
  <c r="BJ226" i="13" s="1"/>
  <c r="BQ166" i="13"/>
  <c r="BQ115" i="13"/>
  <c r="BQ165" i="13"/>
  <c r="BQ55" i="13"/>
  <c r="AW227" i="13"/>
  <c r="AV227" i="13" s="1"/>
  <c r="AV228" i="13" s="1"/>
  <c r="AV231" i="13" s="1"/>
  <c r="BJ21" i="13"/>
  <c r="BI21" i="13" s="1"/>
  <c r="AK21" i="13"/>
  <c r="AJ21" i="13" s="1"/>
  <c r="AO21" i="13"/>
  <c r="AN21" i="13" s="1"/>
  <c r="BI225" i="13"/>
  <c r="BO226" i="13"/>
  <c r="BP230" i="13"/>
  <c r="G227" i="13"/>
  <c r="G228" i="13" s="1"/>
  <c r="G22" i="13"/>
  <c r="O227" i="13"/>
  <c r="N227" i="13" s="1"/>
  <c r="M227" i="13" s="1"/>
  <c r="O22" i="13"/>
  <c r="S227" i="13"/>
  <c r="S22" i="13"/>
  <c r="X227" i="13"/>
  <c r="X22" i="13"/>
  <c r="AB227" i="13"/>
  <c r="AB22" i="13"/>
  <c r="AF227" i="13"/>
  <c r="AF22" i="13"/>
  <c r="AK227" i="13"/>
  <c r="AK22" i="13"/>
  <c r="AO227" i="13"/>
  <c r="AO228" i="13" s="1"/>
  <c r="AO22" i="13"/>
  <c r="BB227" i="13"/>
  <c r="BB22" i="13"/>
  <c r="BF227" i="13"/>
  <c r="BF22" i="13"/>
  <c r="BL227" i="13"/>
  <c r="BL22" i="13"/>
  <c r="N21" i="13"/>
  <c r="M21" i="13" s="1"/>
  <c r="L21" i="13" s="1"/>
  <c r="U21" i="13"/>
  <c r="T21" i="13" s="1"/>
  <c r="AA21" i="13"/>
  <c r="AI21" i="13"/>
  <c r="AQ21" i="13"/>
  <c r="AU21" i="13"/>
  <c r="BC21" i="13"/>
  <c r="C18" i="13"/>
  <c r="D225" i="13"/>
  <c r="F227" i="13"/>
  <c r="F22" i="13"/>
  <c r="E22" i="13" s="1"/>
  <c r="J227" i="13"/>
  <c r="J228" i="13" s="1"/>
  <c r="J231" i="13" s="1"/>
  <c r="J22" i="13"/>
  <c r="R227" i="13"/>
  <c r="R22" i="13"/>
  <c r="W227" i="13"/>
  <c r="W22" i="13"/>
  <c r="AA227" i="13"/>
  <c r="AA22" i="13"/>
  <c r="AE227" i="13"/>
  <c r="AE22" i="13"/>
  <c r="AI19" i="13"/>
  <c r="AJ22" i="13"/>
  <c r="AN227" i="13"/>
  <c r="AM227" i="13" s="1"/>
  <c r="AL227" i="13" s="1"/>
  <c r="AL228" i="13" s="1"/>
  <c r="AL231" i="13" s="1"/>
  <c r="AN22" i="13"/>
  <c r="BA227" i="13"/>
  <c r="BA22" i="13"/>
  <c r="AM225" i="13"/>
  <c r="AL225" i="13" s="1"/>
  <c r="M22" i="13"/>
  <c r="G21" i="13"/>
  <c r="S21" i="13"/>
  <c r="Z21" i="13"/>
  <c r="Y21" i="13" s="1"/>
  <c r="X21" i="13" s="1"/>
  <c r="AH21" i="13"/>
  <c r="AG21" i="13" s="1"/>
  <c r="AF21" i="13" s="1"/>
  <c r="AT21" i="13"/>
  <c r="BB21" i="13"/>
  <c r="BA21" i="13" s="1"/>
  <c r="AZ21" i="13" s="1"/>
  <c r="BO21" i="13"/>
  <c r="I227" i="13"/>
  <c r="I22" i="13"/>
  <c r="Q227" i="13"/>
  <c r="Q22" i="13"/>
  <c r="U19" i="13"/>
  <c r="V227" i="13"/>
  <c r="V22" i="13"/>
  <c r="Z227" i="13"/>
  <c r="Z22" i="13"/>
  <c r="AD227" i="13"/>
  <c r="AD22" i="13"/>
  <c r="AC22" i="13" s="1"/>
  <c r="AH227" i="13"/>
  <c r="AH228" i="13" s="1"/>
  <c r="AH22" i="13"/>
  <c r="AU19" i="13"/>
  <c r="AV22" i="13"/>
  <c r="AZ227" i="13"/>
  <c r="AZ22" i="13"/>
  <c r="BD227" i="13"/>
  <c r="BD228" i="13" s="1"/>
  <c r="BD22" i="13"/>
  <c r="BN19" i="13"/>
  <c r="BO227" i="13"/>
  <c r="BO228" i="13" s="1"/>
  <c r="BO22" i="13"/>
  <c r="AP225" i="13"/>
  <c r="AL22" i="13"/>
  <c r="AP22" i="13"/>
  <c r="BI22" i="13"/>
  <c r="F21" i="13"/>
  <c r="R21" i="13"/>
  <c r="Q21" i="13" s="1"/>
  <c r="P21" i="13" s="1"/>
  <c r="W21" i="13"/>
  <c r="AE21" i="13"/>
  <c r="AY21" i="13"/>
  <c r="BN21" i="13"/>
  <c r="BM21" i="13" s="1"/>
  <c r="BF18" i="13"/>
  <c r="BH225" i="13"/>
  <c r="C19" i="13"/>
  <c r="D227" i="13"/>
  <c r="D22" i="13"/>
  <c r="P227" i="13"/>
  <c r="P22" i="13"/>
  <c r="T227" i="13"/>
  <c r="T228" i="13" s="1"/>
  <c r="T22" i="13"/>
  <c r="Y227" i="13"/>
  <c r="Y22" i="13"/>
  <c r="AG227" i="13"/>
  <c r="AG22" i="13"/>
  <c r="AS227" i="13"/>
  <c r="AR227" i="13" s="1"/>
  <c r="AT228" i="13"/>
  <c r="AY227" i="13"/>
  <c r="AY22" i="13"/>
  <c r="AX22" i="13" s="1"/>
  <c r="BC227" i="13"/>
  <c r="BC22" i="13"/>
  <c r="BH227" i="13"/>
  <c r="BH228" i="13" s="1"/>
  <c r="BH231" i="13" s="1"/>
  <c r="BG231" i="13" s="1"/>
  <c r="BH22" i="13"/>
  <c r="AS225" i="13"/>
  <c r="E21" i="13"/>
  <c r="I21" i="13"/>
  <c r="O21" i="13"/>
  <c r="V21" i="13"/>
  <c r="AD21" i="13"/>
  <c r="AC21" i="13" s="1"/>
  <c r="AB21" i="13" s="1"/>
  <c r="AR21" i="13"/>
  <c r="AX21" i="13"/>
  <c r="AW21" i="13" s="1"/>
  <c r="AV21" i="13" s="1"/>
  <c r="BL21" i="13"/>
  <c r="S228" i="13" l="1"/>
  <c r="R228" i="13" s="1"/>
  <c r="Q228" i="13" s="1"/>
  <c r="P228" i="13" s="1"/>
  <c r="O228" i="13" s="1"/>
  <c r="N228" i="13" s="1"/>
  <c r="N231" i="13" s="1"/>
  <c r="BI226" i="13"/>
  <c r="AQ227" i="13"/>
  <c r="AP227" i="13" s="1"/>
  <c r="AP228" i="13" s="1"/>
  <c r="AP231" i="13" s="1"/>
  <c r="AO231" i="13" s="1"/>
  <c r="AR228" i="13"/>
  <c r="C227" i="13"/>
  <c r="C22" i="13"/>
  <c r="BK227" i="13"/>
  <c r="BJ227" i="13" s="1"/>
  <c r="BL230" i="13"/>
  <c r="BL228" i="13"/>
  <c r="AJ227" i="13"/>
  <c r="AK228" i="13"/>
  <c r="AK231" i="13" s="1"/>
  <c r="AS228" i="13"/>
  <c r="AS231" i="13" s="1"/>
  <c r="F228" i="13"/>
  <c r="BN227" i="13"/>
  <c r="BN228" i="13" s="1"/>
  <c r="BN231" i="13" s="1"/>
  <c r="BM231" i="13" s="1"/>
  <c r="BN22" i="13"/>
  <c r="BM22" i="13" s="1"/>
  <c r="C225" i="13"/>
  <c r="C21" i="13"/>
  <c r="BH226" i="13"/>
  <c r="BG226" i="13" s="1"/>
  <c r="BF225" i="13"/>
  <c r="BF21" i="13"/>
  <c r="BE21" i="13" s="1"/>
  <c r="BD21" i="13" s="1"/>
  <c r="U227" i="13"/>
  <c r="U22" i="13"/>
  <c r="H227" i="13"/>
  <c r="I228" i="13"/>
  <c r="BE227" i="13"/>
  <c r="BE228" i="13" s="1"/>
  <c r="BE231" i="13" s="1"/>
  <c r="BD231" i="13" s="1"/>
  <c r="BF228" i="13"/>
  <c r="BF231" i="13" s="1"/>
  <c r="L227" i="13"/>
  <c r="M228" i="13"/>
  <c r="M231" i="13" s="1"/>
  <c r="BN226" i="13"/>
  <c r="BO230" i="13"/>
  <c r="AG228" i="13"/>
  <c r="AF228" i="13" s="1"/>
  <c r="AE228" i="13" s="1"/>
  <c r="AD228" i="13" s="1"/>
  <c r="AC228" i="13" s="1"/>
  <c r="AB228" i="13" s="1"/>
  <c r="AA228" i="13" s="1"/>
  <c r="Z228" i="13" s="1"/>
  <c r="Y228" i="13" s="1"/>
  <c r="X228" i="13" s="1"/>
  <c r="W228" i="13" s="1"/>
  <c r="V228" i="13" s="1"/>
  <c r="AN228" i="13"/>
  <c r="AM228" i="13" s="1"/>
  <c r="AM231" i="13" s="1"/>
  <c r="AU227" i="13"/>
  <c r="AU228" i="13" s="1"/>
  <c r="AU231" i="13" s="1"/>
  <c r="AT231" i="13" s="1"/>
  <c r="AU22" i="13"/>
  <c r="AT22" i="13" s="1"/>
  <c r="AS22" i="13" s="1"/>
  <c r="AI227" i="13"/>
  <c r="AI228" i="13" s="1"/>
  <c r="AI231" i="13" s="1"/>
  <c r="AH231" i="13" s="1"/>
  <c r="AI22" i="13"/>
  <c r="BC228" i="13"/>
  <c r="BB228" i="13" s="1"/>
  <c r="BA228" i="13" s="1"/>
  <c r="AZ228" i="13" s="1"/>
  <c r="AY228" i="13" s="1"/>
  <c r="AX228" i="13" s="1"/>
  <c r="AW228" i="13" s="1"/>
  <c r="AW231" i="13" s="1"/>
  <c r="BL231" i="13" l="1"/>
  <c r="BF226" i="13"/>
  <c r="BE226" i="13" s="1"/>
  <c r="BD226" i="13" s="1"/>
  <c r="BC226" i="13" s="1"/>
  <c r="BB226" i="13" s="1"/>
  <c r="BA226" i="13" s="1"/>
  <c r="AZ226" i="13" s="1"/>
  <c r="AY226" i="13" s="1"/>
  <c r="AX226" i="13" s="1"/>
  <c r="AW226" i="13" s="1"/>
  <c r="AV226" i="13" s="1"/>
  <c r="AU226" i="13" s="1"/>
  <c r="AT226" i="13" s="1"/>
  <c r="AS226" i="13" s="1"/>
  <c r="AR226" i="13" s="1"/>
  <c r="AQ226" i="13" s="1"/>
  <c r="AP226" i="13" s="1"/>
  <c r="AO226" i="13" s="1"/>
  <c r="AN226" i="13" s="1"/>
  <c r="AM226" i="13" s="1"/>
  <c r="AL226" i="13" s="1"/>
  <c r="AK226" i="13" s="1"/>
  <c r="AJ226" i="13" s="1"/>
  <c r="AI226" i="13" s="1"/>
  <c r="AH226" i="13" s="1"/>
  <c r="AG226" i="13" s="1"/>
  <c r="AF226" i="13" s="1"/>
  <c r="AE226" i="13" s="1"/>
  <c r="AD226" i="13" s="1"/>
  <c r="AC226" i="13" s="1"/>
  <c r="AB226" i="13" s="1"/>
  <c r="AA226" i="13" s="1"/>
  <c r="Z226" i="13" s="1"/>
  <c r="Y226" i="13" s="1"/>
  <c r="X226" i="13" s="1"/>
  <c r="W226" i="13" s="1"/>
  <c r="V226" i="13" s="1"/>
  <c r="U226" i="13" s="1"/>
  <c r="T226" i="13" s="1"/>
  <c r="S226" i="13" s="1"/>
  <c r="R226" i="13" s="1"/>
  <c r="Q226" i="13" s="1"/>
  <c r="P226" i="13" s="1"/>
  <c r="O226" i="13" s="1"/>
  <c r="N226" i="13" s="1"/>
  <c r="M226" i="13" s="1"/>
  <c r="L226" i="13" s="1"/>
  <c r="K226" i="13" s="1"/>
  <c r="J226" i="13" s="1"/>
  <c r="I226" i="13" s="1"/>
  <c r="H226" i="13" s="1"/>
  <c r="G226" i="13" s="1"/>
  <c r="F226" i="13" s="1"/>
  <c r="E226" i="13" s="1"/>
  <c r="D226" i="13" s="1"/>
  <c r="C226" i="13" s="1"/>
  <c r="AG231" i="13"/>
  <c r="AF231" i="13" s="1"/>
  <c r="AE231" i="13" s="1"/>
  <c r="AD231" i="13" s="1"/>
  <c r="AC231" i="13" s="1"/>
  <c r="AB231" i="13" s="1"/>
  <c r="AA231" i="13" s="1"/>
  <c r="Z231" i="13" s="1"/>
  <c r="Y231" i="13" s="1"/>
  <c r="X231" i="13" s="1"/>
  <c r="W231" i="13" s="1"/>
  <c r="V231" i="13" s="1"/>
  <c r="H228" i="13"/>
  <c r="H231" i="13" s="1"/>
  <c r="G231" i="13" s="1"/>
  <c r="BM226" i="13"/>
  <c r="BN230" i="13"/>
  <c r="BI227" i="13"/>
  <c r="BJ228" i="13"/>
  <c r="BC231" i="13"/>
  <c r="BB231" i="13" s="1"/>
  <c r="BA231" i="13" s="1"/>
  <c r="AZ231" i="13" s="1"/>
  <c r="AY231" i="13" s="1"/>
  <c r="AX231" i="13" s="1"/>
  <c r="I231" i="13"/>
  <c r="AJ228" i="13"/>
  <c r="AJ231" i="13" s="1"/>
  <c r="AN231" i="13"/>
  <c r="AQ228" i="13"/>
  <c r="AQ231" i="13" s="1"/>
  <c r="AR231" i="13"/>
  <c r="K227" i="13"/>
  <c r="K228" i="13" s="1"/>
  <c r="K231" i="13" s="1"/>
  <c r="L228" i="13"/>
  <c r="L231" i="13" s="1"/>
  <c r="BP19" i="13"/>
  <c r="E228" i="13"/>
  <c r="F231" i="13"/>
  <c r="U228" i="13"/>
  <c r="U231" i="13" s="1"/>
  <c r="T231" i="13" s="1"/>
  <c r="S231" i="13" s="1"/>
  <c r="R231" i="13" s="1"/>
  <c r="Q231" i="13" s="1"/>
  <c r="P231" i="13" s="1"/>
  <c r="O231" i="13" s="1"/>
  <c r="BK228" i="13"/>
  <c r="BK231" i="13" s="1"/>
  <c r="BP227" i="13" l="1"/>
  <c r="BP228" i="13" s="1"/>
  <c r="BP231" i="13" s="1"/>
  <c r="BO231" i="13" s="1"/>
  <c r="BP22" i="13"/>
  <c r="BQ22" i="13" s="1"/>
  <c r="BQ237" i="13" s="1"/>
  <c r="BL226" i="13"/>
  <c r="BK226" i="13" s="1"/>
  <c r="BK230" i="13" s="1"/>
  <c r="BJ230" i="13" s="1"/>
  <c r="BI230" i="13" s="1"/>
  <c r="BH230" i="13" s="1"/>
  <c r="BG230" i="13" s="1"/>
  <c r="BF230" i="13" s="1"/>
  <c r="BE230" i="13" s="1"/>
  <c r="BD230" i="13" s="1"/>
  <c r="BC230" i="13" s="1"/>
  <c r="BB230" i="13" s="1"/>
  <c r="BA230" i="13" s="1"/>
  <c r="AZ230" i="13" s="1"/>
  <c r="AY230" i="13" s="1"/>
  <c r="AX230" i="13" s="1"/>
  <c r="AW230" i="13" s="1"/>
  <c r="AV230" i="13" s="1"/>
  <c r="AU230" i="13" s="1"/>
  <c r="AT230" i="13" s="1"/>
  <c r="AS230" i="13" s="1"/>
  <c r="AR230" i="13" s="1"/>
  <c r="AQ230" i="13" s="1"/>
  <c r="AP230" i="13" s="1"/>
  <c r="AO230" i="13" s="1"/>
  <c r="AN230" i="13" s="1"/>
  <c r="AM230" i="13" s="1"/>
  <c r="AL230" i="13" s="1"/>
  <c r="AK230" i="13" s="1"/>
  <c r="AJ230" i="13" s="1"/>
  <c r="AI230" i="13" s="1"/>
  <c r="AH230" i="13" s="1"/>
  <c r="AG230" i="13" s="1"/>
  <c r="AF230" i="13" s="1"/>
  <c r="AE230" i="13" s="1"/>
  <c r="AD230" i="13" s="1"/>
  <c r="AC230" i="13" s="1"/>
  <c r="AB230" i="13" s="1"/>
  <c r="AA230" i="13" s="1"/>
  <c r="Z230" i="13" s="1"/>
  <c r="Y230" i="13" s="1"/>
  <c r="X230" i="13" s="1"/>
  <c r="W230" i="13" s="1"/>
  <c r="V230" i="13" s="1"/>
  <c r="U230" i="13" s="1"/>
  <c r="T230" i="13" s="1"/>
  <c r="S230" i="13" s="1"/>
  <c r="R230" i="13" s="1"/>
  <c r="Q230" i="13" s="1"/>
  <c r="P230" i="13" s="1"/>
  <c r="O230" i="13" s="1"/>
  <c r="N230" i="13" s="1"/>
  <c r="M230" i="13" s="1"/>
  <c r="L230" i="13" s="1"/>
  <c r="K230" i="13" s="1"/>
  <c r="J230" i="13" s="1"/>
  <c r="I230" i="13" s="1"/>
  <c r="H230" i="13" s="1"/>
  <c r="G230" i="13" s="1"/>
  <c r="F230" i="13" s="1"/>
  <c r="E230" i="13" s="1"/>
  <c r="D230" i="13" s="1"/>
  <c r="C230" i="13" s="1"/>
  <c r="BQ230" i="13" s="1"/>
  <c r="BM230" i="13"/>
  <c r="D228" i="13"/>
  <c r="C228" i="13" s="1"/>
  <c r="E231" i="13"/>
  <c r="BI228" i="13"/>
  <c r="BI231" i="13" s="1"/>
  <c r="BJ231" i="13"/>
  <c r="D231" i="13" l="1"/>
  <c r="C231" i="13" s="1"/>
  <c r="BQ231" i="13" s="1"/>
  <c r="BI263" i="12" l="1"/>
  <c r="BI262" i="12"/>
  <c r="BH262" i="12" s="1"/>
  <c r="BR260" i="12"/>
  <c r="BQ260" i="12"/>
  <c r="BP260" i="12"/>
  <c r="BO260" i="12"/>
  <c r="BN260" i="12"/>
  <c r="BM260" i="12"/>
  <c r="BL260" i="12"/>
  <c r="BK260" i="12"/>
  <c r="BJ260" i="12"/>
  <c r="BH260" i="12"/>
  <c r="BG260" i="12"/>
  <c r="BE260" i="12"/>
  <c r="BD260" i="12"/>
  <c r="BC260" i="12"/>
  <c r="BB260" i="12"/>
  <c r="BA260" i="12"/>
  <c r="AZ260" i="12"/>
  <c r="AY260" i="12"/>
  <c r="AX260" i="12"/>
  <c r="AW260" i="12"/>
  <c r="AV260" i="12"/>
  <c r="AU260" i="12"/>
  <c r="AT260" i="12"/>
  <c r="AS260" i="12"/>
  <c r="AR260" i="12"/>
  <c r="AQ260" i="12"/>
  <c r="AP260" i="12"/>
  <c r="AO260" i="12"/>
  <c r="AN260" i="12"/>
  <c r="AM260" i="12"/>
  <c r="AL260" i="12"/>
  <c r="AK260" i="12"/>
  <c r="AI260" i="12"/>
  <c r="AH260" i="12"/>
  <c r="AG260" i="12"/>
  <c r="AF260" i="12"/>
  <c r="AE260" i="12"/>
  <c r="AD260" i="12"/>
  <c r="AC260" i="12"/>
  <c r="AB260" i="12"/>
  <c r="AA260" i="12"/>
  <c r="Z260" i="12"/>
  <c r="Y260" i="12"/>
  <c r="X260" i="12"/>
  <c r="W260" i="12"/>
  <c r="V260" i="12"/>
  <c r="U260" i="12"/>
  <c r="T260" i="12"/>
  <c r="S260" i="12"/>
  <c r="R260" i="12"/>
  <c r="Q260" i="12"/>
  <c r="P260" i="12"/>
  <c r="O260" i="12"/>
  <c r="N260" i="12"/>
  <c r="M260" i="12"/>
  <c r="L260" i="12"/>
  <c r="K260" i="12"/>
  <c r="J260" i="12"/>
  <c r="I260" i="12"/>
  <c r="H260" i="12"/>
  <c r="G260" i="12"/>
  <c r="F260" i="12"/>
  <c r="E260" i="12"/>
  <c r="D260" i="12"/>
  <c r="C260" i="12"/>
  <c r="BR259" i="12"/>
  <c r="BQ259" i="12"/>
  <c r="BP259" i="12"/>
  <c r="BO259" i="12"/>
  <c r="BN259" i="12"/>
  <c r="BM259" i="12"/>
  <c r="BL259" i="12"/>
  <c r="BK259" i="12"/>
  <c r="BJ259" i="12"/>
  <c r="BH259" i="12"/>
  <c r="BG259" i="12"/>
  <c r="BE259" i="12"/>
  <c r="BD259" i="12"/>
  <c r="BC259" i="12"/>
  <c r="BB259" i="12"/>
  <c r="BA259" i="12"/>
  <c r="AZ259" i="12"/>
  <c r="AY259" i="12"/>
  <c r="AX259" i="12"/>
  <c r="AW259" i="12"/>
  <c r="AV259" i="12"/>
  <c r="AU259" i="12"/>
  <c r="AT259" i="12"/>
  <c r="AS259" i="12"/>
  <c r="AR259" i="12"/>
  <c r="AQ259" i="12"/>
  <c r="AP259" i="12"/>
  <c r="AO259" i="12"/>
  <c r="AN259" i="12"/>
  <c r="AM259" i="12"/>
  <c r="AL259" i="12"/>
  <c r="AK259" i="12"/>
  <c r="AI259" i="12"/>
  <c r="AH259" i="12"/>
  <c r="AG259" i="12"/>
  <c r="AF259" i="12"/>
  <c r="AE259" i="12"/>
  <c r="AD259" i="12"/>
  <c r="AC259" i="12"/>
  <c r="AB259" i="12"/>
  <c r="AA259" i="12"/>
  <c r="Z259" i="12"/>
  <c r="Y259" i="12"/>
  <c r="X259" i="12"/>
  <c r="W259" i="12"/>
  <c r="V259" i="12"/>
  <c r="U259" i="12"/>
  <c r="T259" i="12"/>
  <c r="S259" i="12"/>
  <c r="R259" i="12"/>
  <c r="Q259" i="12"/>
  <c r="P259" i="12"/>
  <c r="O259" i="12"/>
  <c r="N259" i="12"/>
  <c r="M259" i="12"/>
  <c r="L259" i="12"/>
  <c r="K259" i="12"/>
  <c r="J259" i="12"/>
  <c r="I259" i="12"/>
  <c r="H259" i="12"/>
  <c r="G259" i="12"/>
  <c r="F259" i="12"/>
  <c r="E259" i="12"/>
  <c r="D259" i="12"/>
  <c r="C259" i="12"/>
  <c r="BI242" i="12"/>
  <c r="BI241" i="12"/>
  <c r="BQ239" i="12"/>
  <c r="BP239" i="12"/>
  <c r="BO239" i="12"/>
  <c r="BN239" i="12"/>
  <c r="BM239" i="12"/>
  <c r="BL239" i="12"/>
  <c r="BJ239" i="12"/>
  <c r="BH239" i="12"/>
  <c r="BG239" i="12"/>
  <c r="BF239" i="12"/>
  <c r="BE239" i="12"/>
  <c r="BD239" i="12"/>
  <c r="BC239" i="12"/>
  <c r="BB239" i="12"/>
  <c r="BA239" i="12"/>
  <c r="AZ239" i="12"/>
  <c r="AY239" i="12"/>
  <c r="AW239" i="12"/>
  <c r="AT239" i="12"/>
  <c r="AR239" i="12"/>
  <c r="AQ239" i="12"/>
  <c r="AP239" i="12"/>
  <c r="AO239" i="12"/>
  <c r="AN239" i="12"/>
  <c r="AL239" i="12"/>
  <c r="AL242" i="12" s="1"/>
  <c r="AK242" i="12" s="1"/>
  <c r="AJ242" i="12" s="1"/>
  <c r="AI242" i="12" s="1"/>
  <c r="AK239" i="12"/>
  <c r="AJ239" i="12"/>
  <c r="AI239" i="12"/>
  <c r="AH239" i="12"/>
  <c r="AG239" i="12"/>
  <c r="AF239" i="12"/>
  <c r="AE239" i="12"/>
  <c r="AD239" i="12"/>
  <c r="AC239" i="12"/>
  <c r="AA239" i="12"/>
  <c r="Z239" i="12"/>
  <c r="U239" i="12"/>
  <c r="T239" i="12"/>
  <c r="S239" i="12"/>
  <c r="R239" i="12"/>
  <c r="Q239" i="12"/>
  <c r="P239" i="12" s="1"/>
  <c r="O239" i="12" s="1"/>
  <c r="N239" i="12"/>
  <c r="M239" i="12" s="1"/>
  <c r="L239" i="12"/>
  <c r="K239" i="12"/>
  <c r="J239" i="12" s="1"/>
  <c r="I239" i="12"/>
  <c r="H239" i="12"/>
  <c r="G239" i="12"/>
  <c r="F239" i="12"/>
  <c r="E239" i="12"/>
  <c r="D239" i="12"/>
  <c r="C239" i="12" s="1"/>
  <c r="BR238" i="12" s="1"/>
  <c r="BQ238" i="12"/>
  <c r="BQ241" i="12" s="1"/>
  <c r="BP238" i="12"/>
  <c r="BO238" i="12"/>
  <c r="BN238" i="12"/>
  <c r="BN241" i="12" s="1"/>
  <c r="BM238" i="12"/>
  <c r="BL238" i="12"/>
  <c r="BK238" i="12"/>
  <c r="BJ238" i="12"/>
  <c r="BH238" i="12"/>
  <c r="BG238" i="12"/>
  <c r="BF238" i="12"/>
  <c r="BE238" i="12"/>
  <c r="BD238" i="12"/>
  <c r="BC238" i="12"/>
  <c r="BB238" i="12"/>
  <c r="BA238" i="12"/>
  <c r="AZ238" i="12"/>
  <c r="AY238" i="12"/>
  <c r="AX238" i="12" s="1"/>
  <c r="AW238" i="12"/>
  <c r="AV238" i="12" s="1"/>
  <c r="AU238" i="12" s="1"/>
  <c r="AT238" i="12"/>
  <c r="AS238" i="12" s="1"/>
  <c r="AR238" i="12"/>
  <c r="AQ238" i="12"/>
  <c r="AP238" i="12"/>
  <c r="AO238" i="12"/>
  <c r="AN238" i="12"/>
  <c r="AM238" i="12"/>
  <c r="AL238" i="12"/>
  <c r="AL241" i="12" s="1"/>
  <c r="AK241" i="12" s="1"/>
  <c r="AK238" i="12"/>
  <c r="AJ238" i="12"/>
  <c r="AJ241" i="12" s="1"/>
  <c r="AI238" i="12"/>
  <c r="AI241" i="12" s="1"/>
  <c r="AH238" i="12"/>
  <c r="AG238" i="12"/>
  <c r="AF238" i="12"/>
  <c r="AE238" i="12"/>
  <c r="AD238" i="12"/>
  <c r="AD241" i="12" s="1"/>
  <c r="AC238" i="12"/>
  <c r="AB238" i="12" s="1"/>
  <c r="AA238" i="12"/>
  <c r="Z238" i="12"/>
  <c r="Y238" i="12" s="1"/>
  <c r="X238" i="12" s="1"/>
  <c r="W238" i="12" s="1"/>
  <c r="V238" i="12" s="1"/>
  <c r="U238" i="12"/>
  <c r="T238" i="12"/>
  <c r="S238" i="12"/>
  <c r="R238" i="12"/>
  <c r="Q238" i="12"/>
  <c r="P238" i="12" s="1"/>
  <c r="O238" i="12"/>
  <c r="N238" i="12"/>
  <c r="M238" i="12" s="1"/>
  <c r="L238" i="12"/>
  <c r="K238" i="12"/>
  <c r="J238" i="12" s="1"/>
  <c r="I238" i="12"/>
  <c r="H238" i="12"/>
  <c r="G238" i="12"/>
  <c r="G241" i="12" s="1"/>
  <c r="F238" i="12"/>
  <c r="E238" i="12"/>
  <c r="D238" i="12"/>
  <c r="C238" i="12" s="1"/>
  <c r="BQ219" i="12"/>
  <c r="BP219" i="12"/>
  <c r="BM219" i="12"/>
  <c r="BL219" i="12"/>
  <c r="BI219" i="12"/>
  <c r="I219" i="12"/>
  <c r="BN218" i="12"/>
  <c r="BI218" i="12"/>
  <c r="BQ216" i="12"/>
  <c r="BP216" i="12"/>
  <c r="BO216" i="12"/>
  <c r="BO219" i="12" s="1"/>
  <c r="BN216" i="12"/>
  <c r="BN219" i="12" s="1"/>
  <c r="BM216" i="12"/>
  <c r="BL216" i="12"/>
  <c r="BK216" i="12"/>
  <c r="BJ216" i="12" s="1"/>
  <c r="BJ219" i="12" s="1"/>
  <c r="BH216" i="12"/>
  <c r="BH219" i="12" s="1"/>
  <c r="BG219" i="12" s="1"/>
  <c r="BG216" i="12"/>
  <c r="BF216" i="12"/>
  <c r="BE216" i="12"/>
  <c r="BD216" i="12"/>
  <c r="BC216" i="12"/>
  <c r="BB216" i="12"/>
  <c r="BA216" i="12"/>
  <c r="AZ216" i="12"/>
  <c r="AY216" i="12"/>
  <c r="AX216" i="12"/>
  <c r="AW216" i="12"/>
  <c r="AV216" i="12"/>
  <c r="AU216" i="12" s="1"/>
  <c r="AT216" i="12"/>
  <c r="AS216" i="12" s="1"/>
  <c r="AR216" i="12"/>
  <c r="AQ216" i="12"/>
  <c r="AP216" i="12"/>
  <c r="AO216" i="12"/>
  <c r="AN216" i="12"/>
  <c r="AM216" i="12"/>
  <c r="AL216" i="12"/>
  <c r="AK216" i="12"/>
  <c r="AJ216" i="12"/>
  <c r="AI216" i="12" s="1"/>
  <c r="AH216" i="12"/>
  <c r="AG216" i="12"/>
  <c r="AF216" i="12" s="1"/>
  <c r="AE216" i="12"/>
  <c r="AD216" i="12"/>
  <c r="AC216" i="12"/>
  <c r="AB216" i="12" s="1"/>
  <c r="AA216" i="12"/>
  <c r="Z216" i="12"/>
  <c r="Y216" i="12" s="1"/>
  <c r="X216" i="12"/>
  <c r="W216" i="12"/>
  <c r="V216" i="12" s="1"/>
  <c r="U216" i="12"/>
  <c r="T216" i="12"/>
  <c r="S216" i="12"/>
  <c r="R216" i="12"/>
  <c r="Q216" i="12"/>
  <c r="P216" i="12"/>
  <c r="O216" i="12"/>
  <c r="N216" i="12"/>
  <c r="M216" i="12" s="1"/>
  <c r="L216" i="12"/>
  <c r="K216" i="12"/>
  <c r="J216" i="12" s="1"/>
  <c r="I216" i="12"/>
  <c r="H216" i="12"/>
  <c r="G216" i="12"/>
  <c r="F216" i="12"/>
  <c r="E216" i="12"/>
  <c r="D216" i="12"/>
  <c r="C216" i="12"/>
  <c r="BR215" i="12" s="1"/>
  <c r="BR218" i="12" s="1"/>
  <c r="BQ215" i="12"/>
  <c r="BQ218" i="12" s="1"/>
  <c r="BP215" i="12"/>
  <c r="BP218" i="12" s="1"/>
  <c r="BO215" i="12"/>
  <c r="BO218" i="12" s="1"/>
  <c r="BN215" i="12"/>
  <c r="BM215" i="12"/>
  <c r="BM218" i="12" s="1"/>
  <c r="BL215" i="12"/>
  <c r="BL218" i="12" s="1"/>
  <c r="BK215" i="12"/>
  <c r="BJ215" i="12" s="1"/>
  <c r="BH215" i="12" s="1"/>
  <c r="BH218" i="12" s="1"/>
  <c r="BG218" i="12" s="1"/>
  <c r="BF218" i="12" s="1"/>
  <c r="BE218" i="12" s="1"/>
  <c r="BG215" i="12"/>
  <c r="BF215" i="12"/>
  <c r="BE215" i="12"/>
  <c r="BD215" i="12" s="1"/>
  <c r="BC215" i="12"/>
  <c r="BB215" i="12"/>
  <c r="BA215" i="12"/>
  <c r="AZ215" i="12" s="1"/>
  <c r="AY215" i="12"/>
  <c r="AX215" i="12"/>
  <c r="AW215" i="12"/>
  <c r="AV215" i="12" s="1"/>
  <c r="AU215" i="12"/>
  <c r="AT215" i="12"/>
  <c r="AS215" i="12" s="1"/>
  <c r="AR215" i="12"/>
  <c r="AQ215" i="12"/>
  <c r="AP215" i="12"/>
  <c r="AO215" i="12"/>
  <c r="AN215" i="12"/>
  <c r="AM215" i="12"/>
  <c r="AL215" i="12"/>
  <c r="AK215" i="12"/>
  <c r="AJ215" i="12"/>
  <c r="AI215" i="12"/>
  <c r="AH215" i="12"/>
  <c r="AG215" i="12"/>
  <c r="AF215" i="12" s="1"/>
  <c r="AE215" i="12"/>
  <c r="AD215" i="12"/>
  <c r="AC215" i="12"/>
  <c r="AB215" i="12" s="1"/>
  <c r="AA215" i="12"/>
  <c r="Z215" i="12"/>
  <c r="Y215" i="12" s="1"/>
  <c r="X215" i="12" s="1"/>
  <c r="W215" i="12"/>
  <c r="V215" i="12" s="1"/>
  <c r="U215" i="12"/>
  <c r="T215" i="12" s="1"/>
  <c r="S215" i="12"/>
  <c r="R215" i="12"/>
  <c r="Q215" i="12"/>
  <c r="P215" i="12"/>
  <c r="O215" i="12"/>
  <c r="N215" i="12"/>
  <c r="M215" i="12" s="1"/>
  <c r="L215" i="12"/>
  <c r="K215" i="12"/>
  <c r="J215" i="12" s="1"/>
  <c r="I215" i="12"/>
  <c r="I218" i="12" s="1"/>
  <c r="H218" i="12" s="1"/>
  <c r="G218" i="12" s="1"/>
  <c r="F218" i="12" s="1"/>
  <c r="E218" i="12" s="1"/>
  <c r="D218" i="12" s="1"/>
  <c r="C218" i="12" s="1"/>
  <c r="BR216" i="12" s="1"/>
  <c r="BR219" i="12" s="1"/>
  <c r="H215" i="12"/>
  <c r="G215" i="12"/>
  <c r="F215" i="12"/>
  <c r="E215" i="12"/>
  <c r="D215" i="12"/>
  <c r="C215" i="12"/>
  <c r="BI196" i="12"/>
  <c r="BN195" i="12"/>
  <c r="BI195" i="12"/>
  <c r="BQ193" i="12"/>
  <c r="BQ196" i="12" s="1"/>
  <c r="BP193" i="12"/>
  <c r="BP196" i="12" s="1"/>
  <c r="BO193" i="12"/>
  <c r="BO196" i="12" s="1"/>
  <c r="BN193" i="12"/>
  <c r="BN196" i="12" s="1"/>
  <c r="BM193" i="12"/>
  <c r="BM196" i="12" s="1"/>
  <c r="BL193" i="12"/>
  <c r="BL196" i="12" s="1"/>
  <c r="BK193" i="12"/>
  <c r="BJ193" i="12" s="1"/>
  <c r="BJ196" i="12" s="1"/>
  <c r="BH193" i="12"/>
  <c r="BG193" i="12"/>
  <c r="BF193" i="12"/>
  <c r="BE193" i="12"/>
  <c r="BD193" i="12" s="1"/>
  <c r="BD196" i="12" s="1"/>
  <c r="BC196" i="12" s="1"/>
  <c r="BB196" i="12" s="1"/>
  <c r="BA196" i="12" s="1"/>
  <c r="AZ196" i="12" s="1"/>
  <c r="AY196" i="12" s="1"/>
  <c r="AX196" i="12" s="1"/>
  <c r="AW196" i="12" s="1"/>
  <c r="BC193" i="12"/>
  <c r="BB193" i="12"/>
  <c r="BA193" i="12"/>
  <c r="AZ193" i="12"/>
  <c r="AY193" i="12"/>
  <c r="AX193" i="12"/>
  <c r="AW193" i="12"/>
  <c r="AV193" i="12" s="1"/>
  <c r="AU193" i="12" s="1"/>
  <c r="AT193" i="12" s="1"/>
  <c r="AS193" i="12" s="1"/>
  <c r="AR193" i="12"/>
  <c r="AQ193" i="12"/>
  <c r="AP193" i="12"/>
  <c r="AO193" i="12"/>
  <c r="AN193" i="12"/>
  <c r="AM193" i="12"/>
  <c r="AL193" i="12" s="1"/>
  <c r="AK193" i="12"/>
  <c r="AJ193" i="12"/>
  <c r="AI193" i="12" s="1"/>
  <c r="AI196" i="12" s="1"/>
  <c r="AH193" i="12"/>
  <c r="AG193" i="12"/>
  <c r="AF193" i="12" s="1"/>
  <c r="AE193" i="12"/>
  <c r="AD193" i="12" s="1"/>
  <c r="AC193" i="12"/>
  <c r="AB193" i="12"/>
  <c r="AA193" i="12"/>
  <c r="Z193" i="12" s="1"/>
  <c r="Y193" i="12" s="1"/>
  <c r="X193" i="12" s="1"/>
  <c r="W193" i="12" s="1"/>
  <c r="V193" i="12" s="1"/>
  <c r="U193" i="12"/>
  <c r="T193" i="12"/>
  <c r="S193" i="12"/>
  <c r="R193" i="12"/>
  <c r="Q193" i="12"/>
  <c r="P193" i="12" s="1"/>
  <c r="O193" i="12" s="1"/>
  <c r="N193" i="12"/>
  <c r="M193" i="12"/>
  <c r="L193" i="12"/>
  <c r="K193" i="12"/>
  <c r="J193" i="12"/>
  <c r="I193" i="12"/>
  <c r="H193" i="12"/>
  <c r="G193" i="12"/>
  <c r="F193" i="12"/>
  <c r="E193" i="12"/>
  <c r="D193" i="12"/>
  <c r="C193" i="12" s="1"/>
  <c r="BR192" i="12" s="1"/>
  <c r="BR195" i="12" s="1"/>
  <c r="BQ192" i="12"/>
  <c r="BQ195" i="12" s="1"/>
  <c r="BP192" i="12"/>
  <c r="BP195" i="12" s="1"/>
  <c r="BO192" i="12"/>
  <c r="BO195" i="12" s="1"/>
  <c r="BN192" i="12"/>
  <c r="BM192" i="12"/>
  <c r="BM195" i="12" s="1"/>
  <c r="BL192" i="12"/>
  <c r="BL195" i="12" s="1"/>
  <c r="BK192" i="12"/>
  <c r="BJ192" i="12" s="1"/>
  <c r="BJ195" i="12" s="1"/>
  <c r="BH192" i="12"/>
  <c r="BG192" i="12"/>
  <c r="BF192" i="12"/>
  <c r="BE192" i="12"/>
  <c r="BD192" i="12"/>
  <c r="BD195" i="12" s="1"/>
  <c r="BC195" i="12" s="1"/>
  <c r="BC192" i="12"/>
  <c r="BB192" i="12"/>
  <c r="BA192" i="12"/>
  <c r="AZ192" i="12"/>
  <c r="AY192" i="12"/>
  <c r="AX192" i="12"/>
  <c r="AW192" i="12"/>
  <c r="AV192" i="12"/>
  <c r="AU192" i="12" s="1"/>
  <c r="AT192" i="12" s="1"/>
  <c r="AS192" i="12" s="1"/>
  <c r="AR192" i="12"/>
  <c r="AQ192" i="12"/>
  <c r="AP192" i="12"/>
  <c r="AO192" i="12"/>
  <c r="AN192" i="12"/>
  <c r="AM192" i="12"/>
  <c r="AL192" i="12" s="1"/>
  <c r="AK192" i="12"/>
  <c r="AJ192" i="12"/>
  <c r="AI192" i="12" s="1"/>
  <c r="AH192" i="12"/>
  <c r="AG192" i="12"/>
  <c r="AF192" i="12"/>
  <c r="AE192" i="12"/>
  <c r="AD192" i="12" s="1"/>
  <c r="AC192" i="12"/>
  <c r="AB192" i="12"/>
  <c r="AA192" i="12"/>
  <c r="Z192" i="12" s="1"/>
  <c r="Y192" i="12" s="1"/>
  <c r="X192" i="12" s="1"/>
  <c r="W192" i="12" s="1"/>
  <c r="V192" i="12" s="1"/>
  <c r="U192" i="12"/>
  <c r="T192" i="12"/>
  <c r="S192" i="12"/>
  <c r="R192" i="12"/>
  <c r="Q192" i="12"/>
  <c r="P192" i="12"/>
  <c r="O192" i="12" s="1"/>
  <c r="N192" i="12"/>
  <c r="M192" i="12" s="1"/>
  <c r="L192" i="12"/>
  <c r="K192" i="12"/>
  <c r="J192" i="12"/>
  <c r="I192" i="12"/>
  <c r="H192" i="12"/>
  <c r="G192" i="12"/>
  <c r="F192" i="12"/>
  <c r="E192" i="12"/>
  <c r="D192" i="12"/>
  <c r="C192" i="12" s="1"/>
  <c r="BO175" i="12"/>
  <c r="BN175" i="12"/>
  <c r="BK175" i="12"/>
  <c r="BI175" i="12"/>
  <c r="BH175" i="12" s="1"/>
  <c r="BP174" i="12"/>
  <c r="BL174" i="12"/>
  <c r="BI174" i="12"/>
  <c r="BQ172" i="12"/>
  <c r="BQ175" i="12" s="1"/>
  <c r="BP172" i="12"/>
  <c r="BP175" i="12" s="1"/>
  <c r="BO172" i="12"/>
  <c r="BN172" i="12"/>
  <c r="BM172" i="12"/>
  <c r="BM175" i="12" s="1"/>
  <c r="BL172" i="12"/>
  <c r="BL175" i="12" s="1"/>
  <c r="BK172" i="12"/>
  <c r="BJ172" i="12" s="1"/>
  <c r="BJ175" i="12" s="1"/>
  <c r="BH172" i="12"/>
  <c r="BG172" i="12"/>
  <c r="BF172" i="12"/>
  <c r="BE172" i="12"/>
  <c r="BD172" i="12"/>
  <c r="BC172" i="12"/>
  <c r="BB172" i="12"/>
  <c r="BA172" i="12"/>
  <c r="AZ172" i="12"/>
  <c r="AY172" i="12"/>
  <c r="AX172" i="12"/>
  <c r="AW172" i="12"/>
  <c r="AV172" i="12" s="1"/>
  <c r="AU172" i="12" s="1"/>
  <c r="AT172" i="12"/>
  <c r="AS172" i="12" s="1"/>
  <c r="AR172" i="12"/>
  <c r="AQ172" i="12" s="1"/>
  <c r="AP172" i="12"/>
  <c r="AO172" i="12"/>
  <c r="AN172" i="12"/>
  <c r="AM172" i="12"/>
  <c r="AL172" i="12"/>
  <c r="AK172" i="12"/>
  <c r="AJ172" i="12"/>
  <c r="AJ175" i="12" s="1"/>
  <c r="AI175" i="12" s="1"/>
  <c r="AH175" i="12" s="1"/>
  <c r="AG175" i="12" s="1"/>
  <c r="AI172" i="12"/>
  <c r="AH172" i="12"/>
  <c r="AG172" i="12"/>
  <c r="AF172" i="12"/>
  <c r="AF175" i="12" s="1"/>
  <c r="AE172" i="12"/>
  <c r="AD172" i="12"/>
  <c r="AC172" i="12"/>
  <c r="AB172" i="12"/>
  <c r="AA172" i="12"/>
  <c r="Z172" i="12" s="1"/>
  <c r="Y172" i="12" s="1"/>
  <c r="X172" i="12"/>
  <c r="W172" i="12" s="1"/>
  <c r="V172" i="12" s="1"/>
  <c r="U172" i="12"/>
  <c r="T172" i="12"/>
  <c r="S172" i="12"/>
  <c r="R172" i="12"/>
  <c r="Q172" i="12"/>
  <c r="P172" i="12"/>
  <c r="O172" i="12"/>
  <c r="N172" i="12"/>
  <c r="M172" i="12"/>
  <c r="L172" i="12"/>
  <c r="K172" i="12"/>
  <c r="J172" i="12" s="1"/>
  <c r="I172" i="12"/>
  <c r="I175" i="12" s="1"/>
  <c r="H175" i="12" s="1"/>
  <c r="G175" i="12" s="1"/>
  <c r="F175" i="12" s="1"/>
  <c r="E175" i="12" s="1"/>
  <c r="D175" i="12" s="1"/>
  <c r="C175" i="12" s="1"/>
  <c r="H172" i="12"/>
  <c r="G172" i="12"/>
  <c r="F172" i="12"/>
  <c r="E172" i="12"/>
  <c r="D172" i="12"/>
  <c r="C172" i="12"/>
  <c r="BR171" i="12" s="1"/>
  <c r="BR174" i="12" s="1"/>
  <c r="BQ171" i="12"/>
  <c r="BQ174" i="12" s="1"/>
  <c r="BP171" i="12"/>
  <c r="BO171" i="12"/>
  <c r="BO174" i="12" s="1"/>
  <c r="BN171" i="12"/>
  <c r="BN174" i="12" s="1"/>
  <c r="BM171" i="12"/>
  <c r="BM174" i="12" s="1"/>
  <c r="BL171" i="12"/>
  <c r="BK171" i="12"/>
  <c r="BJ171" i="12" s="1"/>
  <c r="BJ174" i="12" s="1"/>
  <c r="BH171" i="12"/>
  <c r="BG171" i="12"/>
  <c r="BF171" i="12"/>
  <c r="BE171" i="12"/>
  <c r="BD171" i="12"/>
  <c r="BC171" i="12"/>
  <c r="BB171" i="12"/>
  <c r="BA171" i="12"/>
  <c r="AZ171" i="12"/>
  <c r="AY171" i="12"/>
  <c r="AX171" i="12"/>
  <c r="AW171" i="12"/>
  <c r="AV171" i="12" s="1"/>
  <c r="AV174" i="12" s="1"/>
  <c r="AU171" i="12"/>
  <c r="AT171" i="12"/>
  <c r="AS171" i="12" s="1"/>
  <c r="AR171" i="12"/>
  <c r="AQ171" i="12"/>
  <c r="AP171" i="12"/>
  <c r="AO171" i="12"/>
  <c r="AN171" i="12"/>
  <c r="AM171" i="12"/>
  <c r="AL171" i="12"/>
  <c r="AK171" i="12"/>
  <c r="AJ171" i="12"/>
  <c r="AI171" i="12"/>
  <c r="AH171" i="12"/>
  <c r="AG171" i="12"/>
  <c r="AF171" i="12" s="1"/>
  <c r="AE171" i="12"/>
  <c r="AD171" i="12"/>
  <c r="AC171" i="12"/>
  <c r="AB171" i="12" s="1"/>
  <c r="AA171" i="12"/>
  <c r="Z171" i="12" s="1"/>
  <c r="Y171" i="12" s="1"/>
  <c r="X171" i="12" s="1"/>
  <c r="W171" i="12" s="1"/>
  <c r="V171" i="12" s="1"/>
  <c r="U171" i="12"/>
  <c r="T171" i="12" s="1"/>
  <c r="S171" i="12"/>
  <c r="R171" i="12"/>
  <c r="Q171" i="12"/>
  <c r="P171" i="12"/>
  <c r="O171" i="12"/>
  <c r="N171" i="12"/>
  <c r="M171" i="12"/>
  <c r="L171" i="12"/>
  <c r="K171" i="12"/>
  <c r="J171" i="12" s="1"/>
  <c r="I171" i="12"/>
  <c r="I174" i="12" s="1"/>
  <c r="H174" i="12" s="1"/>
  <c r="G174" i="12" s="1"/>
  <c r="F174" i="12" s="1"/>
  <c r="E174" i="12" s="1"/>
  <c r="D174" i="12" s="1"/>
  <c r="C174" i="12" s="1"/>
  <c r="BR172" i="12" s="1"/>
  <c r="BR175" i="12" s="1"/>
  <c r="H171" i="12"/>
  <c r="G171" i="12"/>
  <c r="F171" i="12"/>
  <c r="E171" i="12"/>
  <c r="D171" i="12"/>
  <c r="C171" i="12"/>
  <c r="AE154" i="12"/>
  <c r="Z154" i="12"/>
  <c r="P154" i="12"/>
  <c r="K154" i="12"/>
  <c r="F154" i="12"/>
  <c r="BQ153" i="12"/>
  <c r="BP153" i="12"/>
  <c r="BM153" i="12"/>
  <c r="BL153" i="12"/>
  <c r="BH153" i="12"/>
  <c r="BG153" i="12"/>
  <c r="BD153" i="12"/>
  <c r="BC153" i="12"/>
  <c r="AZ153" i="12"/>
  <c r="AY153" i="12"/>
  <c r="AT153" i="12"/>
  <c r="AR153" i="12"/>
  <c r="AO153" i="12"/>
  <c r="AC153" i="12"/>
  <c r="S153" i="12"/>
  <c r="N153" i="12"/>
  <c r="H153" i="12"/>
  <c r="D153" i="12"/>
  <c r="BR151" i="12"/>
  <c r="BQ151" i="12"/>
  <c r="BQ154" i="12" s="1"/>
  <c r="BP151" i="12"/>
  <c r="BP154" i="12" s="1"/>
  <c r="BO151" i="12"/>
  <c r="BO154" i="12" s="1"/>
  <c r="BN151" i="12"/>
  <c r="BN154" i="12" s="1"/>
  <c r="BM151" i="12"/>
  <c r="BM154" i="12" s="1"/>
  <c r="BL151" i="12"/>
  <c r="BL154" i="12" s="1"/>
  <c r="BK151" i="12"/>
  <c r="BJ151" i="12" s="1"/>
  <c r="BI151" i="12"/>
  <c r="BI267" i="12" s="1"/>
  <c r="BI268" i="12" s="1"/>
  <c r="BH151" i="12"/>
  <c r="BH154" i="12" s="1"/>
  <c r="BG151" i="12"/>
  <c r="BG154" i="12" s="1"/>
  <c r="BF151" i="12"/>
  <c r="BF154" i="12" s="1"/>
  <c r="BE151" i="12"/>
  <c r="BE154" i="12" s="1"/>
  <c r="BD151" i="12"/>
  <c r="BD154" i="12" s="1"/>
  <c r="BC151" i="12"/>
  <c r="BC154" i="12" s="1"/>
  <c r="BB151" i="12"/>
  <c r="BB154" i="12" s="1"/>
  <c r="BA151" i="12"/>
  <c r="BA154" i="12" s="1"/>
  <c r="AZ151" i="12"/>
  <c r="AZ154" i="12" s="1"/>
  <c r="AY151" i="12"/>
  <c r="AX151" i="12" s="1"/>
  <c r="AW151" i="12"/>
  <c r="AW154" i="12" s="1"/>
  <c r="AV151" i="12"/>
  <c r="AU151" i="12" s="1"/>
  <c r="AT151" i="12"/>
  <c r="AS151" i="12" s="1"/>
  <c r="AR151" i="12"/>
  <c r="AR154" i="12" s="1"/>
  <c r="AQ151" i="12"/>
  <c r="AQ154" i="12" s="1"/>
  <c r="AP151" i="12"/>
  <c r="AP154" i="12" s="1"/>
  <c r="AO151" i="12"/>
  <c r="AN151" i="12" s="1"/>
  <c r="AN154" i="12" s="1"/>
  <c r="AM151" i="12"/>
  <c r="AM154" i="12" s="1"/>
  <c r="AL151" i="12"/>
  <c r="AL154" i="12" s="1"/>
  <c r="AK151" i="12"/>
  <c r="AK154" i="12" s="1"/>
  <c r="AJ154" i="12" s="1"/>
  <c r="AJ151" i="12"/>
  <c r="AI151" i="12"/>
  <c r="AI154" i="12" s="1"/>
  <c r="AH151" i="12"/>
  <c r="AG151" i="12" s="1"/>
  <c r="AG154" i="12" s="1"/>
  <c r="AF151" i="12"/>
  <c r="AF154" i="12" s="1"/>
  <c r="AE151" i="12"/>
  <c r="AD151" i="12"/>
  <c r="AD154" i="12" s="1"/>
  <c r="AC151" i="12"/>
  <c r="AB151" i="12" s="1"/>
  <c r="AA151" i="12"/>
  <c r="AA154" i="12" s="1"/>
  <c r="Z151" i="12"/>
  <c r="Y151" i="12" s="1"/>
  <c r="X151" i="12" s="1"/>
  <c r="X154" i="12" s="1"/>
  <c r="W151" i="12"/>
  <c r="W154" i="12" s="1"/>
  <c r="V151" i="12"/>
  <c r="V154" i="12" s="1"/>
  <c r="U151" i="12"/>
  <c r="U154" i="12" s="1"/>
  <c r="T151" i="12"/>
  <c r="T154" i="12" s="1"/>
  <c r="S151" i="12"/>
  <c r="R151" i="12" s="1"/>
  <c r="R154" i="12" s="1"/>
  <c r="Q151" i="12"/>
  <c r="Q154" i="12" s="1"/>
  <c r="P151" i="12"/>
  <c r="O151" i="12"/>
  <c r="O154" i="12" s="1"/>
  <c r="N151" i="12"/>
  <c r="M151" i="12" s="1"/>
  <c r="L151" i="12"/>
  <c r="L154" i="12" s="1"/>
  <c r="K151" i="12"/>
  <c r="J151" i="12" s="1"/>
  <c r="I151" i="12"/>
  <c r="I154" i="12" s="1"/>
  <c r="H151" i="12"/>
  <c r="H154" i="12" s="1"/>
  <c r="G151" i="12"/>
  <c r="G154" i="12" s="1"/>
  <c r="F151" i="12"/>
  <c r="E151" i="12"/>
  <c r="E154" i="12" s="1"/>
  <c r="D151" i="12"/>
  <c r="C151" i="12" s="1"/>
  <c r="C154" i="12" s="1"/>
  <c r="BR150" i="12"/>
  <c r="BQ150" i="12"/>
  <c r="BP150" i="12"/>
  <c r="BO150" i="12"/>
  <c r="BO153" i="12" s="1"/>
  <c r="BN150" i="12"/>
  <c r="BN153" i="12" s="1"/>
  <c r="BM150" i="12"/>
  <c r="BL150" i="12"/>
  <c r="BK150" i="12"/>
  <c r="BJ150" i="12" s="1"/>
  <c r="BI150" i="12"/>
  <c r="BI153" i="12" s="1"/>
  <c r="BH150" i="12"/>
  <c r="BG150" i="12"/>
  <c r="BF150" i="12"/>
  <c r="BF153" i="12" s="1"/>
  <c r="BE150" i="12"/>
  <c r="BE153" i="12" s="1"/>
  <c r="BD150" i="12"/>
  <c r="BC150" i="12"/>
  <c r="BB150" i="12"/>
  <c r="BB153" i="12" s="1"/>
  <c r="BA150" i="12"/>
  <c r="BA153" i="12" s="1"/>
  <c r="AZ150" i="12"/>
  <c r="AY150" i="12"/>
  <c r="AX150" i="12" s="1"/>
  <c r="AW150" i="12"/>
  <c r="AW153" i="12" s="1"/>
  <c r="AV150" i="12"/>
  <c r="AU150" i="12" s="1"/>
  <c r="AT150" i="12"/>
  <c r="AS150" i="12" s="1"/>
  <c r="AR150" i="12"/>
  <c r="AQ150" i="12"/>
  <c r="AQ153" i="12" s="1"/>
  <c r="AP150" i="12"/>
  <c r="AP153" i="12" s="1"/>
  <c r="AO150" i="12"/>
  <c r="AN150" i="12"/>
  <c r="AN153" i="12" s="1"/>
  <c r="AM150" i="12"/>
  <c r="AM153" i="12" s="1"/>
  <c r="AL150" i="12"/>
  <c r="AL153" i="12" s="1"/>
  <c r="AK150" i="12"/>
  <c r="AK153" i="12" s="1"/>
  <c r="AJ153" i="12" s="1"/>
  <c r="AJ150" i="12"/>
  <c r="AI150" i="12"/>
  <c r="AI153" i="12" s="1"/>
  <c r="AH150" i="12"/>
  <c r="AH153" i="12" s="1"/>
  <c r="AG150" i="12"/>
  <c r="AG153" i="12" s="1"/>
  <c r="AF150" i="12"/>
  <c r="AF153" i="12" s="1"/>
  <c r="AE150" i="12"/>
  <c r="AE153" i="12" s="1"/>
  <c r="AD150" i="12"/>
  <c r="AD153" i="12" s="1"/>
  <c r="AC150" i="12"/>
  <c r="AB150" i="12" s="1"/>
  <c r="AA150" i="12"/>
  <c r="AA153" i="12" s="1"/>
  <c r="Z150" i="12"/>
  <c r="Z153" i="12" s="1"/>
  <c r="Y150" i="12"/>
  <c r="X150" i="12" s="1"/>
  <c r="X153" i="12" s="1"/>
  <c r="W150" i="12"/>
  <c r="W153" i="12" s="1"/>
  <c r="V150" i="12"/>
  <c r="V153" i="12" s="1"/>
  <c r="U150" i="12"/>
  <c r="U153" i="12" s="1"/>
  <c r="T150" i="12"/>
  <c r="T153" i="12" s="1"/>
  <c r="S150" i="12"/>
  <c r="R150" i="12" s="1"/>
  <c r="R153" i="12" s="1"/>
  <c r="Q150" i="12"/>
  <c r="Q153" i="12" s="1"/>
  <c r="P150" i="12"/>
  <c r="P153" i="12" s="1"/>
  <c r="O150" i="12"/>
  <c r="O153" i="12" s="1"/>
  <c r="N150" i="12"/>
  <c r="M150" i="12" s="1"/>
  <c r="L150" i="12"/>
  <c r="L153" i="12" s="1"/>
  <c r="K150" i="12"/>
  <c r="J150" i="12" s="1"/>
  <c r="I150" i="12"/>
  <c r="I153" i="12" s="1"/>
  <c r="H150" i="12"/>
  <c r="G150" i="12"/>
  <c r="G153" i="12" s="1"/>
  <c r="F150" i="12"/>
  <c r="F153" i="12" s="1"/>
  <c r="E150" i="12"/>
  <c r="E153" i="12" s="1"/>
  <c r="D150" i="12"/>
  <c r="C150" i="12"/>
  <c r="BI131" i="12"/>
  <c r="BI130" i="12"/>
  <c r="BR128" i="12"/>
  <c r="BQ128" i="12"/>
  <c r="BP128" i="12"/>
  <c r="BO128" i="12"/>
  <c r="BN128" i="12"/>
  <c r="BM128" i="12"/>
  <c r="BL128" i="12"/>
  <c r="BK128" i="12"/>
  <c r="BJ128" i="12"/>
  <c r="BH128" i="12"/>
  <c r="BG128" i="12"/>
  <c r="BE128" i="12"/>
  <c r="BD128" i="12"/>
  <c r="BC128" i="12"/>
  <c r="BB128" i="12"/>
  <c r="BA128" i="12"/>
  <c r="AZ128" i="12"/>
  <c r="AY128" i="12"/>
  <c r="AX128" i="12"/>
  <c r="AW128" i="12"/>
  <c r="AV128" i="12"/>
  <c r="AU128" i="12"/>
  <c r="AT128" i="12"/>
  <c r="AS128" i="12"/>
  <c r="AR128" i="12"/>
  <c r="AQ128" i="12"/>
  <c r="AP128" i="12"/>
  <c r="AO128" i="12"/>
  <c r="AN128" i="12"/>
  <c r="AM128" i="12"/>
  <c r="AL128" i="12"/>
  <c r="AK128" i="12"/>
  <c r="AI128" i="12"/>
  <c r="AH128" i="12"/>
  <c r="AG128" i="12"/>
  <c r="AF128" i="12"/>
  <c r="AE128" i="12"/>
  <c r="AD128" i="12"/>
  <c r="AC128" i="12"/>
  <c r="AB128" i="12"/>
  <c r="AA128" i="12"/>
  <c r="Z128" i="12"/>
  <c r="Y128" i="12"/>
  <c r="X128" i="12"/>
  <c r="W128" i="12"/>
  <c r="V128" i="12"/>
  <c r="U128" i="12"/>
  <c r="T128" i="12"/>
  <c r="S128" i="12"/>
  <c r="R128" i="12"/>
  <c r="Q128" i="12"/>
  <c r="P128" i="12"/>
  <c r="O128" i="12"/>
  <c r="N128" i="12"/>
  <c r="M128" i="12"/>
  <c r="L128" i="12"/>
  <c r="K128" i="12"/>
  <c r="J128" i="12"/>
  <c r="I128" i="12"/>
  <c r="H128" i="12"/>
  <c r="G128" i="12"/>
  <c r="F128" i="12"/>
  <c r="E128" i="12"/>
  <c r="D128" i="12"/>
  <c r="C128" i="12"/>
  <c r="BR127" i="12"/>
  <c r="BQ127" i="12"/>
  <c r="BP127" i="12"/>
  <c r="BO127" i="12"/>
  <c r="BN127" i="12"/>
  <c r="BM127" i="12"/>
  <c r="BL127" i="12"/>
  <c r="BK127" i="12"/>
  <c r="BJ127" i="12"/>
  <c r="BH127" i="12"/>
  <c r="BG127" i="12"/>
  <c r="BE127" i="12"/>
  <c r="BD127" i="12"/>
  <c r="BC127" i="12"/>
  <c r="BB127" i="12"/>
  <c r="BA127" i="12"/>
  <c r="AZ127" i="12"/>
  <c r="AY127" i="12"/>
  <c r="AX127" i="12"/>
  <c r="AW127" i="12"/>
  <c r="AV127" i="12"/>
  <c r="AU127" i="12"/>
  <c r="AT127" i="12"/>
  <c r="AS127" i="12"/>
  <c r="AR127" i="12"/>
  <c r="AQ127" i="12"/>
  <c r="AP127" i="12"/>
  <c r="AO127" i="12"/>
  <c r="AN127" i="12"/>
  <c r="AM127" i="12"/>
  <c r="AL127" i="12"/>
  <c r="AK127" i="12"/>
  <c r="AI127" i="12"/>
  <c r="AH127" i="12"/>
  <c r="AG127" i="12"/>
  <c r="AF127" i="12"/>
  <c r="AE127" i="12"/>
  <c r="AD127" i="12"/>
  <c r="AC127" i="12"/>
  <c r="AB127" i="12"/>
  <c r="AA127" i="12"/>
  <c r="Z127" i="12"/>
  <c r="Y127" i="12"/>
  <c r="X127" i="12"/>
  <c r="W127" i="12"/>
  <c r="V127" i="12"/>
  <c r="U127" i="12"/>
  <c r="T127" i="12"/>
  <c r="S127" i="12"/>
  <c r="R127" i="12"/>
  <c r="Q127" i="12"/>
  <c r="P127" i="12"/>
  <c r="O127" i="12"/>
  <c r="N127" i="12"/>
  <c r="M127" i="12"/>
  <c r="L127" i="12"/>
  <c r="K127" i="12"/>
  <c r="J127" i="12"/>
  <c r="I127" i="12"/>
  <c r="H127" i="12"/>
  <c r="G127" i="12"/>
  <c r="F127" i="12"/>
  <c r="E127" i="12"/>
  <c r="D127" i="12"/>
  <c r="C127" i="12"/>
  <c r="BQ110" i="12"/>
  <c r="BO110" i="12"/>
  <c r="BM110" i="12"/>
  <c r="BK110" i="12"/>
  <c r="BI110" i="12"/>
  <c r="I110" i="12"/>
  <c r="BN109" i="12"/>
  <c r="BI109" i="12"/>
  <c r="C109" i="12"/>
  <c r="BR107" i="12" s="1"/>
  <c r="BR110" i="12" s="1"/>
  <c r="BQ107" i="12"/>
  <c r="BP107" i="12"/>
  <c r="BP110" i="12" s="1"/>
  <c r="BO107" i="12"/>
  <c r="BN107" i="12"/>
  <c r="BN110" i="12" s="1"/>
  <c r="BM107" i="12"/>
  <c r="BL107" i="12"/>
  <c r="BL110" i="12" s="1"/>
  <c r="BK107" i="12"/>
  <c r="BJ107" i="12" s="1"/>
  <c r="BH107" i="12" s="1"/>
  <c r="BH110" i="12" s="1"/>
  <c r="BG107" i="12"/>
  <c r="BF107" i="12"/>
  <c r="BE107" i="12"/>
  <c r="BD107" i="12"/>
  <c r="BC107" i="12"/>
  <c r="BB107" i="12"/>
  <c r="BA107" i="12"/>
  <c r="AZ107" i="12"/>
  <c r="AY107" i="12"/>
  <c r="AX107" i="12"/>
  <c r="AW107" i="12"/>
  <c r="AV107" i="12" s="1"/>
  <c r="AU107" i="12" s="1"/>
  <c r="AT107" i="12"/>
  <c r="AS107" i="12" s="1"/>
  <c r="AR107" i="12"/>
  <c r="AQ107" i="12"/>
  <c r="AP107" i="12"/>
  <c r="AO107" i="12"/>
  <c r="AN107" i="12"/>
  <c r="AM107" i="12"/>
  <c r="AL107" i="12"/>
  <c r="AK107" i="12"/>
  <c r="AJ107" i="12"/>
  <c r="AI107" i="12" s="1"/>
  <c r="AH107" i="12"/>
  <c r="AG107" i="12"/>
  <c r="AF107" i="12" s="1"/>
  <c r="AE107" i="12"/>
  <c r="AD107" i="12" s="1"/>
  <c r="AC107" i="12"/>
  <c r="AB107" i="12"/>
  <c r="AA107" i="12"/>
  <c r="Z107" i="12" s="1"/>
  <c r="Y107" i="12" s="1"/>
  <c r="X107" i="12" s="1"/>
  <c r="W107" i="12" s="1"/>
  <c r="V107" i="12" s="1"/>
  <c r="U107" i="12"/>
  <c r="T107" i="12" s="1"/>
  <c r="S107" i="12"/>
  <c r="R107" i="12"/>
  <c r="Q107" i="12"/>
  <c r="P107" i="12"/>
  <c r="O107" i="12"/>
  <c r="N107" i="12"/>
  <c r="M107" i="12"/>
  <c r="L107" i="12"/>
  <c r="K107" i="12"/>
  <c r="J107" i="12" s="1"/>
  <c r="I107" i="12"/>
  <c r="H107" i="12"/>
  <c r="G107" i="12"/>
  <c r="F107" i="12"/>
  <c r="E107" i="12"/>
  <c r="D107" i="12"/>
  <c r="C107" i="12"/>
  <c r="BR106" i="12" s="1"/>
  <c r="BR109" i="12" s="1"/>
  <c r="BQ106" i="12"/>
  <c r="BQ109" i="12" s="1"/>
  <c r="BP106" i="12"/>
  <c r="BP109" i="12" s="1"/>
  <c r="BO106" i="12"/>
  <c r="BO109" i="12" s="1"/>
  <c r="BN106" i="12"/>
  <c r="BM106" i="12"/>
  <c r="BM109" i="12" s="1"/>
  <c r="BL106" i="12"/>
  <c r="BL109" i="12" s="1"/>
  <c r="BK106" i="12"/>
  <c r="BJ106" i="12" s="1"/>
  <c r="BH106" i="12" s="1"/>
  <c r="BH109" i="12" s="1"/>
  <c r="BG109" i="12" s="1"/>
  <c r="BF109" i="12" s="1"/>
  <c r="BE109" i="12" s="1"/>
  <c r="BG106" i="12"/>
  <c r="BF106" i="12"/>
  <c r="BE106" i="12"/>
  <c r="BD106" i="12"/>
  <c r="BC106" i="12"/>
  <c r="BB106" i="12"/>
  <c r="BA106" i="12"/>
  <c r="AZ106" i="12"/>
  <c r="AY106" i="12"/>
  <c r="AX106" i="12"/>
  <c r="AW106" i="12"/>
  <c r="AV106" i="12" s="1"/>
  <c r="AU106" i="12" s="1"/>
  <c r="AT106" i="12"/>
  <c r="AS106" i="12" s="1"/>
  <c r="AR106" i="12"/>
  <c r="AQ106" i="12"/>
  <c r="AP106" i="12"/>
  <c r="AO106" i="12"/>
  <c r="AN106" i="12"/>
  <c r="AM106" i="12"/>
  <c r="AL106" i="12"/>
  <c r="AK106" i="12"/>
  <c r="AJ106" i="12"/>
  <c r="AI106" i="12" s="1"/>
  <c r="AH106" i="12"/>
  <c r="AG106" i="12"/>
  <c r="AF106" i="12" s="1"/>
  <c r="AE106" i="12"/>
  <c r="AD106" i="12" s="1"/>
  <c r="AC106" i="12"/>
  <c r="AB106" i="12"/>
  <c r="AA106" i="12"/>
  <c r="Z106" i="12" s="1"/>
  <c r="Y106" i="12"/>
  <c r="X106" i="12" s="1"/>
  <c r="W106" i="12" s="1"/>
  <c r="V106" i="12" s="1"/>
  <c r="U106" i="12"/>
  <c r="T106" i="12" s="1"/>
  <c r="S106" i="12"/>
  <c r="R106" i="12"/>
  <c r="Q106" i="12"/>
  <c r="P106" i="12"/>
  <c r="O106" i="12"/>
  <c r="N106" i="12"/>
  <c r="M106" i="12"/>
  <c r="L106" i="12"/>
  <c r="K106" i="12"/>
  <c r="J106" i="12" s="1"/>
  <c r="I106" i="12"/>
  <c r="I109" i="12" s="1"/>
  <c r="H109" i="12" s="1"/>
  <c r="G109" i="12" s="1"/>
  <c r="F109" i="12" s="1"/>
  <c r="E109" i="12" s="1"/>
  <c r="D109" i="12" s="1"/>
  <c r="H106" i="12"/>
  <c r="G106" i="12"/>
  <c r="F106" i="12"/>
  <c r="E106" i="12"/>
  <c r="D106" i="12"/>
  <c r="C106" i="12"/>
  <c r="BP91" i="12"/>
  <c r="BO91" i="12"/>
  <c r="BL91" i="12"/>
  <c r="BK91" i="12"/>
  <c r="BI91" i="12"/>
  <c r="AJ91" i="12"/>
  <c r="AI91" i="12" s="1"/>
  <c r="BP90" i="12"/>
  <c r="BO90" i="12"/>
  <c r="BL90" i="12"/>
  <c r="BK90" i="12"/>
  <c r="BI90" i="12"/>
  <c r="BQ88" i="12"/>
  <c r="BQ91" i="12" s="1"/>
  <c r="BP88" i="12"/>
  <c r="BO88" i="12"/>
  <c r="BN88" i="12"/>
  <c r="BN91" i="12" s="1"/>
  <c r="BM88" i="12"/>
  <c r="BM91" i="12" s="1"/>
  <c r="BL88" i="12"/>
  <c r="BK88" i="12"/>
  <c r="BJ88" i="12"/>
  <c r="BJ91" i="12" s="1"/>
  <c r="BH88" i="12"/>
  <c r="BG88" i="12"/>
  <c r="BF88" i="12"/>
  <c r="BE88" i="12"/>
  <c r="BD88" i="12"/>
  <c r="BC88" i="12"/>
  <c r="BB88" i="12"/>
  <c r="BA88" i="12" s="1"/>
  <c r="BA91" i="12" s="1"/>
  <c r="AZ91" i="12" s="1"/>
  <c r="AY91" i="12" s="1"/>
  <c r="AZ88" i="12"/>
  <c r="AY88" i="12"/>
  <c r="AX88" i="12" s="1"/>
  <c r="AW88" i="12"/>
  <c r="AV88" i="12" s="1"/>
  <c r="AU88" i="12" s="1"/>
  <c r="AT88" i="12"/>
  <c r="AS88" i="12" s="1"/>
  <c r="AR88" i="12"/>
  <c r="AQ88" i="12" s="1"/>
  <c r="AP88" i="12"/>
  <c r="AO88" i="12"/>
  <c r="AN88" i="12"/>
  <c r="AM88" i="12"/>
  <c r="AL88" i="12"/>
  <c r="AK88" i="12"/>
  <c r="AJ88" i="12"/>
  <c r="AI88" i="12"/>
  <c r="AH88" i="12"/>
  <c r="AG88" i="12"/>
  <c r="AF88" i="12"/>
  <c r="AE88" i="12"/>
  <c r="AD88" i="12" s="1"/>
  <c r="AD91" i="12" s="1"/>
  <c r="AC88" i="12"/>
  <c r="AB88" i="12" s="1"/>
  <c r="AA88" i="12"/>
  <c r="Z88" i="12"/>
  <c r="Y88" i="12" s="1"/>
  <c r="X88" i="12" s="1"/>
  <c r="W88" i="12"/>
  <c r="V88" i="12" s="1"/>
  <c r="U88" i="12"/>
  <c r="T88" i="12"/>
  <c r="S88" i="12"/>
  <c r="R88" i="12"/>
  <c r="Q88" i="12" s="1"/>
  <c r="P88" i="12"/>
  <c r="O88" i="12"/>
  <c r="N88" i="12"/>
  <c r="M88" i="12" s="1"/>
  <c r="L88" i="12"/>
  <c r="K88" i="12"/>
  <c r="J88" i="12" s="1"/>
  <c r="I88" i="12"/>
  <c r="I91" i="12" s="1"/>
  <c r="H91" i="12" s="1"/>
  <c r="G91" i="12" s="1"/>
  <c r="F91" i="12" s="1"/>
  <c r="E91" i="12" s="1"/>
  <c r="D91" i="12" s="1"/>
  <c r="C91" i="12" s="1"/>
  <c r="H88" i="12"/>
  <c r="G88" i="12"/>
  <c r="F88" i="12"/>
  <c r="E88" i="12"/>
  <c r="D88" i="12"/>
  <c r="C88" i="12"/>
  <c r="BR87" i="12" s="1"/>
  <c r="BR90" i="12" s="1"/>
  <c r="BQ87" i="12"/>
  <c r="BQ90" i="12" s="1"/>
  <c r="BP87" i="12"/>
  <c r="BO87" i="12"/>
  <c r="BN87" i="12"/>
  <c r="BN90" i="12" s="1"/>
  <c r="BM87" i="12"/>
  <c r="BM90" i="12" s="1"/>
  <c r="BL87" i="12"/>
  <c r="BK87" i="12"/>
  <c r="BJ87" i="12"/>
  <c r="BJ90" i="12" s="1"/>
  <c r="BH87" i="12"/>
  <c r="BG87" i="12"/>
  <c r="BF87" i="12"/>
  <c r="BE87" i="12"/>
  <c r="BD87" i="12"/>
  <c r="BC87" i="12"/>
  <c r="BB87" i="12"/>
  <c r="BA87" i="12" s="1"/>
  <c r="BA90" i="12" s="1"/>
  <c r="AZ90" i="12" s="1"/>
  <c r="AZ87" i="12"/>
  <c r="AY87" i="12"/>
  <c r="AX87" i="12" s="1"/>
  <c r="AW87" i="12"/>
  <c r="AV87" i="12" s="1"/>
  <c r="AU87" i="12" s="1"/>
  <c r="AT87" i="12"/>
  <c r="AS87" i="12" s="1"/>
  <c r="AR87" i="12"/>
  <c r="AQ87" i="12" s="1"/>
  <c r="AP87" i="12"/>
  <c r="AO87" i="12"/>
  <c r="AN87" i="12"/>
  <c r="AM87" i="12"/>
  <c r="AL87" i="12"/>
  <c r="AK87" i="12"/>
  <c r="AJ87" i="12"/>
  <c r="AI87" i="12" s="1"/>
  <c r="AH87" i="12"/>
  <c r="AG87" i="12"/>
  <c r="AF87" i="12"/>
  <c r="AE87" i="12"/>
  <c r="AD87" i="12" s="1"/>
  <c r="AC87" i="12"/>
  <c r="AB87" i="12" s="1"/>
  <c r="AA87" i="12"/>
  <c r="Z87" i="12"/>
  <c r="Y87" i="12" s="1"/>
  <c r="X87" i="12" s="1"/>
  <c r="W87" i="12"/>
  <c r="V87" i="12" s="1"/>
  <c r="U87" i="12"/>
  <c r="T87" i="12"/>
  <c r="S87" i="12"/>
  <c r="R87" i="12"/>
  <c r="Q87" i="12" s="1"/>
  <c r="P87" i="12"/>
  <c r="O87" i="12"/>
  <c r="N87" i="12"/>
  <c r="M87" i="12" s="1"/>
  <c r="L87" i="12"/>
  <c r="K87" i="12"/>
  <c r="J87" i="12" s="1"/>
  <c r="I87" i="12"/>
  <c r="I90" i="12" s="1"/>
  <c r="H90" i="12" s="1"/>
  <c r="G90" i="12" s="1"/>
  <c r="F90" i="12" s="1"/>
  <c r="E90" i="12" s="1"/>
  <c r="D90" i="12" s="1"/>
  <c r="C90" i="12" s="1"/>
  <c r="BR88" i="12" s="1"/>
  <c r="BR91" i="12" s="1"/>
  <c r="H87" i="12"/>
  <c r="G87" i="12"/>
  <c r="F87" i="12"/>
  <c r="E87" i="12"/>
  <c r="D87" i="12"/>
  <c r="C87" i="12"/>
  <c r="BI68" i="12"/>
  <c r="BP67" i="12"/>
  <c r="BK67" i="12"/>
  <c r="BI67" i="12"/>
  <c r="BQ65" i="12"/>
  <c r="BQ68" i="12" s="1"/>
  <c r="BP65" i="12"/>
  <c r="BP68" i="12" s="1"/>
  <c r="BO65" i="12"/>
  <c r="BN65" i="12" s="1"/>
  <c r="BN68" i="12" s="1"/>
  <c r="BM65" i="12"/>
  <c r="BM68" i="12" s="1"/>
  <c r="BL65" i="12"/>
  <c r="BL68" i="12" s="1"/>
  <c r="BK65" i="12"/>
  <c r="BJ65" i="12" s="1"/>
  <c r="BJ68" i="12" s="1"/>
  <c r="BH65" i="12"/>
  <c r="BG65" i="12"/>
  <c r="BF65" i="12"/>
  <c r="BE65" i="12"/>
  <c r="BD65" i="12"/>
  <c r="BC65" i="12"/>
  <c r="BB65" i="12"/>
  <c r="BA65" i="12"/>
  <c r="AZ65" i="12" s="1"/>
  <c r="AZ68" i="12" s="1"/>
  <c r="AY68" i="12" s="1"/>
  <c r="AX68" i="12" s="1"/>
  <c r="AW68" i="12" s="1"/>
  <c r="AV68" i="12" s="1"/>
  <c r="AY65" i="12"/>
  <c r="AX65" i="12"/>
  <c r="AW65" i="12"/>
  <c r="AV65" i="12"/>
  <c r="AU65" i="12" s="1"/>
  <c r="AT65" i="12"/>
  <c r="AS65" i="12" s="1"/>
  <c r="AR65" i="12"/>
  <c r="AQ65" i="12"/>
  <c r="AP65" i="12"/>
  <c r="AO65" i="12"/>
  <c r="AN65" i="12"/>
  <c r="AM65" i="12"/>
  <c r="AL65" i="12" s="1"/>
  <c r="AK65" i="12"/>
  <c r="AJ65" i="12"/>
  <c r="AI65" i="12"/>
  <c r="AH65" i="12"/>
  <c r="AG65" i="12"/>
  <c r="AF65" i="12" s="1"/>
  <c r="AE65" i="12"/>
  <c r="AD65" i="12"/>
  <c r="AC65" i="12"/>
  <c r="AB65" i="12"/>
  <c r="AA65" i="12"/>
  <c r="Z65" i="12"/>
  <c r="Y65" i="12" s="1"/>
  <c r="X65" i="12" s="1"/>
  <c r="W65" i="12" s="1"/>
  <c r="V65" i="12" s="1"/>
  <c r="U65" i="12"/>
  <c r="T65" i="12"/>
  <c r="R65" i="12"/>
  <c r="Q65" i="12"/>
  <c r="P65" i="12"/>
  <c r="O65" i="12"/>
  <c r="N65" i="12"/>
  <c r="M65" i="12" s="1"/>
  <c r="L65" i="12"/>
  <c r="L68" i="12" s="1"/>
  <c r="K68" i="12" s="1"/>
  <c r="J68" i="12" s="1"/>
  <c r="I68" i="12" s="1"/>
  <c r="H68" i="12" s="1"/>
  <c r="G68" i="12" s="1"/>
  <c r="F68" i="12" s="1"/>
  <c r="E68" i="12" s="1"/>
  <c r="D68" i="12" s="1"/>
  <c r="C68" i="12" s="1"/>
  <c r="K65" i="12"/>
  <c r="J65" i="12"/>
  <c r="I65" i="12"/>
  <c r="H65" i="12"/>
  <c r="G65" i="12"/>
  <c r="F65" i="12"/>
  <c r="E65" i="12"/>
  <c r="D65" i="12"/>
  <c r="C65" i="12"/>
  <c r="BR64" i="12" s="1"/>
  <c r="BR67" i="12" s="1"/>
  <c r="BQ64" i="12"/>
  <c r="BQ67" i="12" s="1"/>
  <c r="BP64" i="12"/>
  <c r="BO64" i="12"/>
  <c r="BN64" i="12" s="1"/>
  <c r="BN67" i="12" s="1"/>
  <c r="BM64" i="12"/>
  <c r="BM67" i="12" s="1"/>
  <c r="BL64" i="12"/>
  <c r="BL67" i="12" s="1"/>
  <c r="BK64" i="12"/>
  <c r="BJ64" i="12" s="1"/>
  <c r="BJ67" i="12" s="1"/>
  <c r="BH64" i="12"/>
  <c r="BG64" i="12"/>
  <c r="BF64" i="12"/>
  <c r="BE64" i="12"/>
  <c r="BD64" i="12"/>
  <c r="BC64" i="12"/>
  <c r="BB64" i="12"/>
  <c r="BA64" i="12"/>
  <c r="AZ64" i="12" s="1"/>
  <c r="AZ67" i="12" s="1"/>
  <c r="AY64" i="12"/>
  <c r="AX64" i="12"/>
  <c r="AW64" i="12"/>
  <c r="AV64" i="12"/>
  <c r="AU64" i="12" s="1"/>
  <c r="AT64" i="12"/>
  <c r="AS64" i="12" s="1"/>
  <c r="AR64" i="12"/>
  <c r="AQ64" i="12"/>
  <c r="AP64" i="12"/>
  <c r="AO64" i="12"/>
  <c r="AN64" i="12"/>
  <c r="AM64" i="12"/>
  <c r="AL64" i="12" s="1"/>
  <c r="AK64" i="12"/>
  <c r="AJ64" i="12"/>
  <c r="AI64" i="12"/>
  <c r="AH64" i="12"/>
  <c r="AG64" i="12"/>
  <c r="AF64" i="12" s="1"/>
  <c r="AE64" i="12"/>
  <c r="AD64" i="12"/>
  <c r="AC64" i="12"/>
  <c r="AB64" i="12"/>
  <c r="AA64" i="12"/>
  <c r="Z64" i="12"/>
  <c r="Y64" i="12" s="1"/>
  <c r="X64" i="12" s="1"/>
  <c r="W64" i="12" s="1"/>
  <c r="V64" i="12" s="1"/>
  <c r="U64" i="12"/>
  <c r="T64" i="12"/>
  <c r="S64" i="12" s="1"/>
  <c r="R64" i="12"/>
  <c r="Q64" i="12"/>
  <c r="P64" i="12"/>
  <c r="O64" i="12"/>
  <c r="N64" i="12"/>
  <c r="M64" i="12" s="1"/>
  <c r="L64" i="12"/>
  <c r="L67" i="12" s="1"/>
  <c r="K67" i="12" s="1"/>
  <c r="J67" i="12" s="1"/>
  <c r="I67" i="12" s="1"/>
  <c r="H67" i="12" s="1"/>
  <c r="G67" i="12" s="1"/>
  <c r="F67" i="12" s="1"/>
  <c r="E67" i="12" s="1"/>
  <c r="D67" i="12" s="1"/>
  <c r="C67" i="12" s="1"/>
  <c r="BR65" i="12" s="1"/>
  <c r="BR68" i="12" s="1"/>
  <c r="K64" i="12"/>
  <c r="J64" i="12"/>
  <c r="I64" i="12"/>
  <c r="H64" i="12"/>
  <c r="G64" i="12"/>
  <c r="F64" i="12"/>
  <c r="E64" i="12"/>
  <c r="D64" i="12"/>
  <c r="C64" i="12"/>
  <c r="BP47" i="12"/>
  <c r="BN47" i="12"/>
  <c r="BL47" i="12"/>
  <c r="BI47" i="12"/>
  <c r="BH47" i="12" s="1"/>
  <c r="I47" i="12"/>
  <c r="BP46" i="12"/>
  <c r="BL46" i="12"/>
  <c r="BI46" i="12"/>
  <c r="BQ44" i="12"/>
  <c r="BQ47" i="12" s="1"/>
  <c r="BP44" i="12"/>
  <c r="BO44" i="12"/>
  <c r="BO47" i="12" s="1"/>
  <c r="BN44" i="12"/>
  <c r="BM44" i="12"/>
  <c r="BM47" i="12" s="1"/>
  <c r="BL44" i="12"/>
  <c r="BK44" i="12"/>
  <c r="BJ44" i="12" s="1"/>
  <c r="BJ47" i="12" s="1"/>
  <c r="BH44" i="12"/>
  <c r="BG44" i="12"/>
  <c r="BF44" i="12"/>
  <c r="BF47" i="12" s="1"/>
  <c r="BE47" i="12" s="1"/>
  <c r="BD47" i="12" s="1"/>
  <c r="BC47" i="12" s="1"/>
  <c r="BE44" i="12"/>
  <c r="BD44" i="12"/>
  <c r="BC44" i="12"/>
  <c r="BB44" i="12" s="1"/>
  <c r="BB47" i="12" s="1"/>
  <c r="BA47" i="12" s="1"/>
  <c r="AZ47" i="12" s="1"/>
  <c r="AY47" i="12" s="1"/>
  <c r="BA44" i="12"/>
  <c r="AZ44" i="12"/>
  <c r="AY44" i="12"/>
  <c r="AX44" i="12" s="1"/>
  <c r="AW44" i="12"/>
  <c r="AV44" i="12"/>
  <c r="AU44" i="12" s="1"/>
  <c r="AT44" i="12"/>
  <c r="AS44" i="12" s="1"/>
  <c r="AR44" i="12"/>
  <c r="AQ44" i="12"/>
  <c r="AP44" i="12"/>
  <c r="AO44" i="12"/>
  <c r="AN44" i="12"/>
  <c r="AM44" i="12"/>
  <c r="AL44" i="12"/>
  <c r="AK44" i="12"/>
  <c r="AJ44" i="12"/>
  <c r="AI44" i="12" s="1"/>
  <c r="AH44" i="12"/>
  <c r="AG44" i="12"/>
  <c r="AF44" i="12"/>
  <c r="AE44" i="12"/>
  <c r="AD44" i="12"/>
  <c r="AC44" i="12"/>
  <c r="AB44" i="12" s="1"/>
  <c r="AA44" i="12"/>
  <c r="Z44" i="12"/>
  <c r="Y44" i="12" s="1"/>
  <c r="X44" i="12" s="1"/>
  <c r="W44" i="12" s="1"/>
  <c r="V44" i="12" s="1"/>
  <c r="U44" i="12"/>
  <c r="T44" i="12"/>
  <c r="S44" i="12"/>
  <c r="R44" i="12"/>
  <c r="Q44" i="12"/>
  <c r="P44" i="12" s="1"/>
  <c r="O44" i="12"/>
  <c r="N44" i="12"/>
  <c r="M44" i="12" s="1"/>
  <c r="L44" i="12"/>
  <c r="K44" i="12"/>
  <c r="J44" i="12" s="1"/>
  <c r="I44" i="12"/>
  <c r="H44" i="12"/>
  <c r="G44" i="12"/>
  <c r="F44" i="12"/>
  <c r="E44" i="12"/>
  <c r="D44" i="12"/>
  <c r="C44" i="12"/>
  <c r="BR43" i="12" s="1"/>
  <c r="BR46" i="12" s="1"/>
  <c r="BQ43" i="12"/>
  <c r="BQ46" i="12" s="1"/>
  <c r="BP43" i="12"/>
  <c r="BO43" i="12"/>
  <c r="BO46" i="12" s="1"/>
  <c r="BN43" i="12"/>
  <c r="BN46" i="12" s="1"/>
  <c r="BM43" i="12"/>
  <c r="BM46" i="12" s="1"/>
  <c r="BL43" i="12"/>
  <c r="BK43" i="12"/>
  <c r="BJ43" i="12" s="1"/>
  <c r="BJ46" i="12" s="1"/>
  <c r="BH43" i="12"/>
  <c r="BG43" i="12"/>
  <c r="BF43" i="12"/>
  <c r="BE43" i="12"/>
  <c r="BD43" i="12"/>
  <c r="BC43" i="12"/>
  <c r="BB43" i="12"/>
  <c r="BB46" i="12" s="1"/>
  <c r="BA43" i="12"/>
  <c r="AZ43" i="12"/>
  <c r="AY43" i="12"/>
  <c r="AX43" i="12"/>
  <c r="AW43" i="12"/>
  <c r="AV43" i="12"/>
  <c r="AU43" i="12" s="1"/>
  <c r="AT43" i="12"/>
  <c r="AS43" i="12" s="1"/>
  <c r="AR43" i="12"/>
  <c r="AQ43" i="12"/>
  <c r="AP43" i="12"/>
  <c r="AO43" i="12"/>
  <c r="AN43" i="12"/>
  <c r="AM43" i="12"/>
  <c r="AL43" i="12"/>
  <c r="AK43" i="12"/>
  <c r="AJ43" i="12"/>
  <c r="AI43" i="12" s="1"/>
  <c r="AH43" i="12"/>
  <c r="AG43" i="12"/>
  <c r="AF43" i="12"/>
  <c r="AE43" i="12"/>
  <c r="AD43" i="12"/>
  <c r="AC43" i="12"/>
  <c r="AB43" i="12"/>
  <c r="AB46" i="12" s="1"/>
  <c r="AA46" i="12" s="1"/>
  <c r="Z46" i="12" s="1"/>
  <c r="AA43" i="12"/>
  <c r="Z43" i="12"/>
  <c r="Y43" i="12" s="1"/>
  <c r="X43" i="12" s="1"/>
  <c r="W43" i="12" s="1"/>
  <c r="V43" i="12"/>
  <c r="U43" i="12"/>
  <c r="T43" i="12"/>
  <c r="S43" i="12"/>
  <c r="R43" i="12"/>
  <c r="Q43" i="12"/>
  <c r="P43" i="12" s="1"/>
  <c r="O43" i="12"/>
  <c r="N43" i="12"/>
  <c r="M43" i="12" s="1"/>
  <c r="L43" i="12"/>
  <c r="K43" i="12"/>
  <c r="J43" i="12"/>
  <c r="I43" i="12"/>
  <c r="I46" i="12" s="1"/>
  <c r="H46" i="12" s="1"/>
  <c r="G46" i="12" s="1"/>
  <c r="F46" i="12" s="1"/>
  <c r="E46" i="12" s="1"/>
  <c r="D46" i="12" s="1"/>
  <c r="C46" i="12" s="1"/>
  <c r="BR44" i="12" s="1"/>
  <c r="BR47" i="12" s="1"/>
  <c r="H43" i="12"/>
  <c r="G43" i="12"/>
  <c r="F43" i="12"/>
  <c r="E43" i="12"/>
  <c r="D43" i="12"/>
  <c r="C43" i="12"/>
  <c r="BL26" i="12"/>
  <c r="BI26" i="12"/>
  <c r="BD26" i="12"/>
  <c r="BB26" i="12"/>
  <c r="AZ26" i="12"/>
  <c r="AG26" i="12"/>
  <c r="S26" i="12"/>
  <c r="R26" i="12"/>
  <c r="Q26" i="12" s="1"/>
  <c r="D26" i="12"/>
  <c r="BO25" i="12"/>
  <c r="BM25" i="12"/>
  <c r="BK25" i="12"/>
  <c r="BI25" i="12"/>
  <c r="BH25" i="12"/>
  <c r="BE25" i="12"/>
  <c r="BA25" i="12"/>
  <c r="AZ25" i="12" s="1"/>
  <c r="AY25" i="12" s="1"/>
  <c r="AW25" i="12"/>
  <c r="AO25" i="12"/>
  <c r="AN25" i="12" s="1"/>
  <c r="AM25" i="12" s="1"/>
  <c r="AG25" i="12"/>
  <c r="U25" i="12"/>
  <c r="H25" i="12"/>
  <c r="BQ23" i="12"/>
  <c r="BP23" i="12"/>
  <c r="BP26" i="12" s="1"/>
  <c r="BO26" i="12" s="1"/>
  <c r="BO23" i="12"/>
  <c r="BN23" i="12"/>
  <c r="BN26" i="12" s="1"/>
  <c r="BM26" i="12" s="1"/>
  <c r="BM23" i="12"/>
  <c r="BL23" i="12"/>
  <c r="BK23" i="12"/>
  <c r="BJ23" i="12" s="1"/>
  <c r="BJ26" i="12" s="1"/>
  <c r="BH23" i="12"/>
  <c r="BH26" i="12" s="1"/>
  <c r="BG23" i="12"/>
  <c r="BG26" i="12" s="1"/>
  <c r="BF26" i="12" s="1"/>
  <c r="BF23" i="12"/>
  <c r="BE23" i="12"/>
  <c r="BE26" i="12" s="1"/>
  <c r="BD23" i="12"/>
  <c r="BC23" i="12"/>
  <c r="BC26" i="12" s="1"/>
  <c r="BB23" i="12"/>
  <c r="BA23" i="12"/>
  <c r="BA26" i="12" s="1"/>
  <c r="AZ23" i="12"/>
  <c r="AY23" i="12"/>
  <c r="AY26" i="12" s="1"/>
  <c r="AX26" i="12" s="1"/>
  <c r="AX23" i="12"/>
  <c r="AW23" i="12"/>
  <c r="AV23" i="12" s="1"/>
  <c r="AU23" i="12" s="1"/>
  <c r="AT23" i="12" s="1"/>
  <c r="AS23" i="12" s="1"/>
  <c r="AR23" i="12"/>
  <c r="AQ23" i="12" s="1"/>
  <c r="AQ26" i="12" s="1"/>
  <c r="AP23" i="12"/>
  <c r="AP26" i="12" s="1"/>
  <c r="AO23" i="12"/>
  <c r="AO26" i="12" s="1"/>
  <c r="AN23" i="12"/>
  <c r="AN26" i="12" s="1"/>
  <c r="AM23" i="12"/>
  <c r="AM26" i="12" s="1"/>
  <c r="AL23" i="12"/>
  <c r="AL26" i="12" s="1"/>
  <c r="AK23" i="12"/>
  <c r="AK26" i="12" s="1"/>
  <c r="AJ26" i="12" s="1"/>
  <c r="AJ23" i="12"/>
  <c r="AI23" i="12"/>
  <c r="AI26" i="12" s="1"/>
  <c r="AH23" i="12"/>
  <c r="AH26" i="12" s="1"/>
  <c r="AG23" i="12"/>
  <c r="AF23" i="12" s="1"/>
  <c r="AF26" i="12" s="1"/>
  <c r="AE26" i="12" s="1"/>
  <c r="AE23" i="12"/>
  <c r="AD23" i="12"/>
  <c r="AD26" i="12" s="1"/>
  <c r="AC23" i="12"/>
  <c r="AB23" i="12" s="1"/>
  <c r="AB26" i="12" s="1"/>
  <c r="AA23" i="12"/>
  <c r="Z23" i="12" s="1"/>
  <c r="Y23" i="12" s="1"/>
  <c r="X23" i="12" s="1"/>
  <c r="X26" i="12" s="1"/>
  <c r="W23" i="12"/>
  <c r="V23" i="12" s="1"/>
  <c r="V26" i="12" s="1"/>
  <c r="U23" i="12"/>
  <c r="T23" i="12"/>
  <c r="T26" i="12" s="1"/>
  <c r="S23" i="12"/>
  <c r="R23" i="12"/>
  <c r="Q23" i="12"/>
  <c r="P23" i="12" s="1"/>
  <c r="P26" i="12" s="1"/>
  <c r="O23" i="12"/>
  <c r="O26" i="12" s="1"/>
  <c r="N23" i="12"/>
  <c r="M23" i="12" s="1"/>
  <c r="M26" i="12" s="1"/>
  <c r="L23" i="12"/>
  <c r="L26" i="12" s="1"/>
  <c r="K23" i="12"/>
  <c r="J23" i="12" s="1"/>
  <c r="J26" i="12" s="1"/>
  <c r="I23" i="12"/>
  <c r="I26" i="12" s="1"/>
  <c r="H23" i="12"/>
  <c r="H26" i="12" s="1"/>
  <c r="G26" i="12" s="1"/>
  <c r="G23" i="12"/>
  <c r="F23" i="12"/>
  <c r="F26" i="12" s="1"/>
  <c r="E23" i="12"/>
  <c r="E26" i="12" s="1"/>
  <c r="D23" i="12"/>
  <c r="C23" i="12"/>
  <c r="BR22" i="12" s="1"/>
  <c r="BR25" i="12" s="1"/>
  <c r="BQ22" i="12"/>
  <c r="BQ25" i="12" s="1"/>
  <c r="BP22" i="12"/>
  <c r="BP25" i="12" s="1"/>
  <c r="BO22" i="12"/>
  <c r="BN22" i="12"/>
  <c r="BM22" i="12"/>
  <c r="BL22" i="12"/>
  <c r="BL25" i="12" s="1"/>
  <c r="BK22" i="12"/>
  <c r="BJ22" i="12" s="1"/>
  <c r="BJ25" i="12" s="1"/>
  <c r="BH22" i="12"/>
  <c r="BG22" i="12"/>
  <c r="BG25" i="12" s="1"/>
  <c r="BF25" i="12" s="1"/>
  <c r="BF22" i="12"/>
  <c r="BE22" i="12"/>
  <c r="BD22" i="12"/>
  <c r="BC22" i="12"/>
  <c r="BB22" i="12"/>
  <c r="BB25" i="12" s="1"/>
  <c r="BA22" i="12"/>
  <c r="AZ22" i="12"/>
  <c r="AY22" i="12"/>
  <c r="AX22" i="12"/>
  <c r="AX25" i="12" s="1"/>
  <c r="AW22" i="12"/>
  <c r="AV22" i="12"/>
  <c r="AU22" i="12" s="1"/>
  <c r="AT22" i="12" s="1"/>
  <c r="AS22" i="12" s="1"/>
  <c r="AR22" i="12"/>
  <c r="AQ22" i="12" s="1"/>
  <c r="AQ25" i="12" s="1"/>
  <c r="AP22" i="12"/>
  <c r="AP25" i="12" s="1"/>
  <c r="AO22" i="12"/>
  <c r="AN22" i="12"/>
  <c r="AM22" i="12"/>
  <c r="AL22" i="12"/>
  <c r="AL25" i="12" s="1"/>
  <c r="AK25" i="12" s="1"/>
  <c r="AJ25" i="12" s="1"/>
  <c r="AI25" i="12" s="1"/>
  <c r="AK22" i="12"/>
  <c r="AJ22" i="12"/>
  <c r="AI22" i="12"/>
  <c r="AH22" i="12"/>
  <c r="AH25" i="12" s="1"/>
  <c r="AG22" i="12"/>
  <c r="AF22" i="12"/>
  <c r="AE22" i="12"/>
  <c r="AD22" i="12"/>
  <c r="AD25" i="12" s="1"/>
  <c r="AC22" i="12"/>
  <c r="AC25" i="12" s="1"/>
  <c r="AB22" i="12"/>
  <c r="AB25" i="12" s="1"/>
  <c r="AA22" i="12"/>
  <c r="Z22" i="12"/>
  <c r="Y22" i="12" s="1"/>
  <c r="X22" i="12" s="1"/>
  <c r="W22" i="12" s="1"/>
  <c r="V22" i="12" s="1"/>
  <c r="V25" i="12" s="1"/>
  <c r="U22" i="12"/>
  <c r="T22" i="12"/>
  <c r="S22" i="12"/>
  <c r="R22" i="12"/>
  <c r="R25" i="12" s="1"/>
  <c r="Q22" i="12"/>
  <c r="P22" i="12" s="1"/>
  <c r="O22" i="12" s="1"/>
  <c r="O25" i="12" s="1"/>
  <c r="N22" i="12"/>
  <c r="M22" i="12" s="1"/>
  <c r="L22" i="12"/>
  <c r="L25" i="12" s="1"/>
  <c r="K25" i="12" s="1"/>
  <c r="K22" i="12"/>
  <c r="J22" i="12"/>
  <c r="I22" i="12"/>
  <c r="I25" i="12" s="1"/>
  <c r="H22" i="12"/>
  <c r="G22" i="12"/>
  <c r="F22" i="12"/>
  <c r="F25" i="12" s="1"/>
  <c r="E22" i="12"/>
  <c r="E25" i="12" s="1"/>
  <c r="D22" i="12"/>
  <c r="C22" i="12" s="1"/>
  <c r="C25" i="12" s="1"/>
  <c r="AU68" i="12" l="1"/>
  <c r="AT68" i="12" s="1"/>
  <c r="AS68" i="12" s="1"/>
  <c r="AR68" i="12" s="1"/>
  <c r="AQ68" i="12" s="1"/>
  <c r="AP68" i="12" s="1"/>
  <c r="AO68" i="12" s="1"/>
  <c r="AN68" i="12" s="1"/>
  <c r="AM68" i="12" s="1"/>
  <c r="AL68" i="12" s="1"/>
  <c r="AK68" i="12" s="1"/>
  <c r="AJ68" i="12" s="1"/>
  <c r="AI68" i="12" s="1"/>
  <c r="AH68" i="12" s="1"/>
  <c r="AG68" i="12" s="1"/>
  <c r="AF68" i="12" s="1"/>
  <c r="AE68" i="12" s="1"/>
  <c r="AD68" i="12" s="1"/>
  <c r="AC68" i="12" s="1"/>
  <c r="AB68" i="12" s="1"/>
  <c r="AA68" i="12" s="1"/>
  <c r="Z68" i="12" s="1"/>
  <c r="Y68" i="12" s="1"/>
  <c r="X68" i="12" s="1"/>
  <c r="W68" i="12" s="1"/>
  <c r="V68" i="12" s="1"/>
  <c r="U68" i="12" s="1"/>
  <c r="T68" i="12" s="1"/>
  <c r="AX91" i="12"/>
  <c r="AW91" i="12" s="1"/>
  <c r="AV91" i="12" s="1"/>
  <c r="AU91" i="12" s="1"/>
  <c r="AT91" i="12" s="1"/>
  <c r="AS91" i="12" s="1"/>
  <c r="AR91" i="12" s="1"/>
  <c r="Y46" i="12"/>
  <c r="X46" i="12" s="1"/>
  <c r="W46" i="12" s="1"/>
  <c r="V46" i="12" s="1"/>
  <c r="U46" i="12" s="1"/>
  <c r="T46" i="12" s="1"/>
  <c r="S46" i="12" s="1"/>
  <c r="R46" i="12" s="1"/>
  <c r="Q46" i="12" s="1"/>
  <c r="P46" i="12" s="1"/>
  <c r="O46" i="12" s="1"/>
  <c r="N46" i="12" s="1"/>
  <c r="M46" i="12" s="1"/>
  <c r="L46" i="12" s="1"/>
  <c r="K46" i="12" s="1"/>
  <c r="J46" i="12" s="1"/>
  <c r="AX47" i="12"/>
  <c r="AW47" i="12" s="1"/>
  <c r="AV47" i="12" s="1"/>
  <c r="AU47" i="12" s="1"/>
  <c r="AT47" i="12" s="1"/>
  <c r="AS47" i="12" s="1"/>
  <c r="AR47" i="12" s="1"/>
  <c r="AQ47" i="12" s="1"/>
  <c r="AP47" i="12" s="1"/>
  <c r="AO47" i="12" s="1"/>
  <c r="AN47" i="12" s="1"/>
  <c r="AM47" i="12" s="1"/>
  <c r="AL47" i="12" s="1"/>
  <c r="AK47" i="12" s="1"/>
  <c r="AJ47" i="12" s="1"/>
  <c r="AI47" i="12" s="1"/>
  <c r="AH47" i="12" s="1"/>
  <c r="AG47" i="12" s="1"/>
  <c r="AF47" i="12" s="1"/>
  <c r="AE47" i="12" s="1"/>
  <c r="AD47" i="12" s="1"/>
  <c r="AC47" i="12" s="1"/>
  <c r="AB47" i="12" s="1"/>
  <c r="AA47" i="12" s="1"/>
  <c r="Z47" i="12" s="1"/>
  <c r="Y47" i="12" s="1"/>
  <c r="X47" i="12" s="1"/>
  <c r="W47" i="12" s="1"/>
  <c r="V47" i="12" s="1"/>
  <c r="U47" i="12" s="1"/>
  <c r="T47" i="12" s="1"/>
  <c r="S47" i="12" s="1"/>
  <c r="R47" i="12" s="1"/>
  <c r="Q47" i="12" s="1"/>
  <c r="P47" i="12" s="1"/>
  <c r="O47" i="12" s="1"/>
  <c r="N47" i="12" s="1"/>
  <c r="M47" i="12" s="1"/>
  <c r="L47" i="12" s="1"/>
  <c r="K47" i="12" s="1"/>
  <c r="J47" i="12" s="1"/>
  <c r="Y153" i="12"/>
  <c r="BD218" i="12"/>
  <c r="G25" i="12"/>
  <c r="D25" i="12"/>
  <c r="T25" i="12"/>
  <c r="S25" i="12" s="1"/>
  <c r="BN25" i="12"/>
  <c r="K26" i="12"/>
  <c r="AC26" i="12"/>
  <c r="AR26" i="12"/>
  <c r="BK26" i="12"/>
  <c r="BK47" i="12"/>
  <c r="AC91" i="12"/>
  <c r="AB91" i="12" s="1"/>
  <c r="AA91" i="12" s="1"/>
  <c r="Z91" i="12" s="1"/>
  <c r="Y91" i="12" s="1"/>
  <c r="X91" i="12" s="1"/>
  <c r="W91" i="12" s="1"/>
  <c r="V91" i="12" s="1"/>
  <c r="U91" i="12" s="1"/>
  <c r="T91" i="12" s="1"/>
  <c r="S91" i="12" s="1"/>
  <c r="R91" i="12" s="1"/>
  <c r="Q91" i="12" s="1"/>
  <c r="P91" i="12" s="1"/>
  <c r="O91" i="12" s="1"/>
  <c r="N91" i="12" s="1"/>
  <c r="M91" i="12" s="1"/>
  <c r="L91" i="12" s="1"/>
  <c r="K91" i="12" s="1"/>
  <c r="J91" i="12" s="1"/>
  <c r="BK109" i="12"/>
  <c r="BH131" i="12"/>
  <c r="BG131" i="12" s="1"/>
  <c r="BE131" i="12" s="1"/>
  <c r="BD131" i="12" s="1"/>
  <c r="BC131" i="12" s="1"/>
  <c r="BB131" i="12" s="1"/>
  <c r="BA131" i="12" s="1"/>
  <c r="AZ131" i="12" s="1"/>
  <c r="AY131" i="12" s="1"/>
  <c r="AX131" i="12" s="1"/>
  <c r="AW131" i="12" s="1"/>
  <c r="AV131" i="12" s="1"/>
  <c r="AU131" i="12" s="1"/>
  <c r="AT131" i="12" s="1"/>
  <c r="AS131" i="12" s="1"/>
  <c r="AR131" i="12" s="1"/>
  <c r="AQ131" i="12" s="1"/>
  <c r="AP131" i="12" s="1"/>
  <c r="AO131" i="12" s="1"/>
  <c r="AN131" i="12" s="1"/>
  <c r="AM131" i="12" s="1"/>
  <c r="AL131" i="12" s="1"/>
  <c r="AK131" i="12" s="1"/>
  <c r="AI131" i="12" s="1"/>
  <c r="AH131" i="12" s="1"/>
  <c r="AG131" i="12" s="1"/>
  <c r="AF131" i="12" s="1"/>
  <c r="AE131" i="12" s="1"/>
  <c r="AD131" i="12" s="1"/>
  <c r="AC131" i="12" s="1"/>
  <c r="AB131" i="12" s="1"/>
  <c r="AA131" i="12" s="1"/>
  <c r="Z131" i="12" s="1"/>
  <c r="Y131" i="12" s="1"/>
  <c r="X131" i="12" s="1"/>
  <c r="W131" i="12" s="1"/>
  <c r="V131" i="12" s="1"/>
  <c r="U131" i="12" s="1"/>
  <c r="T131" i="12" s="1"/>
  <c r="S131" i="12" s="1"/>
  <c r="R131" i="12" s="1"/>
  <c r="Q131" i="12" s="1"/>
  <c r="P131" i="12" s="1"/>
  <c r="O131" i="12" s="1"/>
  <c r="N131" i="12" s="1"/>
  <c r="M131" i="12" s="1"/>
  <c r="L131" i="12" s="1"/>
  <c r="K131" i="12" s="1"/>
  <c r="J131" i="12" s="1"/>
  <c r="I131" i="12" s="1"/>
  <c r="H131" i="12" s="1"/>
  <c r="G131" i="12" s="1"/>
  <c r="F131" i="12" s="1"/>
  <c r="E131" i="12" s="1"/>
  <c r="D131" i="12" s="1"/>
  <c r="C131" i="12" s="1"/>
  <c r="AH154" i="12"/>
  <c r="BK154" i="12"/>
  <c r="BG175" i="12"/>
  <c r="BF175" i="12" s="1"/>
  <c r="BE175" i="12" s="1"/>
  <c r="BD175" i="12" s="1"/>
  <c r="BC175" i="12" s="1"/>
  <c r="BB175" i="12" s="1"/>
  <c r="BA175" i="12" s="1"/>
  <c r="AZ175" i="12" s="1"/>
  <c r="AY175" i="12" s="1"/>
  <c r="AX175" i="12" s="1"/>
  <c r="AW175" i="12" s="1"/>
  <c r="BK196" i="12"/>
  <c r="BC218" i="12"/>
  <c r="BB218" i="12" s="1"/>
  <c r="BA218" i="12" s="1"/>
  <c r="AZ218" i="12" s="1"/>
  <c r="AY218" i="12" s="1"/>
  <c r="AX218" i="12" s="1"/>
  <c r="AW218" i="12" s="1"/>
  <c r="AV218" i="12" s="1"/>
  <c r="AU218" i="12" s="1"/>
  <c r="AT218" i="12" s="1"/>
  <c r="AS218" i="12" s="1"/>
  <c r="AR218" i="12" s="1"/>
  <c r="AQ218" i="12" s="1"/>
  <c r="AP218" i="12" s="1"/>
  <c r="AO218" i="12" s="1"/>
  <c r="AN218" i="12" s="1"/>
  <c r="AM218" i="12" s="1"/>
  <c r="AL218" i="12" s="1"/>
  <c r="AK218" i="12" s="1"/>
  <c r="AJ218" i="12" s="1"/>
  <c r="AI218" i="12" s="1"/>
  <c r="AH218" i="12" s="1"/>
  <c r="AG218" i="12" s="1"/>
  <c r="AF218" i="12" s="1"/>
  <c r="AE218" i="12" s="1"/>
  <c r="AD218" i="12" s="1"/>
  <c r="AC218" i="12" s="1"/>
  <c r="AB218" i="12" s="1"/>
  <c r="AA218" i="12" s="1"/>
  <c r="Z218" i="12" s="1"/>
  <c r="Y218" i="12" s="1"/>
  <c r="X218" i="12" s="1"/>
  <c r="W218" i="12" s="1"/>
  <c r="V218" i="12" s="1"/>
  <c r="U218" i="12" s="1"/>
  <c r="T218" i="12" s="1"/>
  <c r="S218" i="12" s="1"/>
  <c r="R218" i="12" s="1"/>
  <c r="Q218" i="12" s="1"/>
  <c r="P218" i="12" s="1"/>
  <c r="O218" i="12" s="1"/>
  <c r="N218" i="12" s="1"/>
  <c r="M218" i="12" s="1"/>
  <c r="L218" i="12" s="1"/>
  <c r="K218" i="12" s="1"/>
  <c r="J218" i="12" s="1"/>
  <c r="H219" i="12"/>
  <c r="G219" i="12" s="1"/>
  <c r="F219" i="12" s="1"/>
  <c r="E219" i="12" s="1"/>
  <c r="D219" i="12" s="1"/>
  <c r="C219" i="12" s="1"/>
  <c r="F265" i="12"/>
  <c r="F266" i="12" s="1"/>
  <c r="AH265" i="12"/>
  <c r="AH266" i="12" s="1"/>
  <c r="AP265" i="12"/>
  <c r="AP266" i="12" s="1"/>
  <c r="E56" i="8" s="1"/>
  <c r="BF265" i="12"/>
  <c r="BK265" i="12"/>
  <c r="BK266" i="12" s="1"/>
  <c r="BO265" i="12"/>
  <c r="E267" i="12"/>
  <c r="E268" i="12" s="1"/>
  <c r="F22" i="8" s="1"/>
  <c r="H22" i="8" s="1"/>
  <c r="I267" i="12"/>
  <c r="I268" i="12" s="1"/>
  <c r="AH267" i="12"/>
  <c r="AH268" i="12" s="1"/>
  <c r="AH242" i="12"/>
  <c r="AG242" i="12" s="1"/>
  <c r="AF242" i="12" s="1"/>
  <c r="AE242" i="12" s="1"/>
  <c r="AD242" i="12" s="1"/>
  <c r="AC242" i="12" s="1"/>
  <c r="BC267" i="12"/>
  <c r="BG267" i="12"/>
  <c r="BG268" i="12" s="1"/>
  <c r="BM267" i="12"/>
  <c r="BM268" i="12" s="1"/>
  <c r="BQ267" i="12"/>
  <c r="BQ268" i="12" s="1"/>
  <c r="BH46" i="12"/>
  <c r="BG46" i="12" s="1"/>
  <c r="BF46" i="12" s="1"/>
  <c r="BE46" i="12" s="1"/>
  <c r="BD46" i="12" s="1"/>
  <c r="BC46" i="12" s="1"/>
  <c r="H47" i="12"/>
  <c r="G47" i="12" s="1"/>
  <c r="F47" i="12" s="1"/>
  <c r="E47" i="12" s="1"/>
  <c r="D47" i="12" s="1"/>
  <c r="C47" i="12" s="1"/>
  <c r="AY90" i="12"/>
  <c r="AX90" i="12" s="1"/>
  <c r="AW90" i="12" s="1"/>
  <c r="AV90" i="12" s="1"/>
  <c r="AU90" i="12" s="1"/>
  <c r="AT90" i="12" s="1"/>
  <c r="AS90" i="12" s="1"/>
  <c r="AR90" i="12" s="1"/>
  <c r="AQ90" i="12" s="1"/>
  <c r="AP90" i="12" s="1"/>
  <c r="AO90" i="12" s="1"/>
  <c r="AN90" i="12" s="1"/>
  <c r="AM90" i="12" s="1"/>
  <c r="AL90" i="12" s="1"/>
  <c r="AK90" i="12" s="1"/>
  <c r="AJ90" i="12" s="1"/>
  <c r="AI90" i="12" s="1"/>
  <c r="AH90" i="12" s="1"/>
  <c r="AG90" i="12" s="1"/>
  <c r="AF90" i="12" s="1"/>
  <c r="AE90" i="12" s="1"/>
  <c r="AD90" i="12" s="1"/>
  <c r="AC90" i="12" s="1"/>
  <c r="AB90" i="12" s="1"/>
  <c r="AA90" i="12" s="1"/>
  <c r="Z90" i="12" s="1"/>
  <c r="Y90" i="12" s="1"/>
  <c r="X90" i="12" s="1"/>
  <c r="W90" i="12" s="1"/>
  <c r="V90" i="12" s="1"/>
  <c r="U90" i="12" s="1"/>
  <c r="T90" i="12" s="1"/>
  <c r="S90" i="12" s="1"/>
  <c r="R90" i="12" s="1"/>
  <c r="Q90" i="12" s="1"/>
  <c r="P90" i="12" s="1"/>
  <c r="O90" i="12" s="1"/>
  <c r="N90" i="12" s="1"/>
  <c r="M90" i="12" s="1"/>
  <c r="L90" i="12" s="1"/>
  <c r="K90" i="12" s="1"/>
  <c r="J90" i="12" s="1"/>
  <c r="BS90" i="12" s="1"/>
  <c r="BH90" i="12"/>
  <c r="BG90" i="12" s="1"/>
  <c r="BF90" i="12" s="1"/>
  <c r="BE90" i="12" s="1"/>
  <c r="BD90" i="12" s="1"/>
  <c r="BC90" i="12" s="1"/>
  <c r="BB90" i="12" s="1"/>
  <c r="BH91" i="12"/>
  <c r="BG91" i="12" s="1"/>
  <c r="BF91" i="12" s="1"/>
  <c r="BE91" i="12" s="1"/>
  <c r="BD91" i="12" s="1"/>
  <c r="BC91" i="12" s="1"/>
  <c r="BB91" i="12" s="1"/>
  <c r="AY154" i="12"/>
  <c r="AE175" i="12"/>
  <c r="AD175" i="12" s="1"/>
  <c r="AC175" i="12" s="1"/>
  <c r="AB175" i="12" s="1"/>
  <c r="AA175" i="12" s="1"/>
  <c r="Z175" i="12" s="1"/>
  <c r="Y175" i="12" s="1"/>
  <c r="X175" i="12" s="1"/>
  <c r="W175" i="12" s="1"/>
  <c r="V175" i="12" s="1"/>
  <c r="U175" i="12" s="1"/>
  <c r="T175" i="12" s="1"/>
  <c r="S175" i="12" s="1"/>
  <c r="R175" i="12" s="1"/>
  <c r="Q175" i="12" s="1"/>
  <c r="P175" i="12" s="1"/>
  <c r="O175" i="12" s="1"/>
  <c r="N175" i="12" s="1"/>
  <c r="M175" i="12" s="1"/>
  <c r="L175" i="12" s="1"/>
  <c r="K175" i="12" s="1"/>
  <c r="J175" i="12" s="1"/>
  <c r="AH196" i="12"/>
  <c r="AG196" i="12" s="1"/>
  <c r="AF196" i="12" s="1"/>
  <c r="AE196" i="12" s="1"/>
  <c r="AD196" i="12" s="1"/>
  <c r="AC196" i="12" s="1"/>
  <c r="AB196" i="12" s="1"/>
  <c r="AA196" i="12" s="1"/>
  <c r="Z196" i="12" s="1"/>
  <c r="Y196" i="12" s="1"/>
  <c r="X196" i="12" s="1"/>
  <c r="W196" i="12" s="1"/>
  <c r="V196" i="12" s="1"/>
  <c r="U196" i="12" s="1"/>
  <c r="T196" i="12" s="1"/>
  <c r="S196" i="12" s="1"/>
  <c r="R196" i="12" s="1"/>
  <c r="Q196" i="12" s="1"/>
  <c r="P196" i="12" s="1"/>
  <c r="O196" i="12" s="1"/>
  <c r="N196" i="12" s="1"/>
  <c r="M196" i="12" s="1"/>
  <c r="L196" i="12" s="1"/>
  <c r="K196" i="12" s="1"/>
  <c r="J196" i="12" s="1"/>
  <c r="I196" i="12" s="1"/>
  <c r="H196" i="12" s="1"/>
  <c r="G196" i="12" s="1"/>
  <c r="F196" i="12" s="1"/>
  <c r="E196" i="12" s="1"/>
  <c r="D196" i="12" s="1"/>
  <c r="C196" i="12" s="1"/>
  <c r="BK195" i="12"/>
  <c r="AJ196" i="12"/>
  <c r="BK218" i="12"/>
  <c r="L265" i="12"/>
  <c r="L266" i="12" s="1"/>
  <c r="AE265" i="12"/>
  <c r="AM265" i="12"/>
  <c r="BC265" i="12"/>
  <c r="BC266" i="12" s="1"/>
  <c r="BG265" i="12"/>
  <c r="BG266" i="12" s="1"/>
  <c r="BL265" i="12"/>
  <c r="BL266" i="12" s="1"/>
  <c r="BP265" i="12"/>
  <c r="BP266" i="12" s="1"/>
  <c r="F267" i="12"/>
  <c r="F268" i="12" s="1"/>
  <c r="F23" i="8" s="1"/>
  <c r="H23" i="8" s="1"/>
  <c r="AE267" i="12"/>
  <c r="AR267" i="12"/>
  <c r="AR268" i="12" s="1"/>
  <c r="BG262" i="12"/>
  <c r="BE262" i="12" s="1"/>
  <c r="BD262" i="12" s="1"/>
  <c r="BC262" i="12" s="1"/>
  <c r="BB262" i="12" s="1"/>
  <c r="BA262" i="12" s="1"/>
  <c r="AZ262" i="12" s="1"/>
  <c r="AY262" i="12" s="1"/>
  <c r="AX262" i="12" s="1"/>
  <c r="AW262" i="12" s="1"/>
  <c r="AV262" i="12" s="1"/>
  <c r="AU262" i="12" s="1"/>
  <c r="AT262" i="12" s="1"/>
  <c r="AS262" i="12" s="1"/>
  <c r="AR262" i="12" s="1"/>
  <c r="AQ262" i="12" s="1"/>
  <c r="AP262" i="12" s="1"/>
  <c r="AO262" i="12" s="1"/>
  <c r="AN262" i="12" s="1"/>
  <c r="AM262" i="12" s="1"/>
  <c r="AL262" i="12" s="1"/>
  <c r="AK262" i="12" s="1"/>
  <c r="AI262" i="12" s="1"/>
  <c r="AH262" i="12" s="1"/>
  <c r="AG262" i="12" s="1"/>
  <c r="AF262" i="12" s="1"/>
  <c r="AE262" i="12" s="1"/>
  <c r="AD262" i="12" s="1"/>
  <c r="AC262" i="12" s="1"/>
  <c r="AB262" i="12" s="1"/>
  <c r="AA262" i="12" s="1"/>
  <c r="Z262" i="12" s="1"/>
  <c r="Y262" i="12" s="1"/>
  <c r="X262" i="12" s="1"/>
  <c r="W262" i="12" s="1"/>
  <c r="V262" i="12" s="1"/>
  <c r="U262" i="12" s="1"/>
  <c r="T262" i="12" s="1"/>
  <c r="S262" i="12" s="1"/>
  <c r="R262" i="12" s="1"/>
  <c r="Q262" i="12" s="1"/>
  <c r="P262" i="12" s="1"/>
  <c r="O262" i="12" s="1"/>
  <c r="N262" i="12" s="1"/>
  <c r="M262" i="12" s="1"/>
  <c r="L262" i="12" s="1"/>
  <c r="K262" i="12" s="1"/>
  <c r="J262" i="12" s="1"/>
  <c r="I262" i="12" s="1"/>
  <c r="H262" i="12" s="1"/>
  <c r="G262" i="12" s="1"/>
  <c r="F262" i="12" s="1"/>
  <c r="E262" i="12" s="1"/>
  <c r="D262" i="12" s="1"/>
  <c r="C262" i="12" s="1"/>
  <c r="BI265" i="12"/>
  <c r="BI266" i="12" s="1"/>
  <c r="BG47" i="12"/>
  <c r="AA25" i="12"/>
  <c r="U26" i="12"/>
  <c r="BD25" i="12"/>
  <c r="BC25" i="12" s="1"/>
  <c r="AW26" i="12"/>
  <c r="N25" i="12"/>
  <c r="M25" i="12" s="1"/>
  <c r="Q25" i="12"/>
  <c r="N26" i="12"/>
  <c r="AA26" i="12"/>
  <c r="BA46" i="12"/>
  <c r="AZ46" i="12" s="1"/>
  <c r="AY46" i="12" s="1"/>
  <c r="AX46" i="12" s="1"/>
  <c r="AW46" i="12" s="1"/>
  <c r="AV46" i="12" s="1"/>
  <c r="AU46" i="12" s="1"/>
  <c r="AT46" i="12" s="1"/>
  <c r="AS46" i="12" s="1"/>
  <c r="AR46" i="12" s="1"/>
  <c r="AQ46" i="12" s="1"/>
  <c r="AP46" i="12" s="1"/>
  <c r="AO46" i="12" s="1"/>
  <c r="AN46" i="12" s="1"/>
  <c r="AM46" i="12" s="1"/>
  <c r="AL46" i="12" s="1"/>
  <c r="AK46" i="12" s="1"/>
  <c r="AJ46" i="12" s="1"/>
  <c r="AI46" i="12" s="1"/>
  <c r="AH46" i="12" s="1"/>
  <c r="AG46" i="12" s="1"/>
  <c r="AF46" i="12" s="1"/>
  <c r="AE46" i="12" s="1"/>
  <c r="AD46" i="12" s="1"/>
  <c r="AC46" i="12" s="1"/>
  <c r="BK46" i="12"/>
  <c r="AY67" i="12"/>
  <c r="AX67" i="12" s="1"/>
  <c r="AW67" i="12" s="1"/>
  <c r="AV67" i="12" s="1"/>
  <c r="AU67" i="12" s="1"/>
  <c r="AT67" i="12" s="1"/>
  <c r="AS67" i="12" s="1"/>
  <c r="AR67" i="12" s="1"/>
  <c r="AQ67" i="12" s="1"/>
  <c r="AP67" i="12" s="1"/>
  <c r="AO67" i="12" s="1"/>
  <c r="AN67" i="12" s="1"/>
  <c r="AM67" i="12" s="1"/>
  <c r="AL67" i="12" s="1"/>
  <c r="AK67" i="12" s="1"/>
  <c r="AJ67" i="12" s="1"/>
  <c r="AI67" i="12" s="1"/>
  <c r="AH67" i="12" s="1"/>
  <c r="AG67" i="12" s="1"/>
  <c r="AF67" i="12" s="1"/>
  <c r="AE67" i="12" s="1"/>
  <c r="AD67" i="12" s="1"/>
  <c r="AC67" i="12" s="1"/>
  <c r="AB67" i="12" s="1"/>
  <c r="AA67" i="12" s="1"/>
  <c r="Z67" i="12" s="1"/>
  <c r="Y67" i="12" s="1"/>
  <c r="X67" i="12" s="1"/>
  <c r="W67" i="12" s="1"/>
  <c r="V67" i="12" s="1"/>
  <c r="U67" i="12" s="1"/>
  <c r="T67" i="12" s="1"/>
  <c r="S67" i="12" s="1"/>
  <c r="R67" i="12" s="1"/>
  <c r="Q67" i="12" s="1"/>
  <c r="P67" i="12" s="1"/>
  <c r="O67" i="12" s="1"/>
  <c r="N67" i="12" s="1"/>
  <c r="M67" i="12" s="1"/>
  <c r="BH67" i="12"/>
  <c r="BG67" i="12" s="1"/>
  <c r="BF67" i="12" s="1"/>
  <c r="BE67" i="12" s="1"/>
  <c r="BD67" i="12" s="1"/>
  <c r="BC67" i="12" s="1"/>
  <c r="BB67" i="12" s="1"/>
  <c r="BA67" i="12" s="1"/>
  <c r="BO67" i="12"/>
  <c r="BH68" i="12"/>
  <c r="BG68" i="12" s="1"/>
  <c r="BF68" i="12" s="1"/>
  <c r="BE68" i="12" s="1"/>
  <c r="BD68" i="12" s="1"/>
  <c r="BC68" i="12" s="1"/>
  <c r="BB68" i="12" s="1"/>
  <c r="BA68" i="12" s="1"/>
  <c r="BO68" i="12"/>
  <c r="BG110" i="12"/>
  <c r="BF110" i="12" s="1"/>
  <c r="BE110" i="12" s="1"/>
  <c r="BD110" i="12" s="1"/>
  <c r="BC110" i="12" s="1"/>
  <c r="BB110" i="12" s="1"/>
  <c r="BA110" i="12" s="1"/>
  <c r="AZ110" i="12" s="1"/>
  <c r="AY110" i="12" s="1"/>
  <c r="AX110" i="12" s="1"/>
  <c r="AW110" i="12" s="1"/>
  <c r="AV110" i="12" s="1"/>
  <c r="AU110" i="12" s="1"/>
  <c r="AT110" i="12" s="1"/>
  <c r="AS110" i="12" s="1"/>
  <c r="AR110" i="12" s="1"/>
  <c r="AQ110" i="12" s="1"/>
  <c r="AP110" i="12" s="1"/>
  <c r="AO110" i="12" s="1"/>
  <c r="AN110" i="12" s="1"/>
  <c r="AM110" i="12" s="1"/>
  <c r="AL110" i="12" s="1"/>
  <c r="AK110" i="12" s="1"/>
  <c r="AJ110" i="12" s="1"/>
  <c r="AI110" i="12" s="1"/>
  <c r="AH110" i="12" s="1"/>
  <c r="AG110" i="12" s="1"/>
  <c r="AF110" i="12" s="1"/>
  <c r="AE110" i="12" s="1"/>
  <c r="AD110" i="12" s="1"/>
  <c r="AC110" i="12" s="1"/>
  <c r="AB110" i="12" s="1"/>
  <c r="AA110" i="12" s="1"/>
  <c r="Z110" i="12" s="1"/>
  <c r="Y110" i="12" s="1"/>
  <c r="X110" i="12" s="1"/>
  <c r="W110" i="12" s="1"/>
  <c r="V110" i="12" s="1"/>
  <c r="U110" i="12" s="1"/>
  <c r="T110" i="12" s="1"/>
  <c r="S110" i="12" s="1"/>
  <c r="R110" i="12" s="1"/>
  <c r="Q110" i="12" s="1"/>
  <c r="P110" i="12" s="1"/>
  <c r="O110" i="12" s="1"/>
  <c r="N110" i="12" s="1"/>
  <c r="M110" i="12" s="1"/>
  <c r="L110" i="12" s="1"/>
  <c r="K110" i="12" s="1"/>
  <c r="J110" i="12" s="1"/>
  <c r="K153" i="12"/>
  <c r="AV153" i="12"/>
  <c r="AU153" i="12" s="1"/>
  <c r="D154" i="12"/>
  <c r="N154" i="12"/>
  <c r="S154" i="12"/>
  <c r="AO154" i="12"/>
  <c r="AT154" i="12"/>
  <c r="AU174" i="12"/>
  <c r="AT174" i="12" s="1"/>
  <c r="AS174" i="12" s="1"/>
  <c r="AR174" i="12" s="1"/>
  <c r="AQ174" i="12" s="1"/>
  <c r="AP174" i="12" s="1"/>
  <c r="AO174" i="12" s="1"/>
  <c r="AN174" i="12" s="1"/>
  <c r="AM174" i="12" s="1"/>
  <c r="AL174" i="12" s="1"/>
  <c r="AK174" i="12" s="1"/>
  <c r="AJ174" i="12" s="1"/>
  <c r="AI174" i="12" s="1"/>
  <c r="AH174" i="12" s="1"/>
  <c r="AG174" i="12" s="1"/>
  <c r="AF174" i="12" s="1"/>
  <c r="AE174" i="12" s="1"/>
  <c r="AD174" i="12" s="1"/>
  <c r="AC174" i="12" s="1"/>
  <c r="AB174" i="12" s="1"/>
  <c r="AA174" i="12" s="1"/>
  <c r="Z174" i="12" s="1"/>
  <c r="Y174" i="12" s="1"/>
  <c r="X174" i="12" s="1"/>
  <c r="W174" i="12" s="1"/>
  <c r="V174" i="12" s="1"/>
  <c r="U174" i="12" s="1"/>
  <c r="T174" i="12" s="1"/>
  <c r="S174" i="12" s="1"/>
  <c r="R174" i="12" s="1"/>
  <c r="Q174" i="12" s="1"/>
  <c r="P174" i="12" s="1"/>
  <c r="O174" i="12" s="1"/>
  <c r="N174" i="12" s="1"/>
  <c r="M174" i="12" s="1"/>
  <c r="L174" i="12" s="1"/>
  <c r="K174" i="12" s="1"/>
  <c r="J174" i="12" s="1"/>
  <c r="BH174" i="12"/>
  <c r="BG174" i="12" s="1"/>
  <c r="BF174" i="12" s="1"/>
  <c r="BE174" i="12" s="1"/>
  <c r="BD174" i="12" s="1"/>
  <c r="BC174" i="12" s="1"/>
  <c r="BB174" i="12" s="1"/>
  <c r="BA174" i="12" s="1"/>
  <c r="AZ174" i="12" s="1"/>
  <c r="AY174" i="12" s="1"/>
  <c r="AX174" i="12" s="1"/>
  <c r="AW174" i="12" s="1"/>
  <c r="H265" i="12"/>
  <c r="AA265" i="12"/>
  <c r="AR265" i="12"/>
  <c r="AR266" i="12" s="1"/>
  <c r="BM265" i="12"/>
  <c r="BM266" i="12" s="1"/>
  <c r="E72" i="8" s="1"/>
  <c r="G267" i="12"/>
  <c r="G268" i="12" s="1"/>
  <c r="L267" i="12"/>
  <c r="L268" i="12" s="1"/>
  <c r="AA267" i="12"/>
  <c r="AA268" i="12" s="1"/>
  <c r="AJ267" i="12"/>
  <c r="AJ268" i="12" s="1"/>
  <c r="AO267" i="12"/>
  <c r="AO268" i="12" s="1"/>
  <c r="BE267" i="12"/>
  <c r="BO267" i="12"/>
  <c r="BK68" i="12"/>
  <c r="AH91" i="12"/>
  <c r="AG91" i="12" s="1"/>
  <c r="AF91" i="12" s="1"/>
  <c r="AE91" i="12" s="1"/>
  <c r="BD109" i="12"/>
  <c r="BC109" i="12" s="1"/>
  <c r="BB109" i="12" s="1"/>
  <c r="BA109" i="12" s="1"/>
  <c r="AZ109" i="12" s="1"/>
  <c r="AY109" i="12" s="1"/>
  <c r="AX109" i="12" s="1"/>
  <c r="AW109" i="12" s="1"/>
  <c r="AV109" i="12" s="1"/>
  <c r="AU109" i="12" s="1"/>
  <c r="AT109" i="12" s="1"/>
  <c r="AS109" i="12" s="1"/>
  <c r="AR109" i="12" s="1"/>
  <c r="AQ109" i="12" s="1"/>
  <c r="AP109" i="12" s="1"/>
  <c r="AO109" i="12" s="1"/>
  <c r="AN109" i="12" s="1"/>
  <c r="AM109" i="12" s="1"/>
  <c r="AL109" i="12" s="1"/>
  <c r="AK109" i="12" s="1"/>
  <c r="AJ109" i="12" s="1"/>
  <c r="AI109" i="12" s="1"/>
  <c r="AH109" i="12" s="1"/>
  <c r="AG109" i="12" s="1"/>
  <c r="AF109" i="12" s="1"/>
  <c r="AE109" i="12" s="1"/>
  <c r="AD109" i="12" s="1"/>
  <c r="AC109" i="12" s="1"/>
  <c r="AB109" i="12" s="1"/>
  <c r="AA109" i="12" s="1"/>
  <c r="Z109" i="12" s="1"/>
  <c r="Y109" i="12" s="1"/>
  <c r="X109" i="12" s="1"/>
  <c r="W109" i="12" s="1"/>
  <c r="V109" i="12" s="1"/>
  <c r="U109" i="12" s="1"/>
  <c r="T109" i="12" s="1"/>
  <c r="S109" i="12" s="1"/>
  <c r="R109" i="12" s="1"/>
  <c r="Q109" i="12" s="1"/>
  <c r="P109" i="12" s="1"/>
  <c r="O109" i="12" s="1"/>
  <c r="N109" i="12" s="1"/>
  <c r="M109" i="12" s="1"/>
  <c r="L109" i="12" s="1"/>
  <c r="K109" i="12" s="1"/>
  <c r="J109" i="12" s="1"/>
  <c r="H110" i="12"/>
  <c r="G110" i="12" s="1"/>
  <c r="F110" i="12" s="1"/>
  <c r="E110" i="12" s="1"/>
  <c r="D110" i="12" s="1"/>
  <c r="C110" i="12" s="1"/>
  <c r="BH130" i="12"/>
  <c r="BG130" i="12" s="1"/>
  <c r="BE130" i="12" s="1"/>
  <c r="BD130" i="12" s="1"/>
  <c r="BC130" i="12" s="1"/>
  <c r="BB130" i="12" s="1"/>
  <c r="BA130" i="12" s="1"/>
  <c r="AZ130" i="12" s="1"/>
  <c r="AY130" i="12" s="1"/>
  <c r="AX130" i="12" s="1"/>
  <c r="AW130" i="12" s="1"/>
  <c r="AV130" i="12" s="1"/>
  <c r="AU130" i="12" s="1"/>
  <c r="AT130" i="12" s="1"/>
  <c r="AS130" i="12" s="1"/>
  <c r="AR130" i="12" s="1"/>
  <c r="AQ130" i="12" s="1"/>
  <c r="AP130" i="12" s="1"/>
  <c r="AO130" i="12" s="1"/>
  <c r="AN130" i="12" s="1"/>
  <c r="AM130" i="12" s="1"/>
  <c r="AL130" i="12" s="1"/>
  <c r="AK130" i="12" s="1"/>
  <c r="AI130" i="12" s="1"/>
  <c r="AH130" i="12" s="1"/>
  <c r="AG130" i="12" s="1"/>
  <c r="AF130" i="12" s="1"/>
  <c r="AE130" i="12" s="1"/>
  <c r="AD130" i="12" s="1"/>
  <c r="AC130" i="12" s="1"/>
  <c r="AB130" i="12" s="1"/>
  <c r="AA130" i="12" s="1"/>
  <c r="Z130" i="12" s="1"/>
  <c r="Y130" i="12" s="1"/>
  <c r="X130" i="12" s="1"/>
  <c r="W130" i="12" s="1"/>
  <c r="V130" i="12" s="1"/>
  <c r="U130" i="12" s="1"/>
  <c r="T130" i="12" s="1"/>
  <c r="S130" i="12" s="1"/>
  <c r="R130" i="12" s="1"/>
  <c r="Q130" i="12" s="1"/>
  <c r="P130" i="12" s="1"/>
  <c r="O130" i="12" s="1"/>
  <c r="N130" i="12" s="1"/>
  <c r="M130" i="12" s="1"/>
  <c r="L130" i="12" s="1"/>
  <c r="K130" i="12" s="1"/>
  <c r="J130" i="12" s="1"/>
  <c r="I130" i="12" s="1"/>
  <c r="H130" i="12" s="1"/>
  <c r="G130" i="12" s="1"/>
  <c r="F130" i="12" s="1"/>
  <c r="E130" i="12" s="1"/>
  <c r="D130" i="12" s="1"/>
  <c r="C130" i="12" s="1"/>
  <c r="F74" i="8"/>
  <c r="BI271" i="12"/>
  <c r="BK153" i="12"/>
  <c r="AC154" i="12"/>
  <c r="AB154" i="12" s="1"/>
  <c r="AV154" i="12"/>
  <c r="BI154" i="12"/>
  <c r="BK174" i="12"/>
  <c r="BB195" i="12"/>
  <c r="BA195" i="12" s="1"/>
  <c r="AZ195" i="12" s="1"/>
  <c r="AY195" i="12" s="1"/>
  <c r="AX195" i="12" s="1"/>
  <c r="AW195" i="12" s="1"/>
  <c r="AV195" i="12" s="1"/>
  <c r="AU195" i="12" s="1"/>
  <c r="AT195" i="12" s="1"/>
  <c r="AS195" i="12" s="1"/>
  <c r="AR195" i="12" s="1"/>
  <c r="AQ195" i="12" s="1"/>
  <c r="AP195" i="12" s="1"/>
  <c r="AO195" i="12" s="1"/>
  <c r="AN195" i="12" s="1"/>
  <c r="AM195" i="12" s="1"/>
  <c r="AL195" i="12" s="1"/>
  <c r="AK195" i="12" s="1"/>
  <c r="AJ195" i="12" s="1"/>
  <c r="AI195" i="12" s="1"/>
  <c r="AH195" i="12" s="1"/>
  <c r="AG195" i="12" s="1"/>
  <c r="AF195" i="12" s="1"/>
  <c r="AE195" i="12" s="1"/>
  <c r="AD195" i="12" s="1"/>
  <c r="AC195" i="12" s="1"/>
  <c r="AB195" i="12" s="1"/>
  <c r="AA195" i="12" s="1"/>
  <c r="Z195" i="12" s="1"/>
  <c r="Y195" i="12" s="1"/>
  <c r="X195" i="12" s="1"/>
  <c r="W195" i="12" s="1"/>
  <c r="V195" i="12" s="1"/>
  <c r="U195" i="12" s="1"/>
  <c r="T195" i="12" s="1"/>
  <c r="S195" i="12" s="1"/>
  <c r="R195" i="12" s="1"/>
  <c r="Q195" i="12" s="1"/>
  <c r="P195" i="12" s="1"/>
  <c r="O195" i="12" s="1"/>
  <c r="N195" i="12" s="1"/>
  <c r="M195" i="12" s="1"/>
  <c r="L195" i="12" s="1"/>
  <c r="K195" i="12" s="1"/>
  <c r="J195" i="12" s="1"/>
  <c r="I195" i="12" s="1"/>
  <c r="H195" i="12" s="1"/>
  <c r="G195" i="12" s="1"/>
  <c r="F195" i="12" s="1"/>
  <c r="E195" i="12" s="1"/>
  <c r="D195" i="12" s="1"/>
  <c r="C195" i="12" s="1"/>
  <c r="BS195" i="12" s="1"/>
  <c r="BH195" i="12"/>
  <c r="BG195" i="12" s="1"/>
  <c r="BF195" i="12" s="1"/>
  <c r="BE195" i="12" s="1"/>
  <c r="BH196" i="12"/>
  <c r="BG196" i="12" s="1"/>
  <c r="BF196" i="12" s="1"/>
  <c r="BE196" i="12" s="1"/>
  <c r="BF219" i="12"/>
  <c r="BE219" i="12" s="1"/>
  <c r="BD219" i="12" s="1"/>
  <c r="BC219" i="12" s="1"/>
  <c r="BB219" i="12" s="1"/>
  <c r="BA219" i="12" s="1"/>
  <c r="AZ219" i="12" s="1"/>
  <c r="AY219" i="12" s="1"/>
  <c r="AX219" i="12" s="1"/>
  <c r="AW219" i="12" s="1"/>
  <c r="AV219" i="12" s="1"/>
  <c r="AU219" i="12" s="1"/>
  <c r="AT219" i="12" s="1"/>
  <c r="AS219" i="12" s="1"/>
  <c r="AR219" i="12" s="1"/>
  <c r="AQ219" i="12" s="1"/>
  <c r="AP219" i="12" s="1"/>
  <c r="AO219" i="12" s="1"/>
  <c r="AN219" i="12" s="1"/>
  <c r="AM219" i="12" s="1"/>
  <c r="AL219" i="12" s="1"/>
  <c r="AK219" i="12" s="1"/>
  <c r="AJ219" i="12" s="1"/>
  <c r="AI219" i="12" s="1"/>
  <c r="AH219" i="12" s="1"/>
  <c r="AG219" i="12" s="1"/>
  <c r="AF219" i="12" s="1"/>
  <c r="AE219" i="12" s="1"/>
  <c r="AD219" i="12" s="1"/>
  <c r="AC219" i="12" s="1"/>
  <c r="AB219" i="12" s="1"/>
  <c r="AA219" i="12" s="1"/>
  <c r="Z219" i="12" s="1"/>
  <c r="Y219" i="12" s="1"/>
  <c r="X219" i="12" s="1"/>
  <c r="W219" i="12" s="1"/>
  <c r="V219" i="12" s="1"/>
  <c r="U219" i="12" s="1"/>
  <c r="T219" i="12" s="1"/>
  <c r="S219" i="12" s="1"/>
  <c r="R219" i="12" s="1"/>
  <c r="Q219" i="12" s="1"/>
  <c r="P219" i="12" s="1"/>
  <c r="O219" i="12" s="1"/>
  <c r="N219" i="12" s="1"/>
  <c r="M219" i="12" s="1"/>
  <c r="L219" i="12" s="1"/>
  <c r="K219" i="12" s="1"/>
  <c r="J219" i="12" s="1"/>
  <c r="BS219" i="12" s="1"/>
  <c r="BK219" i="12"/>
  <c r="E265" i="12"/>
  <c r="E266" i="12" s="1"/>
  <c r="I265" i="12"/>
  <c r="I266" i="12" s="1"/>
  <c r="AK265" i="12"/>
  <c r="AK266" i="12" s="1"/>
  <c r="AO265" i="12"/>
  <c r="AO266" i="12" s="1"/>
  <c r="BE265" i="12"/>
  <c r="BE266" i="12" s="1"/>
  <c r="H267" i="12"/>
  <c r="H268" i="12" s="1"/>
  <c r="AK267" i="12"/>
  <c r="AK268" i="12" s="1"/>
  <c r="F38" i="8" s="1"/>
  <c r="H38" i="8" s="1"/>
  <c r="AP267" i="12"/>
  <c r="AP268" i="12" s="1"/>
  <c r="BF267" i="12"/>
  <c r="BP267" i="12"/>
  <c r="BP268" i="12" s="1"/>
  <c r="BH263" i="12"/>
  <c r="BG263" i="12" s="1"/>
  <c r="BE263" i="12" s="1"/>
  <c r="BD263" i="12" s="1"/>
  <c r="BC263" i="12" s="1"/>
  <c r="BB263" i="12" s="1"/>
  <c r="BA263" i="12" s="1"/>
  <c r="AZ263" i="12" s="1"/>
  <c r="AY263" i="12" s="1"/>
  <c r="AX263" i="12" s="1"/>
  <c r="AW263" i="12" s="1"/>
  <c r="AV263" i="12" s="1"/>
  <c r="AU263" i="12" s="1"/>
  <c r="AT263" i="12" s="1"/>
  <c r="AS263" i="12" s="1"/>
  <c r="AR263" i="12" s="1"/>
  <c r="AQ263" i="12" s="1"/>
  <c r="AP263" i="12" s="1"/>
  <c r="AO263" i="12" s="1"/>
  <c r="AN263" i="12" s="1"/>
  <c r="AM263" i="12" s="1"/>
  <c r="AL263" i="12" s="1"/>
  <c r="AK263" i="12" s="1"/>
  <c r="AI263" i="12" s="1"/>
  <c r="AH263" i="12" s="1"/>
  <c r="AG263" i="12" s="1"/>
  <c r="AF263" i="12" s="1"/>
  <c r="AE263" i="12" s="1"/>
  <c r="AD263" i="12" s="1"/>
  <c r="AC263" i="12" s="1"/>
  <c r="AB263" i="12" s="1"/>
  <c r="AA263" i="12" s="1"/>
  <c r="Z263" i="12" s="1"/>
  <c r="Y263" i="12" s="1"/>
  <c r="X263" i="12" s="1"/>
  <c r="W263" i="12" s="1"/>
  <c r="V263" i="12" s="1"/>
  <c r="U263" i="12" s="1"/>
  <c r="T263" i="12" s="1"/>
  <c r="S263" i="12" s="1"/>
  <c r="R263" i="12" s="1"/>
  <c r="Q263" i="12" s="1"/>
  <c r="P263" i="12" s="1"/>
  <c r="O263" i="12" s="1"/>
  <c r="N263" i="12" s="1"/>
  <c r="M263" i="12" s="1"/>
  <c r="L263" i="12" s="1"/>
  <c r="K263" i="12" s="1"/>
  <c r="J263" i="12" s="1"/>
  <c r="I263" i="12" s="1"/>
  <c r="H263" i="12" s="1"/>
  <c r="G263" i="12" s="1"/>
  <c r="F263" i="12" s="1"/>
  <c r="E263" i="12" s="1"/>
  <c r="D263" i="12" s="1"/>
  <c r="C263" i="12" s="1"/>
  <c r="BR193" i="12"/>
  <c r="BR196" i="12" s="1"/>
  <c r="BR23" i="12"/>
  <c r="BR26" i="12" s="1"/>
  <c r="BQ26" i="12" s="1"/>
  <c r="P25" i="12"/>
  <c r="C26" i="12"/>
  <c r="AT26" i="12"/>
  <c r="AS26" i="12" s="1"/>
  <c r="AQ91" i="12"/>
  <c r="AP91" i="12" s="1"/>
  <c r="AO91" i="12" s="1"/>
  <c r="AN91" i="12" s="1"/>
  <c r="AM91" i="12" s="1"/>
  <c r="AL91" i="12" s="1"/>
  <c r="AK91" i="12" s="1"/>
  <c r="BJ110" i="12"/>
  <c r="AX153" i="12"/>
  <c r="AU154" i="12"/>
  <c r="AV196" i="12"/>
  <c r="AU196" i="12" s="1"/>
  <c r="AT196" i="12" s="1"/>
  <c r="AS196" i="12" s="1"/>
  <c r="AR196" i="12" s="1"/>
  <c r="AQ196" i="12" s="1"/>
  <c r="AP196" i="12" s="1"/>
  <c r="AO196" i="12" s="1"/>
  <c r="AN196" i="12" s="1"/>
  <c r="AM196" i="12" s="1"/>
  <c r="AL196" i="12" s="1"/>
  <c r="AK196" i="12" s="1"/>
  <c r="J265" i="12"/>
  <c r="P265" i="12"/>
  <c r="U265" i="12"/>
  <c r="T265" i="12" s="1"/>
  <c r="S265" i="12" s="1"/>
  <c r="U267" i="12"/>
  <c r="T267" i="12" s="1"/>
  <c r="AQ267" i="12"/>
  <c r="AQ268" i="12" s="1"/>
  <c r="Z25" i="12"/>
  <c r="AF25" i="12"/>
  <c r="AE25" i="12" s="1"/>
  <c r="Z26" i="12"/>
  <c r="Y26" i="12" s="1"/>
  <c r="BJ109" i="12"/>
  <c r="J153" i="12"/>
  <c r="BJ153" i="12"/>
  <c r="M154" i="12"/>
  <c r="AS154" i="12"/>
  <c r="AV175" i="12"/>
  <c r="AU175" i="12" s="1"/>
  <c r="AT175" i="12" s="1"/>
  <c r="AS175" i="12" s="1"/>
  <c r="AR175" i="12" s="1"/>
  <c r="AQ175" i="12" s="1"/>
  <c r="AP175" i="12" s="1"/>
  <c r="AO175" i="12" s="1"/>
  <c r="AN175" i="12" s="1"/>
  <c r="AM175" i="12" s="1"/>
  <c r="AL175" i="12" s="1"/>
  <c r="AK175" i="12" s="1"/>
  <c r="BJ218" i="12"/>
  <c r="O265" i="12"/>
  <c r="AG265" i="12"/>
  <c r="AG266" i="12" s="1"/>
  <c r="BJ265" i="12"/>
  <c r="BJ266" i="12" s="1"/>
  <c r="BR265" i="12"/>
  <c r="AG267" i="12"/>
  <c r="AG268" i="12" s="1"/>
  <c r="J25" i="12"/>
  <c r="Y25" i="12"/>
  <c r="X25" i="12" s="1"/>
  <c r="AV25" i="12"/>
  <c r="AU25" i="12" s="1"/>
  <c r="AV26" i="12"/>
  <c r="AB153" i="12"/>
  <c r="Y154" i="12"/>
  <c r="AX154" i="12"/>
  <c r="C265" i="12"/>
  <c r="AF265" i="12"/>
  <c r="AN265" i="12"/>
  <c r="AN266" i="12" s="1"/>
  <c r="BD265" i="12"/>
  <c r="BD266" i="12" s="1"/>
  <c r="AF267" i="12"/>
  <c r="AI267" i="12"/>
  <c r="W25" i="12"/>
  <c r="AT25" i="12"/>
  <c r="AS25" i="12" s="1"/>
  <c r="AR25" i="12" s="1"/>
  <c r="W26" i="12"/>
  <c r="AU26" i="12"/>
  <c r="C153" i="12"/>
  <c r="M153" i="12"/>
  <c r="AS153" i="12"/>
  <c r="J154" i="12"/>
  <c r="BJ154" i="12"/>
  <c r="R265" i="12"/>
  <c r="V265" i="12"/>
  <c r="AQ265" i="12"/>
  <c r="AQ266" i="12" s="1"/>
  <c r="AX265" i="12"/>
  <c r="J267" i="12"/>
  <c r="R267" i="12"/>
  <c r="BH267" i="12"/>
  <c r="BH268" i="12" s="1"/>
  <c r="F241" i="12"/>
  <c r="E241" i="12" s="1"/>
  <c r="Q265" i="12"/>
  <c r="AH241" i="12"/>
  <c r="AG241" i="12" s="1"/>
  <c r="AF241" i="12" s="1"/>
  <c r="AE241" i="12" s="1"/>
  <c r="Q267" i="12"/>
  <c r="E23" i="8"/>
  <c r="F270" i="12"/>
  <c r="E51" i="8"/>
  <c r="G51" i="8" s="1"/>
  <c r="AH270" i="12"/>
  <c r="E70" i="8"/>
  <c r="G70" i="8" s="1"/>
  <c r="BK270" i="12"/>
  <c r="BN265" i="12"/>
  <c r="BO266" i="12"/>
  <c r="F21" i="8"/>
  <c r="H21" i="8" s="1"/>
  <c r="I271" i="12"/>
  <c r="E22" i="8"/>
  <c r="E270" i="12"/>
  <c r="H266" i="12"/>
  <c r="E21" i="8"/>
  <c r="G21" i="8" s="1"/>
  <c r="I270" i="12"/>
  <c r="AJ265" i="12"/>
  <c r="AI265" i="12" s="1"/>
  <c r="E64" i="8"/>
  <c r="BE270" i="12"/>
  <c r="F20" i="8"/>
  <c r="H20" i="8" s="1"/>
  <c r="H271" i="12"/>
  <c r="Z265" i="12"/>
  <c r="Y265" i="12" s="1"/>
  <c r="AA266" i="12"/>
  <c r="E57" i="8"/>
  <c r="AR270" i="12"/>
  <c r="F19" i="8"/>
  <c r="H19" i="8" s="1"/>
  <c r="G271" i="12"/>
  <c r="F25" i="8"/>
  <c r="H25" i="8" s="1"/>
  <c r="L271" i="12"/>
  <c r="E25" i="8"/>
  <c r="L270" i="12"/>
  <c r="AD265" i="12"/>
  <c r="AD266" i="12" s="1"/>
  <c r="AE266" i="12"/>
  <c r="AL265" i="12"/>
  <c r="AM266" i="12"/>
  <c r="BB265" i="12"/>
  <c r="BA265" i="12" s="1"/>
  <c r="AZ265" i="12" s="1"/>
  <c r="BF266" i="12"/>
  <c r="BF270" i="12" s="1"/>
  <c r="E63" i="8"/>
  <c r="G63" i="8" s="1"/>
  <c r="BG270" i="12"/>
  <c r="E71" i="8"/>
  <c r="BL270" i="12"/>
  <c r="E75" i="8"/>
  <c r="BP270" i="12"/>
  <c r="F271" i="12"/>
  <c r="F51" i="8"/>
  <c r="H51" i="8" s="1"/>
  <c r="AH271" i="12"/>
  <c r="AX239" i="12"/>
  <c r="AY267" i="12"/>
  <c r="BB267" i="12"/>
  <c r="BA267" i="12" s="1"/>
  <c r="AZ267" i="12" s="1"/>
  <c r="BC268" i="12"/>
  <c r="BF268" i="12"/>
  <c r="BF271" i="12" s="1"/>
  <c r="F63" i="8"/>
  <c r="H63" i="8" s="1"/>
  <c r="BG271" i="12"/>
  <c r="F72" i="8"/>
  <c r="H72" i="8" s="1"/>
  <c r="BM271" i="12"/>
  <c r="F67" i="8"/>
  <c r="H67" i="8" s="1"/>
  <c r="BQ271" i="12"/>
  <c r="U241" i="12"/>
  <c r="T241" i="12" s="1"/>
  <c r="S241" i="12" s="1"/>
  <c r="R241" i="12" s="1"/>
  <c r="Q241" i="12" s="1"/>
  <c r="P241" i="12" s="1"/>
  <c r="O241" i="12" s="1"/>
  <c r="N241" i="12" s="1"/>
  <c r="M241" i="12" s="1"/>
  <c r="L241" i="12" s="1"/>
  <c r="K241" i="12" s="1"/>
  <c r="J241" i="12" s="1"/>
  <c r="I241" i="12" s="1"/>
  <c r="BE241" i="12"/>
  <c r="BD241" i="12" s="1"/>
  <c r="BC241" i="12" s="1"/>
  <c r="BB241" i="12" s="1"/>
  <c r="BA241" i="12" s="1"/>
  <c r="AZ241" i="12" s="1"/>
  <c r="AY241" i="12" s="1"/>
  <c r="AX241" i="12" s="1"/>
  <c r="AW241" i="12" s="1"/>
  <c r="AV241" i="12" s="1"/>
  <c r="AU241" i="12" s="1"/>
  <c r="BL241" i="12"/>
  <c r="BP241" i="12"/>
  <c r="L242" i="12"/>
  <c r="K242" i="12" s="1"/>
  <c r="J242" i="12" s="1"/>
  <c r="I242" i="12" s="1"/>
  <c r="H242" i="12" s="1"/>
  <c r="G242" i="12" s="1"/>
  <c r="F242" i="12" s="1"/>
  <c r="E242" i="12" s="1"/>
  <c r="D242" i="12" s="1"/>
  <c r="C242" i="12" s="1"/>
  <c r="G265" i="12"/>
  <c r="G266" i="12" s="1"/>
  <c r="K265" i="12"/>
  <c r="K266" i="12" s="1"/>
  <c r="W265" i="12"/>
  <c r="W266" i="12" s="1"/>
  <c r="AV265" i="12"/>
  <c r="AU265" i="12" s="1"/>
  <c r="AU266" i="12" s="1"/>
  <c r="BQ265" i="12"/>
  <c r="BQ266" i="12" s="1"/>
  <c r="P267" i="12"/>
  <c r="O267" i="12" s="1"/>
  <c r="AB239" i="12"/>
  <c r="AB267" i="12" s="1"/>
  <c r="AC267" i="12"/>
  <c r="AC268" i="12" s="1"/>
  <c r="F56" i="8"/>
  <c r="H56" i="8" s="1"/>
  <c r="AP271" i="12"/>
  <c r="AO271" i="12" s="1"/>
  <c r="AV239" i="12"/>
  <c r="AW267" i="12"/>
  <c r="AW268" i="12" s="1"/>
  <c r="BK239" i="12"/>
  <c r="BL267" i="12"/>
  <c r="BL268" i="12" s="1"/>
  <c r="F75" i="8"/>
  <c r="H75" i="8" s="1"/>
  <c r="BP271" i="12"/>
  <c r="H241" i="12"/>
  <c r="AT241" i="12"/>
  <c r="AS241" i="12" s="1"/>
  <c r="AR241" i="12" s="1"/>
  <c r="AQ241" i="12" s="1"/>
  <c r="AP241" i="12" s="1"/>
  <c r="AO241" i="12" s="1"/>
  <c r="AN241" i="12" s="1"/>
  <c r="AM241" i="12" s="1"/>
  <c r="BK241" i="12"/>
  <c r="BO241" i="12"/>
  <c r="AA242" i="12"/>
  <c r="Z242" i="12" s="1"/>
  <c r="BH242" i="12"/>
  <c r="BQ242" i="12"/>
  <c r="AC265" i="12"/>
  <c r="AT265" i="12"/>
  <c r="AS265" i="12" s="1"/>
  <c r="AY265" i="12"/>
  <c r="AY266" i="12" s="1"/>
  <c r="N267" i="12"/>
  <c r="AS239" i="12"/>
  <c r="AT267" i="12"/>
  <c r="BD267" i="12"/>
  <c r="BE268" i="12"/>
  <c r="BN267" i="12"/>
  <c r="BO268" i="12"/>
  <c r="AC241" i="12"/>
  <c r="AB241" i="12" s="1"/>
  <c r="AA241" i="12" s="1"/>
  <c r="BJ241" i="12"/>
  <c r="BR241" i="12"/>
  <c r="BG242" i="12"/>
  <c r="BF242" i="12" s="1"/>
  <c r="BE242" i="12" s="1"/>
  <c r="BD242" i="12" s="1"/>
  <c r="BC242" i="12" s="1"/>
  <c r="BB242" i="12" s="1"/>
  <c r="BA242" i="12" s="1"/>
  <c r="AZ242" i="12" s="1"/>
  <c r="AY242" i="12" s="1"/>
  <c r="AX242" i="12" s="1"/>
  <c r="AW242" i="12" s="1"/>
  <c r="BP242" i="12"/>
  <c r="N265" i="12"/>
  <c r="D267" i="12"/>
  <c r="Y239" i="12"/>
  <c r="X239" i="12" s="1"/>
  <c r="Z267" i="12"/>
  <c r="AD267" i="12"/>
  <c r="AE268" i="12"/>
  <c r="AM239" i="12"/>
  <c r="AM242" i="12" s="1"/>
  <c r="AN267" i="12"/>
  <c r="F57" i="8"/>
  <c r="H57" i="8" s="1"/>
  <c r="AR271" i="12"/>
  <c r="D241" i="12"/>
  <c r="C241" i="12" s="1"/>
  <c r="Z241" i="12"/>
  <c r="Y241" i="12" s="1"/>
  <c r="X241" i="12" s="1"/>
  <c r="W241" i="12" s="1"/>
  <c r="V241" i="12" s="1"/>
  <c r="BH241" i="12"/>
  <c r="BG241" i="12" s="1"/>
  <c r="BF241" i="12" s="1"/>
  <c r="BM241" i="12"/>
  <c r="U242" i="12"/>
  <c r="T242" i="12" s="1"/>
  <c r="S242" i="12" s="1"/>
  <c r="R242" i="12" s="1"/>
  <c r="Q242" i="12" s="1"/>
  <c r="P242" i="12" s="1"/>
  <c r="O242" i="12" s="1"/>
  <c r="N242" i="12" s="1"/>
  <c r="M242" i="12" s="1"/>
  <c r="BO242" i="12"/>
  <c r="BN242" i="12" s="1"/>
  <c r="BM242" i="12" s="1"/>
  <c r="BL242" i="12" s="1"/>
  <c r="D265" i="12"/>
  <c r="D266" i="12" s="1"/>
  <c r="X265" i="12"/>
  <c r="X266" i="12" s="1"/>
  <c r="AW265" i="12"/>
  <c r="AW266" i="12" s="1"/>
  <c r="BH265" i="12"/>
  <c r="BH266" i="12" s="1"/>
  <c r="K267" i="12"/>
  <c r="K268" i="12" s="1"/>
  <c r="BS110" i="12" l="1"/>
  <c r="AN270" i="12"/>
  <c r="BH271" i="12"/>
  <c r="G23" i="8"/>
  <c r="BS91" i="12"/>
  <c r="AX266" i="12"/>
  <c r="BS174" i="12"/>
  <c r="BS46" i="12"/>
  <c r="BS25" i="12"/>
  <c r="BS109" i="12"/>
  <c r="BS47" i="12"/>
  <c r="AK271" i="12"/>
  <c r="AP270" i="12"/>
  <c r="AO270" i="12" s="1"/>
  <c r="BM270" i="12"/>
  <c r="E271" i="12"/>
  <c r="BS218" i="12"/>
  <c r="BS67" i="12"/>
  <c r="F69" i="8"/>
  <c r="H69" i="8" s="1"/>
  <c r="BO270" i="12"/>
  <c r="E74" i="8"/>
  <c r="G74" i="8" s="1"/>
  <c r="BI270" i="12"/>
  <c r="BS26" i="12"/>
  <c r="BS175" i="12"/>
  <c r="BS196" i="12"/>
  <c r="BN266" i="12"/>
  <c r="AV242" i="12"/>
  <c r="Y242" i="12"/>
  <c r="X242" i="12" s="1"/>
  <c r="Z266" i="12"/>
  <c r="E48" i="8"/>
  <c r="AM267" i="12"/>
  <c r="AL267" i="12" s="1"/>
  <c r="Y267" i="12"/>
  <c r="J268" i="12"/>
  <c r="F18" i="8"/>
  <c r="H18" i="8" s="1"/>
  <c r="K271" i="12"/>
  <c r="C266" i="12"/>
  <c r="E15" i="8"/>
  <c r="D270" i="12"/>
  <c r="E69" i="8"/>
  <c r="G69" i="8" s="1"/>
  <c r="BH270" i="12"/>
  <c r="BN270" i="12"/>
  <c r="BN268" i="12"/>
  <c r="BK267" i="12"/>
  <c r="BJ267" i="12" s="1"/>
  <c r="BK242" i="12"/>
  <c r="BJ242" i="12" s="1"/>
  <c r="AT266" i="12"/>
  <c r="E60" i="8"/>
  <c r="AU270" i="12"/>
  <c r="BB268" i="12"/>
  <c r="F30" i="8"/>
  <c r="H30" i="8" s="1"/>
  <c r="BC271" i="12"/>
  <c r="E53" i="8"/>
  <c r="G53" i="8" s="1"/>
  <c r="AD270" i="12"/>
  <c r="E55" i="8"/>
  <c r="G55" i="8" s="1"/>
  <c r="AQ270" i="12"/>
  <c r="AV266" i="12"/>
  <c r="E29" i="8"/>
  <c r="AW270" i="12"/>
  <c r="BR239" i="12"/>
  <c r="BS241" i="12"/>
  <c r="F71" i="8"/>
  <c r="H71" i="8" s="1"/>
  <c r="BL271" i="12"/>
  <c r="AI268" i="12"/>
  <c r="F37" i="8"/>
  <c r="H37" i="8" s="1"/>
  <c r="E67" i="8"/>
  <c r="G67" i="8" s="1"/>
  <c r="BQ270" i="12"/>
  <c r="E19" i="8"/>
  <c r="G19" i="8" s="1"/>
  <c r="G270" i="12"/>
  <c r="G71" i="8"/>
  <c r="BB266" i="12"/>
  <c r="E30" i="8"/>
  <c r="BC270" i="12"/>
  <c r="G57" i="8"/>
  <c r="E34" i="8"/>
  <c r="G34" i="8" s="1"/>
  <c r="BD270" i="12"/>
  <c r="AJ266" i="12"/>
  <c r="E38" i="8"/>
  <c r="G38" i="8" s="1"/>
  <c r="AK270" i="12"/>
  <c r="E20" i="8"/>
  <c r="G20" i="8" s="1"/>
  <c r="H270" i="12"/>
  <c r="G56" i="8"/>
  <c r="AS267" i="12"/>
  <c r="AB242" i="12"/>
  <c r="G22" i="8"/>
  <c r="AB268" i="12"/>
  <c r="F54" i="8"/>
  <c r="H54" i="8" s="1"/>
  <c r="AC271" i="12"/>
  <c r="F55" i="8"/>
  <c r="H55" i="8" s="1"/>
  <c r="AQ271" i="12"/>
  <c r="M265" i="12"/>
  <c r="N266" i="12"/>
  <c r="C267" i="12"/>
  <c r="BR266" i="12" s="1"/>
  <c r="D268" i="12"/>
  <c r="AU239" i="12"/>
  <c r="AU267" i="12" s="1"/>
  <c r="AV267" i="12"/>
  <c r="AV268" i="12" s="1"/>
  <c r="J266" i="12"/>
  <c r="E18" i="8"/>
  <c r="G18" i="8" s="1"/>
  <c r="K270" i="12"/>
  <c r="AX267" i="12"/>
  <c r="AY268" i="12"/>
  <c r="AF268" i="12"/>
  <c r="F52" i="8"/>
  <c r="H52" i="8" s="1"/>
  <c r="AG271" i="12"/>
  <c r="G25" i="8"/>
  <c r="AF266" i="12"/>
  <c r="E52" i="8"/>
  <c r="AG270" i="12"/>
  <c r="AD268" i="12"/>
  <c r="Z268" i="12"/>
  <c r="E41" i="8"/>
  <c r="X270" i="12"/>
  <c r="W239" i="12"/>
  <c r="X267" i="12"/>
  <c r="BD268" i="12"/>
  <c r="F64" i="8"/>
  <c r="H64" i="8" s="1"/>
  <c r="G64" i="8" s="1"/>
  <c r="BE271" i="12"/>
  <c r="M267" i="12"/>
  <c r="N268" i="12"/>
  <c r="AB265" i="12"/>
  <c r="AC266" i="12"/>
  <c r="F29" i="8"/>
  <c r="H29" i="8" s="1"/>
  <c r="AW271" i="12"/>
  <c r="V266" i="12"/>
  <c r="E40" i="8"/>
  <c r="W270" i="12"/>
  <c r="G75" i="8"/>
  <c r="AL266" i="12"/>
  <c r="E49" i="8"/>
  <c r="G49" i="8" s="1"/>
  <c r="AM270" i="12"/>
  <c r="G72" i="8"/>
  <c r="Y266" i="12"/>
  <c r="E73" i="8"/>
  <c r="BJ270" i="12"/>
  <c r="AN268" i="12"/>
  <c r="BO271" i="12"/>
  <c r="AJ271" i="12"/>
  <c r="E43" i="8" l="1"/>
  <c r="AX270" i="12"/>
  <c r="E28" i="8"/>
  <c r="AU242" i="12"/>
  <c r="AT242" i="12" s="1"/>
  <c r="AS242" i="12" s="1"/>
  <c r="AR242" i="12" s="1"/>
  <c r="AQ242" i="12" s="1"/>
  <c r="AP242" i="12" s="1"/>
  <c r="AO242" i="12" s="1"/>
  <c r="AN242" i="12" s="1"/>
  <c r="BK268" i="12"/>
  <c r="Z270" i="12"/>
  <c r="AX268" i="12"/>
  <c r="G52" i="8"/>
  <c r="AJ270" i="12"/>
  <c r="AU268" i="12"/>
  <c r="F27" i="8"/>
  <c r="H27" i="8" s="1"/>
  <c r="AV271" i="12"/>
  <c r="E47" i="8"/>
  <c r="AL270" i="12"/>
  <c r="M268" i="12"/>
  <c r="F24" i="8"/>
  <c r="H24" i="8" s="1"/>
  <c r="N271" i="12"/>
  <c r="F34" i="8"/>
  <c r="H34" i="8" s="1"/>
  <c r="BD271" i="12"/>
  <c r="F53" i="8"/>
  <c r="H53" i="8" s="1"/>
  <c r="AD271" i="12"/>
  <c r="E50" i="8"/>
  <c r="AF270" i="12"/>
  <c r="AE270" i="12" s="1"/>
  <c r="M266" i="12"/>
  <c r="E24" i="8"/>
  <c r="G24" i="8" s="1"/>
  <c r="N270" i="12"/>
  <c r="G29" i="8"/>
  <c r="F17" i="8"/>
  <c r="H17" i="8" s="1"/>
  <c r="J271" i="12"/>
  <c r="E17" i="8"/>
  <c r="J270" i="12"/>
  <c r="E76" i="8"/>
  <c r="BR270" i="12"/>
  <c r="F44" i="8"/>
  <c r="H44" i="8" s="1"/>
  <c r="AB271" i="12"/>
  <c r="AA271" i="12" s="1"/>
  <c r="BA268" i="12"/>
  <c r="F33" i="8"/>
  <c r="H33" i="8" s="1"/>
  <c r="BB271" i="12"/>
  <c r="AS266" i="12"/>
  <c r="E61" i="8"/>
  <c r="G61" i="8" s="1"/>
  <c r="AT270" i="12"/>
  <c r="Y268" i="12"/>
  <c r="F43" i="8"/>
  <c r="H43" i="8" s="1"/>
  <c r="Z271" i="12"/>
  <c r="AM268" i="12"/>
  <c r="F48" i="8"/>
  <c r="H48" i="8" s="1"/>
  <c r="G48" i="8" s="1"/>
  <c r="AN271" i="12"/>
  <c r="E42" i="8"/>
  <c r="Y270" i="12"/>
  <c r="U266" i="12"/>
  <c r="E39" i="8"/>
  <c r="G39" i="8" s="1"/>
  <c r="V270" i="12"/>
  <c r="AB266" i="12"/>
  <c r="E54" i="8"/>
  <c r="G54" i="8" s="1"/>
  <c r="AC270" i="12"/>
  <c r="V239" i="12"/>
  <c r="V267" i="12" s="1"/>
  <c r="W267" i="12"/>
  <c r="W268" i="12" s="1"/>
  <c r="W242" i="12"/>
  <c r="F50" i="8"/>
  <c r="H50" i="8" s="1"/>
  <c r="AF271" i="12"/>
  <c r="AE271" i="12" s="1"/>
  <c r="C268" i="12"/>
  <c r="F15" i="8"/>
  <c r="H15" i="8" s="1"/>
  <c r="G15" i="8" s="1"/>
  <c r="D271" i="12"/>
  <c r="AI266" i="12"/>
  <c r="E37" i="8"/>
  <c r="G37" i="8" s="1"/>
  <c r="BA266" i="12"/>
  <c r="E33" i="8"/>
  <c r="BB270" i="12"/>
  <c r="F36" i="8"/>
  <c r="H36" i="8" s="1"/>
  <c r="AI271" i="12"/>
  <c r="BR267" i="12"/>
  <c r="BR268" i="12" s="1"/>
  <c r="BR242" i="12"/>
  <c r="F77" i="8"/>
  <c r="BN271" i="12"/>
  <c r="G30" i="8"/>
  <c r="BJ268" i="12"/>
  <c r="F70" i="8"/>
  <c r="H70" i="8" s="1"/>
  <c r="BK271" i="12"/>
  <c r="E27" i="8"/>
  <c r="G27" i="8" s="1"/>
  <c r="AV270" i="12"/>
  <c r="E14" i="8"/>
  <c r="C270" i="12"/>
  <c r="G43" i="8" l="1"/>
  <c r="AX271" i="12"/>
  <c r="F28" i="8"/>
  <c r="H28" i="8" s="1"/>
  <c r="G28" i="8" s="1"/>
  <c r="G50" i="8"/>
  <c r="AZ266" i="12"/>
  <c r="E32" i="8"/>
  <c r="G32" i="8" s="1"/>
  <c r="BA270" i="12"/>
  <c r="X268" i="12"/>
  <c r="F42" i="8"/>
  <c r="H42" i="8" s="1"/>
  <c r="G42" i="8" s="1"/>
  <c r="Y271" i="12"/>
  <c r="E59" i="8"/>
  <c r="G59" i="8" s="1"/>
  <c r="AS270" i="12"/>
  <c r="AZ268" i="12"/>
  <c r="F32" i="8"/>
  <c r="H32" i="8" s="1"/>
  <c r="BA271" i="12"/>
  <c r="AT268" i="12"/>
  <c r="F60" i="8"/>
  <c r="H60" i="8" s="1"/>
  <c r="G60" i="8" s="1"/>
  <c r="AU271" i="12"/>
  <c r="G17" i="8"/>
  <c r="F73" i="8"/>
  <c r="H73" i="8" s="1"/>
  <c r="G73" i="8" s="1"/>
  <c r="BJ271" i="12"/>
  <c r="V268" i="12"/>
  <c r="F40" i="8"/>
  <c r="H40" i="8" s="1"/>
  <c r="G40" i="8" s="1"/>
  <c r="W271" i="12"/>
  <c r="E44" i="8"/>
  <c r="G44" i="8" s="1"/>
  <c r="AB270" i="12"/>
  <c r="AA270" i="12" s="1"/>
  <c r="T266" i="12"/>
  <c r="E12" i="8"/>
  <c r="G12" i="8" s="1"/>
  <c r="U270" i="12"/>
  <c r="G33" i="8"/>
  <c r="E77" i="8"/>
  <c r="H77" i="8"/>
  <c r="E36" i="8"/>
  <c r="G36" i="8" s="1"/>
  <c r="AI270" i="12"/>
  <c r="F76" i="8"/>
  <c r="H76" i="8" s="1"/>
  <c r="G76" i="8" s="1"/>
  <c r="BR271" i="12"/>
  <c r="F14" i="8"/>
  <c r="H14" i="8" s="1"/>
  <c r="G14" i="8" s="1"/>
  <c r="C271" i="12"/>
  <c r="AL268" i="12"/>
  <c r="F49" i="8"/>
  <c r="H49" i="8" s="1"/>
  <c r="AM271" i="12"/>
  <c r="E16" i="8"/>
  <c r="G16" i="8" s="1"/>
  <c r="M270" i="12"/>
  <c r="F16" i="8"/>
  <c r="H16" i="8" s="1"/>
  <c r="M271" i="12"/>
  <c r="V242" i="12"/>
  <c r="BS242" i="12" s="1"/>
  <c r="F47" i="8" l="1"/>
  <c r="H47" i="8" s="1"/>
  <c r="G47" i="8" s="1"/>
  <c r="AL271" i="12"/>
  <c r="F41" i="8"/>
  <c r="H41" i="8" s="1"/>
  <c r="G41" i="8" s="1"/>
  <c r="X271" i="12"/>
  <c r="E31" i="8"/>
  <c r="AZ270" i="12"/>
  <c r="AY270" i="12" s="1"/>
  <c r="S266" i="12"/>
  <c r="E10" i="8"/>
  <c r="T270" i="12"/>
  <c r="G77" i="8"/>
  <c r="U268" i="12"/>
  <c r="F39" i="8"/>
  <c r="H39" i="8" s="1"/>
  <c r="V271" i="12"/>
  <c r="AS268" i="12"/>
  <c r="F61" i="8"/>
  <c r="H61" i="8" s="1"/>
  <c r="AT271" i="12"/>
  <c r="F31" i="8"/>
  <c r="H31" i="8" s="1"/>
  <c r="G31" i="8" s="1"/>
  <c r="AZ271" i="12"/>
  <c r="AY271" i="12" s="1"/>
  <c r="F59" i="8" l="1"/>
  <c r="H59" i="8" s="1"/>
  <c r="AS271" i="12"/>
  <c r="R266" i="12"/>
  <c r="E9" i="8"/>
  <c r="S270" i="12"/>
  <c r="T268" i="12"/>
  <c r="F12" i="8"/>
  <c r="H12" i="8" s="1"/>
  <c r="U271" i="12"/>
  <c r="F10" i="8" l="1"/>
  <c r="H10" i="8" s="1"/>
  <c r="G10" i="8" s="1"/>
  <c r="T271" i="12"/>
  <c r="Q266" i="12"/>
  <c r="E8" i="8"/>
  <c r="R270" i="12"/>
  <c r="R268" i="12" l="1"/>
  <c r="P266" i="12"/>
  <c r="E7" i="8"/>
  <c r="Q270" i="12"/>
  <c r="Q268" i="12" l="1"/>
  <c r="F8" i="8"/>
  <c r="H8" i="8" s="1"/>
  <c r="G8" i="8" s="1"/>
  <c r="R271" i="12"/>
  <c r="O266" i="12"/>
  <c r="E5" i="8"/>
  <c r="P270" i="12"/>
  <c r="P268" i="12" l="1"/>
  <c r="F7" i="8"/>
  <c r="H7" i="8" s="1"/>
  <c r="G7" i="8" s="1"/>
  <c r="Q271" i="12"/>
  <c r="E6" i="8"/>
  <c r="O270" i="12"/>
  <c r="BS270" i="12" s="1"/>
  <c r="O268" i="12" l="1"/>
  <c r="F5" i="8"/>
  <c r="H5" i="8" s="1"/>
  <c r="P271" i="12"/>
  <c r="F6" i="8" l="1"/>
  <c r="H6" i="8" s="1"/>
  <c r="G6" i="8" s="1"/>
  <c r="O271" i="12"/>
  <c r="G5" i="8"/>
  <c r="H74" i="8" l="1"/>
  <c r="F31" i="15" l="1"/>
  <c r="F33" i="15" s="1"/>
  <c r="E31" i="15"/>
  <c r="F29" i="15"/>
  <c r="F25" i="15"/>
  <c r="E19" i="15"/>
  <c r="F17" i="15"/>
  <c r="F13" i="15"/>
  <c r="F6" i="15"/>
  <c r="E2" i="15"/>
  <c r="F2" i="15" s="1"/>
  <c r="BI243" i="11" l="1"/>
  <c r="BH243" i="11" s="1"/>
  <c r="BI242" i="11"/>
  <c r="BR240" i="11"/>
  <c r="BQ240" i="11"/>
  <c r="BP240" i="11"/>
  <c r="BO240" i="11"/>
  <c r="BN240" i="11"/>
  <c r="BM240" i="11"/>
  <c r="BL240" i="11"/>
  <c r="BK240" i="11"/>
  <c r="BJ240" i="11"/>
  <c r="BH240" i="11"/>
  <c r="BG240" i="11"/>
  <c r="BE240" i="11"/>
  <c r="BD240" i="11"/>
  <c r="BC240" i="11"/>
  <c r="BB240" i="11"/>
  <c r="BA240" i="11"/>
  <c r="AZ240" i="11"/>
  <c r="AY240" i="11"/>
  <c r="AX240" i="11"/>
  <c r="AW240" i="11"/>
  <c r="AV240" i="11"/>
  <c r="AU240" i="11"/>
  <c r="AT240" i="11"/>
  <c r="AS240" i="11"/>
  <c r="AR240" i="11"/>
  <c r="AQ240" i="11"/>
  <c r="AP240" i="11"/>
  <c r="AO240" i="11"/>
  <c r="AN240" i="11"/>
  <c r="AM240" i="11"/>
  <c r="AL240" i="11"/>
  <c r="AK240" i="11"/>
  <c r="AI240" i="11"/>
  <c r="AH240" i="11"/>
  <c r="AG240" i="11"/>
  <c r="AF240" i="11"/>
  <c r="AE240" i="11"/>
  <c r="AD240" i="11"/>
  <c r="AC240" i="11"/>
  <c r="AB240" i="11"/>
  <c r="AA240" i="11"/>
  <c r="Z240" i="11"/>
  <c r="Y240" i="11"/>
  <c r="X240" i="11"/>
  <c r="W240" i="11"/>
  <c r="V240" i="11"/>
  <c r="U240" i="11"/>
  <c r="T240" i="11"/>
  <c r="S240" i="11"/>
  <c r="R240" i="11"/>
  <c r="Q240" i="11"/>
  <c r="P240" i="11"/>
  <c r="O240" i="11"/>
  <c r="N240" i="11"/>
  <c r="M240" i="11"/>
  <c r="L240" i="11"/>
  <c r="K240" i="11"/>
  <c r="J240" i="11"/>
  <c r="I240" i="11"/>
  <c r="H240" i="11"/>
  <c r="G240" i="11"/>
  <c r="F240" i="11"/>
  <c r="E240" i="11"/>
  <c r="D240" i="11"/>
  <c r="C240" i="11"/>
  <c r="BR239" i="11"/>
  <c r="BQ239" i="11"/>
  <c r="BP239" i="11"/>
  <c r="BO239" i="11"/>
  <c r="BN239" i="11"/>
  <c r="BM239" i="11"/>
  <c r="BL239" i="11"/>
  <c r="BK239" i="11"/>
  <c r="BJ239" i="11"/>
  <c r="BH239" i="11"/>
  <c r="BG239" i="11"/>
  <c r="BE239" i="11"/>
  <c r="BD239" i="11"/>
  <c r="BC239" i="11"/>
  <c r="BB239" i="11"/>
  <c r="BA239" i="11"/>
  <c r="AZ239" i="11"/>
  <c r="AY239" i="11"/>
  <c r="AX239" i="11"/>
  <c r="AW239" i="11"/>
  <c r="AV239" i="11"/>
  <c r="AU239" i="11"/>
  <c r="AT239" i="11"/>
  <c r="AS239" i="11"/>
  <c r="AR239" i="11"/>
  <c r="AQ239" i="11"/>
  <c r="AP239" i="11"/>
  <c r="AO239" i="11"/>
  <c r="AN239" i="11"/>
  <c r="AM239" i="11"/>
  <c r="AL239" i="11"/>
  <c r="AK239" i="11"/>
  <c r="AI239" i="11"/>
  <c r="AH239" i="11"/>
  <c r="AG239" i="11"/>
  <c r="AF239" i="11"/>
  <c r="AE239" i="11"/>
  <c r="AD239" i="11"/>
  <c r="AC239" i="11"/>
  <c r="AB239" i="11"/>
  <c r="AA239" i="11"/>
  <c r="Z239" i="11"/>
  <c r="Y239" i="11"/>
  <c r="X239" i="11"/>
  <c r="W239" i="11"/>
  <c r="V239" i="11"/>
  <c r="U239" i="11"/>
  <c r="T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G239" i="11"/>
  <c r="F239" i="11"/>
  <c r="E239" i="11"/>
  <c r="D239" i="11"/>
  <c r="C239" i="11"/>
  <c r="BH242" i="11" l="1"/>
  <c r="BG242" i="11" s="1"/>
  <c r="BE242" i="11" s="1"/>
  <c r="BD242" i="11" s="1"/>
  <c r="BC242" i="11" s="1"/>
  <c r="BB242" i="11" s="1"/>
  <c r="BA242" i="11" s="1"/>
  <c r="AZ242" i="11" s="1"/>
  <c r="AY242" i="11" s="1"/>
  <c r="AX242" i="11" s="1"/>
  <c r="AW242" i="11" s="1"/>
  <c r="AV242" i="11" s="1"/>
  <c r="AU242" i="11" s="1"/>
  <c r="AT242" i="11" s="1"/>
  <c r="AS242" i="11" s="1"/>
  <c r="AR242" i="11" s="1"/>
  <c r="AQ242" i="11" s="1"/>
  <c r="AP242" i="11" s="1"/>
  <c r="AO242" i="11" s="1"/>
  <c r="AN242" i="11" s="1"/>
  <c r="AM242" i="11" s="1"/>
  <c r="AL242" i="11" s="1"/>
  <c r="AK242" i="11" s="1"/>
  <c r="AI242" i="11" s="1"/>
  <c r="AH242" i="11" s="1"/>
  <c r="AG242" i="11" s="1"/>
  <c r="AF242" i="11" s="1"/>
  <c r="AE242" i="11" s="1"/>
  <c r="AD242" i="11" s="1"/>
  <c r="AC242" i="11" s="1"/>
  <c r="AB242" i="11" s="1"/>
  <c r="AA242" i="11" s="1"/>
  <c r="Z242" i="11" s="1"/>
  <c r="Y242" i="11" s="1"/>
  <c r="X242" i="11" s="1"/>
  <c r="W242" i="11" s="1"/>
  <c r="V242" i="11" s="1"/>
  <c r="U242" i="11" s="1"/>
  <c r="T242" i="11" s="1"/>
  <c r="S242" i="11" s="1"/>
  <c r="R242" i="11" s="1"/>
  <c r="Q242" i="11" s="1"/>
  <c r="P242" i="11" s="1"/>
  <c r="O242" i="11" s="1"/>
  <c r="N242" i="11" s="1"/>
  <c r="M242" i="11" s="1"/>
  <c r="L242" i="11" s="1"/>
  <c r="K242" i="11" s="1"/>
  <c r="J242" i="11" s="1"/>
  <c r="I242" i="11" s="1"/>
  <c r="H242" i="11" s="1"/>
  <c r="G242" i="11" s="1"/>
  <c r="F242" i="11" s="1"/>
  <c r="E242" i="11" s="1"/>
  <c r="D242" i="11" s="1"/>
  <c r="C242" i="11" s="1"/>
  <c r="BG243" i="11"/>
  <c r="BE243" i="11" s="1"/>
  <c r="BD243" i="11" s="1"/>
  <c r="BC243" i="11" s="1"/>
  <c r="BB243" i="11" s="1"/>
  <c r="BA243" i="11" s="1"/>
  <c r="AZ243" i="11" s="1"/>
  <c r="AY243" i="11" s="1"/>
  <c r="AX243" i="11" s="1"/>
  <c r="AW243" i="11" s="1"/>
  <c r="AV243" i="11" s="1"/>
  <c r="AU243" i="11" s="1"/>
  <c r="AT243" i="11" s="1"/>
  <c r="AS243" i="11" s="1"/>
  <c r="AR243" i="11" s="1"/>
  <c r="AQ243" i="11" s="1"/>
  <c r="AP243" i="11" s="1"/>
  <c r="AO243" i="11" s="1"/>
  <c r="AN243" i="11" s="1"/>
  <c r="AM243" i="11" s="1"/>
  <c r="AL243" i="11" s="1"/>
  <c r="AK243" i="11" s="1"/>
  <c r="AI243" i="11" s="1"/>
  <c r="AH243" i="11" s="1"/>
  <c r="AG243" i="11" s="1"/>
  <c r="AF243" i="11" s="1"/>
  <c r="AE243" i="11" s="1"/>
  <c r="AD243" i="11" s="1"/>
  <c r="AC243" i="11" s="1"/>
  <c r="AB243" i="11" s="1"/>
  <c r="AA243" i="11" s="1"/>
  <c r="Z243" i="11" s="1"/>
  <c r="Y243" i="11" s="1"/>
  <c r="X243" i="11" s="1"/>
  <c r="W243" i="11" s="1"/>
  <c r="V243" i="11" s="1"/>
  <c r="U243" i="11" s="1"/>
  <c r="T243" i="11" s="1"/>
  <c r="S243" i="11" s="1"/>
  <c r="R243" i="11" s="1"/>
  <c r="Q243" i="11" s="1"/>
  <c r="P243" i="11" s="1"/>
  <c r="O243" i="11" s="1"/>
  <c r="N243" i="11" s="1"/>
  <c r="M243" i="11" s="1"/>
  <c r="L243" i="11" s="1"/>
  <c r="K243" i="11" s="1"/>
  <c r="J243" i="11" s="1"/>
  <c r="I243" i="11" s="1"/>
  <c r="H243" i="11" s="1"/>
  <c r="G243" i="11" s="1"/>
  <c r="F243" i="11" s="1"/>
  <c r="E243" i="11" s="1"/>
  <c r="D243" i="11" s="1"/>
  <c r="C243" i="11" s="1"/>
  <c r="AR221" i="11"/>
  <c r="AQ221" i="11"/>
  <c r="AN221" i="11"/>
  <c r="AM221" i="11"/>
  <c r="AI221" i="11"/>
  <c r="AE221" i="11"/>
  <c r="AA221" i="11"/>
  <c r="W221" i="11"/>
  <c r="R221" i="11"/>
  <c r="BR219" i="11"/>
  <c r="BR222" i="11" s="1"/>
  <c r="BQ219" i="11"/>
  <c r="BQ222" i="11" s="1"/>
  <c r="BP219" i="11"/>
  <c r="BP222" i="11" s="1"/>
  <c r="BO219" i="11"/>
  <c r="BO222" i="11" s="1"/>
  <c r="BN219" i="11"/>
  <c r="BN222" i="11" s="1"/>
  <c r="BM219" i="11"/>
  <c r="BK219" i="11"/>
  <c r="BI219" i="11"/>
  <c r="BI222" i="11" s="1"/>
  <c r="BH219" i="11"/>
  <c r="BH222" i="11" s="1"/>
  <c r="BG219" i="11"/>
  <c r="BG222" i="11" s="1"/>
  <c r="BF219" i="11"/>
  <c r="BF222" i="11" s="1"/>
  <c r="BE219" i="11"/>
  <c r="BE222" i="11" s="1"/>
  <c r="BD219" i="11"/>
  <c r="BD222" i="11" s="1"/>
  <c r="BC219" i="11"/>
  <c r="BC222" i="11" s="1"/>
  <c r="BB219" i="11"/>
  <c r="BB222" i="11" s="1"/>
  <c r="BA219" i="11"/>
  <c r="BA222" i="11" s="1"/>
  <c r="AZ219" i="11"/>
  <c r="AZ222" i="11" s="1"/>
  <c r="AY219" i="11"/>
  <c r="AY222" i="11" s="1"/>
  <c r="AX219" i="11"/>
  <c r="AV219" i="11"/>
  <c r="AV222" i="11" s="1"/>
  <c r="AU219" i="11"/>
  <c r="AT219" i="11" s="1"/>
  <c r="AS219" i="11"/>
  <c r="AR219" i="11"/>
  <c r="AR222" i="11" s="1"/>
  <c r="AQ219" i="11"/>
  <c r="AQ222" i="11" s="1"/>
  <c r="AP219" i="11"/>
  <c r="AP222" i="11" s="1"/>
  <c r="AO219" i="11"/>
  <c r="AO222" i="11" s="1"/>
  <c r="AN219" i="11"/>
  <c r="AN222" i="11" s="1"/>
  <c r="AM219" i="11"/>
  <c r="AM222" i="11" s="1"/>
  <c r="AL219" i="11"/>
  <c r="AL222" i="11" s="1"/>
  <c r="AK219" i="11"/>
  <c r="AK222" i="11" s="1"/>
  <c r="AJ219" i="11"/>
  <c r="AI219" i="11"/>
  <c r="AI222" i="11" s="1"/>
  <c r="AH219" i="11"/>
  <c r="AH222" i="11" s="1"/>
  <c r="AG219" i="11"/>
  <c r="AG222" i="11" s="1"/>
  <c r="AF219" i="11"/>
  <c r="AF222" i="11" s="1"/>
  <c r="AE219" i="11"/>
  <c r="AE222" i="11" s="1"/>
  <c r="AD219" i="11"/>
  <c r="AD222" i="11" s="1"/>
  <c r="AC219" i="11"/>
  <c r="AC222" i="11" s="1"/>
  <c r="AB219" i="11"/>
  <c r="AB222" i="11" s="1"/>
  <c r="AA219" i="11"/>
  <c r="AA222" i="11" s="1"/>
  <c r="Z219" i="11"/>
  <c r="Z222" i="11" s="1"/>
  <c r="Y219" i="11"/>
  <c r="Y222" i="11" s="1"/>
  <c r="X219" i="11"/>
  <c r="X222" i="11" s="1"/>
  <c r="W219" i="11"/>
  <c r="W222" i="11" s="1"/>
  <c r="V219" i="11"/>
  <c r="T219" i="11"/>
  <c r="T222" i="11" s="1"/>
  <c r="S219" i="11"/>
  <c r="S222" i="11" s="1"/>
  <c r="R219" i="11"/>
  <c r="R222" i="11" s="1"/>
  <c r="Q219" i="11"/>
  <c r="Q222" i="11" s="1"/>
  <c r="P219" i="11"/>
  <c r="P222" i="11" s="1"/>
  <c r="O219" i="11"/>
  <c r="L219" i="11"/>
  <c r="I219" i="11"/>
  <c r="I222" i="11" s="1"/>
  <c r="H219" i="11"/>
  <c r="H222" i="11" s="1"/>
  <c r="G219" i="11"/>
  <c r="G222" i="11" s="1"/>
  <c r="F219" i="11"/>
  <c r="F222" i="11" s="1"/>
  <c r="E219" i="11"/>
  <c r="E222" i="11" s="1"/>
  <c r="D219" i="11"/>
  <c r="BR218" i="11"/>
  <c r="BR221" i="11" s="1"/>
  <c r="BQ218" i="11"/>
  <c r="BQ221" i="11" s="1"/>
  <c r="BP218" i="11"/>
  <c r="BP221" i="11" s="1"/>
  <c r="BO218" i="11"/>
  <c r="BO221" i="11" s="1"/>
  <c r="BN218" i="11"/>
  <c r="BN221" i="11" s="1"/>
  <c r="BM218" i="11"/>
  <c r="BK218" i="11"/>
  <c r="BJ218" i="11" s="1"/>
  <c r="BI218" i="11"/>
  <c r="BI221" i="11" s="1"/>
  <c r="BH218" i="11"/>
  <c r="BH221" i="11" s="1"/>
  <c r="BG218" i="11"/>
  <c r="BG221" i="11" s="1"/>
  <c r="BF218" i="11"/>
  <c r="BF221" i="11" s="1"/>
  <c r="BE218" i="11"/>
  <c r="BE221" i="11" s="1"/>
  <c r="BD218" i="11"/>
  <c r="BD221" i="11" s="1"/>
  <c r="BC218" i="11"/>
  <c r="BC221" i="11" s="1"/>
  <c r="BB218" i="11"/>
  <c r="BB221" i="11" s="1"/>
  <c r="BA218" i="11"/>
  <c r="BA221" i="11" s="1"/>
  <c r="AZ218" i="11"/>
  <c r="AZ221" i="11" s="1"/>
  <c r="AY218" i="11"/>
  <c r="AY221" i="11" s="1"/>
  <c r="AX218" i="11"/>
  <c r="AW218" i="11" s="1"/>
  <c r="AV218" i="11"/>
  <c r="AV221" i="11" s="1"/>
  <c r="AU218" i="11"/>
  <c r="AT218" i="11" s="1"/>
  <c r="AS218" i="11"/>
  <c r="AR218" i="11"/>
  <c r="AQ218" i="11"/>
  <c r="AP218" i="11"/>
  <c r="AP221" i="11" s="1"/>
  <c r="AO218" i="11"/>
  <c r="AO221" i="11" s="1"/>
  <c r="AN218" i="11"/>
  <c r="AM218" i="11"/>
  <c r="AL218" i="11"/>
  <c r="AL221" i="11" s="1"/>
  <c r="AK218" i="11"/>
  <c r="AK221" i="11" s="1"/>
  <c r="AJ221" i="11" s="1"/>
  <c r="AJ218" i="11"/>
  <c r="AI218" i="11"/>
  <c r="AH218" i="11"/>
  <c r="AH221" i="11" s="1"/>
  <c r="AG218" i="11"/>
  <c r="AG221" i="11" s="1"/>
  <c r="AF218" i="11"/>
  <c r="AF221" i="11" s="1"/>
  <c r="AE218" i="11"/>
  <c r="AD218" i="11"/>
  <c r="AD221" i="11" s="1"/>
  <c r="AC218" i="11"/>
  <c r="AC221" i="11" s="1"/>
  <c r="AB218" i="11"/>
  <c r="AB221" i="11" s="1"/>
  <c r="AA218" i="11"/>
  <c r="Z218" i="11"/>
  <c r="Z221" i="11" s="1"/>
  <c r="Y218" i="11"/>
  <c r="Y221" i="11" s="1"/>
  <c r="X218" i="11"/>
  <c r="X221" i="11" s="1"/>
  <c r="W218" i="11"/>
  <c r="V218" i="11"/>
  <c r="U218" i="11" s="1"/>
  <c r="T218" i="11"/>
  <c r="T221" i="11" s="1"/>
  <c r="S218" i="11"/>
  <c r="S221" i="11" s="1"/>
  <c r="R218" i="11"/>
  <c r="Q218" i="11"/>
  <c r="Q221" i="11" s="1"/>
  <c r="P218" i="11"/>
  <c r="P221" i="11" s="1"/>
  <c r="O218" i="11"/>
  <c r="N218" i="11" s="1"/>
  <c r="M218" i="11" s="1"/>
  <c r="M221" i="11" s="1"/>
  <c r="L218" i="11"/>
  <c r="I218" i="11"/>
  <c r="I221" i="11" s="1"/>
  <c r="H218" i="11"/>
  <c r="H221" i="11" s="1"/>
  <c r="G218" i="11"/>
  <c r="G221" i="11" s="1"/>
  <c r="F218" i="11"/>
  <c r="F221" i="11" s="1"/>
  <c r="E218" i="11"/>
  <c r="E221" i="11" s="1"/>
  <c r="D218" i="11"/>
  <c r="C218" i="11" s="1"/>
  <c r="BO199" i="11"/>
  <c r="BK199" i="11"/>
  <c r="BI199" i="11"/>
  <c r="BI198" i="11"/>
  <c r="BR196" i="11"/>
  <c r="BR199" i="11" s="1"/>
  <c r="BQ196" i="11"/>
  <c r="BQ199" i="11" s="1"/>
  <c r="BP196" i="11"/>
  <c r="BP199" i="11" s="1"/>
  <c r="BO196" i="11"/>
  <c r="BN196" i="11"/>
  <c r="BN199" i="11" s="1"/>
  <c r="BM196" i="11"/>
  <c r="BM199" i="11" s="1"/>
  <c r="BL196" i="11"/>
  <c r="BL199" i="11" s="1"/>
  <c r="BK196" i="11"/>
  <c r="BJ196" i="11" s="1"/>
  <c r="BJ199" i="11" s="1"/>
  <c r="BH196" i="11"/>
  <c r="BG196" i="11"/>
  <c r="BF196" i="11"/>
  <c r="BE196" i="11"/>
  <c r="BD196" i="11"/>
  <c r="BC196" i="11"/>
  <c r="BB196" i="11"/>
  <c r="BA196" i="11"/>
  <c r="AZ196" i="11"/>
  <c r="AY196" i="11"/>
  <c r="AX196" i="11"/>
  <c r="AW196" i="11"/>
  <c r="AV196" i="11"/>
  <c r="AU196" i="11" s="1"/>
  <c r="AU199" i="11" s="1"/>
  <c r="AT196" i="11"/>
  <c r="AS196" i="11" s="1"/>
  <c r="AR196" i="11"/>
  <c r="AQ196" i="11" s="1"/>
  <c r="AP196" i="11"/>
  <c r="AO196" i="11"/>
  <c r="AN196" i="11"/>
  <c r="AM196" i="11"/>
  <c r="AL196" i="11"/>
  <c r="AK196" i="11"/>
  <c r="AJ196" i="11"/>
  <c r="AI196" i="11"/>
  <c r="AH196" i="11"/>
  <c r="AG196" i="11"/>
  <c r="AF196" i="11" s="1"/>
  <c r="AE196" i="11"/>
  <c r="AD196" i="11"/>
  <c r="AC196" i="11"/>
  <c r="AB196" i="11"/>
  <c r="AA196" i="11"/>
  <c r="Z196" i="11"/>
  <c r="Y196" i="11" s="1"/>
  <c r="X196" i="11" s="1"/>
  <c r="W196" i="11"/>
  <c r="V196" i="11" s="1"/>
  <c r="U196" i="11"/>
  <c r="T196" i="11"/>
  <c r="R196" i="11"/>
  <c r="Q196" i="11"/>
  <c r="P196" i="11"/>
  <c r="O196" i="11"/>
  <c r="N196" i="11"/>
  <c r="M196" i="11" s="1"/>
  <c r="L196" i="11"/>
  <c r="L199" i="11" s="1"/>
  <c r="K199" i="11" s="1"/>
  <c r="J199" i="11" s="1"/>
  <c r="I199" i="11" s="1"/>
  <c r="H199" i="11" s="1"/>
  <c r="G199" i="11" s="1"/>
  <c r="F199" i="11" s="1"/>
  <c r="E199" i="11" s="1"/>
  <c r="D199" i="11" s="1"/>
  <c r="C199" i="11" s="1"/>
  <c r="K196" i="11"/>
  <c r="J196" i="11"/>
  <c r="I196" i="11"/>
  <c r="H196" i="11"/>
  <c r="G196" i="11"/>
  <c r="F196" i="11"/>
  <c r="E196" i="11"/>
  <c r="D196" i="11"/>
  <c r="C196" i="11"/>
  <c r="BR195" i="11"/>
  <c r="BR198" i="11" s="1"/>
  <c r="BQ195" i="11"/>
  <c r="BQ198" i="11" s="1"/>
  <c r="BP195" i="11"/>
  <c r="BP198" i="11" s="1"/>
  <c r="BO195" i="11"/>
  <c r="BO198" i="11" s="1"/>
  <c r="BN195" i="11"/>
  <c r="BN198" i="11" s="1"/>
  <c r="BM195" i="11"/>
  <c r="BM198" i="11" s="1"/>
  <c r="BL195" i="11"/>
  <c r="BL198" i="11" s="1"/>
  <c r="BK195" i="11"/>
  <c r="BJ195" i="11" s="1"/>
  <c r="BJ198" i="11" s="1"/>
  <c r="BH195" i="11"/>
  <c r="BG195" i="11"/>
  <c r="BF195" i="11"/>
  <c r="BE195" i="11"/>
  <c r="BD195" i="11"/>
  <c r="BC195" i="11"/>
  <c r="BB195" i="11"/>
  <c r="BA195" i="11"/>
  <c r="AZ195" i="11"/>
  <c r="AY195" i="11"/>
  <c r="AX195" i="11"/>
  <c r="AW195" i="11"/>
  <c r="AV195" i="11"/>
  <c r="AU195" i="11" s="1"/>
  <c r="AU198" i="11" s="1"/>
  <c r="AT198" i="11" s="1"/>
  <c r="AT195" i="11"/>
  <c r="AS195" i="11"/>
  <c r="AR195" i="11"/>
  <c r="AQ195" i="11" s="1"/>
  <c r="AP195" i="11"/>
  <c r="AO195" i="11"/>
  <c r="AN195" i="11"/>
  <c r="AM195" i="11"/>
  <c r="AL195" i="11"/>
  <c r="AK195" i="11"/>
  <c r="AJ195" i="11"/>
  <c r="AI195" i="11"/>
  <c r="AH195" i="11"/>
  <c r="AG195" i="11"/>
  <c r="AF195" i="11" s="1"/>
  <c r="AE195" i="11"/>
  <c r="AD195" i="11"/>
  <c r="AC195" i="11"/>
  <c r="AB195" i="11"/>
  <c r="AA195" i="11"/>
  <c r="Z195" i="11"/>
  <c r="Y195" i="11" s="1"/>
  <c r="X195" i="11" s="1"/>
  <c r="W195" i="11"/>
  <c r="V195" i="11" s="1"/>
  <c r="U195" i="11"/>
  <c r="T195" i="11"/>
  <c r="S195" i="11" s="1"/>
  <c r="R195" i="11"/>
  <c r="Q195" i="11"/>
  <c r="P195" i="11"/>
  <c r="O195" i="11"/>
  <c r="N195" i="11"/>
  <c r="M195" i="11" s="1"/>
  <c r="L195" i="11"/>
  <c r="L198" i="11" s="1"/>
  <c r="K198" i="11" s="1"/>
  <c r="J198" i="11" s="1"/>
  <c r="I198" i="11" s="1"/>
  <c r="H198" i="11" s="1"/>
  <c r="G198" i="11" s="1"/>
  <c r="F198" i="11" s="1"/>
  <c r="E198" i="11" s="1"/>
  <c r="D198" i="11" s="1"/>
  <c r="C198" i="11" s="1"/>
  <c r="K195" i="11"/>
  <c r="J195" i="11"/>
  <c r="I195" i="11"/>
  <c r="H195" i="11"/>
  <c r="G195" i="11"/>
  <c r="F195" i="11"/>
  <c r="E195" i="11"/>
  <c r="D195" i="11"/>
  <c r="C195" i="11"/>
  <c r="BO178" i="11"/>
  <c r="BN178" i="11"/>
  <c r="BK178" i="11"/>
  <c r="BI178" i="11"/>
  <c r="BO177" i="11"/>
  <c r="BK177" i="11"/>
  <c r="BI177" i="11"/>
  <c r="BQ175" i="11"/>
  <c r="BQ178" i="11" s="1"/>
  <c r="BP175" i="11"/>
  <c r="BP178" i="11" s="1"/>
  <c r="BO175" i="11"/>
  <c r="BN175" i="11"/>
  <c r="BM175" i="11"/>
  <c r="BM178" i="11" s="1"/>
  <c r="BL175" i="11"/>
  <c r="BL178" i="11" s="1"/>
  <c r="BK175" i="11"/>
  <c r="BJ175" i="11" s="1"/>
  <c r="BJ178" i="11" s="1"/>
  <c r="BH175" i="11"/>
  <c r="BG175" i="11" s="1"/>
  <c r="BG178" i="11" s="1"/>
  <c r="BF175" i="11"/>
  <c r="BE175" i="11"/>
  <c r="BD175" i="11"/>
  <c r="BC175" i="11"/>
  <c r="BB175" i="11"/>
  <c r="BA175" i="11"/>
  <c r="AZ175" i="11"/>
  <c r="AY175" i="11"/>
  <c r="AX175" i="11" s="1"/>
  <c r="AW175" i="11"/>
  <c r="AV175" i="11"/>
  <c r="AU175" i="11" s="1"/>
  <c r="AT175" i="11"/>
  <c r="AS175" i="11" s="1"/>
  <c r="AR175" i="11"/>
  <c r="AQ175" i="11"/>
  <c r="AP175" i="11"/>
  <c r="AO175" i="11"/>
  <c r="AN175" i="11"/>
  <c r="AM175" i="11"/>
  <c r="AL175" i="11"/>
  <c r="AK175" i="11"/>
  <c r="AJ175" i="11"/>
  <c r="AJ178" i="11" s="1"/>
  <c r="AI178" i="11" s="1"/>
  <c r="AH178" i="11" s="1"/>
  <c r="AG178" i="11" s="1"/>
  <c r="AF178" i="11" s="1"/>
  <c r="AE178" i="11" s="1"/>
  <c r="AD178" i="11" s="1"/>
  <c r="AC178" i="11" s="1"/>
  <c r="AB178" i="11" s="1"/>
  <c r="AA178" i="11" s="1"/>
  <c r="Z178" i="11" s="1"/>
  <c r="AI175" i="11"/>
  <c r="AH175" i="11"/>
  <c r="AG175" i="11"/>
  <c r="AF175" i="11"/>
  <c r="AE175" i="11"/>
  <c r="AD175" i="11"/>
  <c r="AC175" i="11"/>
  <c r="AB175" i="11"/>
  <c r="AA175" i="11"/>
  <c r="Z175" i="11"/>
  <c r="Y175" i="11" s="1"/>
  <c r="X175" i="11" s="1"/>
  <c r="W175" i="11"/>
  <c r="V175" i="11"/>
  <c r="U175" i="11"/>
  <c r="T175" i="11"/>
  <c r="S175" i="11"/>
  <c r="R175" i="11"/>
  <c r="Q175" i="11"/>
  <c r="P175" i="11" s="1"/>
  <c r="O175" i="11"/>
  <c r="N175" i="11"/>
  <c r="M175" i="11"/>
  <c r="L175" i="11"/>
  <c r="K175" i="11"/>
  <c r="J175" i="11"/>
  <c r="I175" i="11"/>
  <c r="H175" i="11" s="1"/>
  <c r="G175" i="11"/>
  <c r="G178" i="11" s="1"/>
  <c r="F178" i="11" s="1"/>
  <c r="E178" i="11" s="1"/>
  <c r="D178" i="11" s="1"/>
  <c r="C178" i="11" s="1"/>
  <c r="F175" i="11"/>
  <c r="E175" i="11"/>
  <c r="D175" i="11"/>
  <c r="C175" i="11"/>
  <c r="BR174" i="11" s="1"/>
  <c r="BR177" i="11" s="1"/>
  <c r="BQ174" i="11"/>
  <c r="BQ177" i="11" s="1"/>
  <c r="BP174" i="11"/>
  <c r="BP177" i="11" s="1"/>
  <c r="BO174" i="11"/>
  <c r="BN174" i="11"/>
  <c r="BN177" i="11" s="1"/>
  <c r="BM174" i="11"/>
  <c r="BM177" i="11" s="1"/>
  <c r="BL174" i="11"/>
  <c r="BL177" i="11" s="1"/>
  <c r="BK174" i="11"/>
  <c r="BJ174" i="11" s="1"/>
  <c r="BJ177" i="11" s="1"/>
  <c r="BH174" i="11"/>
  <c r="BG174" i="11"/>
  <c r="BG177" i="11" s="1"/>
  <c r="BF177" i="11" s="1"/>
  <c r="BE177" i="11" s="1"/>
  <c r="BD177" i="11" s="1"/>
  <c r="BF174" i="11"/>
  <c r="BE174" i="11"/>
  <c r="BD174" i="11"/>
  <c r="BC174" i="11"/>
  <c r="BB174" i="11"/>
  <c r="BA174" i="11"/>
  <c r="AZ174" i="11"/>
  <c r="AY174" i="11"/>
  <c r="AX174" i="11" s="1"/>
  <c r="AW174" i="11"/>
  <c r="AV174" i="11"/>
  <c r="AU174" i="11"/>
  <c r="AT174" i="11"/>
  <c r="AS174" i="11" s="1"/>
  <c r="AR174" i="11"/>
  <c r="AQ174" i="11"/>
  <c r="AP174" i="11"/>
  <c r="AO174" i="11"/>
  <c r="AN174" i="11"/>
  <c r="AM174" i="11"/>
  <c r="AL174" i="11"/>
  <c r="AK174" i="11"/>
  <c r="AJ174" i="11"/>
  <c r="AJ177" i="11" s="1"/>
  <c r="AI177" i="11" s="1"/>
  <c r="AH177" i="11" s="1"/>
  <c r="AG177" i="11" s="1"/>
  <c r="AF177" i="11" s="1"/>
  <c r="AE177" i="11" s="1"/>
  <c r="AD177" i="11" s="1"/>
  <c r="AC177" i="11" s="1"/>
  <c r="AB177" i="11" s="1"/>
  <c r="AA177" i="11" s="1"/>
  <c r="Z177" i="11" s="1"/>
  <c r="AI174" i="11"/>
  <c r="AH174" i="11"/>
  <c r="AG174" i="11"/>
  <c r="AF174" i="11"/>
  <c r="AE174" i="11"/>
  <c r="AD174" i="11"/>
  <c r="AC174" i="11"/>
  <c r="AB174" i="11"/>
  <c r="AA174" i="11"/>
  <c r="Z174" i="11"/>
  <c r="Y174" i="11" s="1"/>
  <c r="X174" i="11" s="1"/>
  <c r="W174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 s="1"/>
  <c r="G174" i="11"/>
  <c r="G177" i="11" s="1"/>
  <c r="F177" i="11" s="1"/>
  <c r="E177" i="11" s="1"/>
  <c r="D177" i="11" s="1"/>
  <c r="C177" i="11" s="1"/>
  <c r="BR175" i="11" s="1"/>
  <c r="BR178" i="11" s="1"/>
  <c r="F174" i="11"/>
  <c r="E174" i="11"/>
  <c r="D174" i="11"/>
  <c r="C174" i="11"/>
  <c r="BI161" i="11"/>
  <c r="BD161" i="11"/>
  <c r="AZ161" i="11"/>
  <c r="AH161" i="11"/>
  <c r="AD161" i="11"/>
  <c r="Z161" i="11"/>
  <c r="T161" i="11"/>
  <c r="O161" i="11"/>
  <c r="I161" i="11"/>
  <c r="F161" i="11"/>
  <c r="E161" i="11"/>
  <c r="BP160" i="11"/>
  <c r="BL160" i="11"/>
  <c r="BG160" i="11"/>
  <c r="BC160" i="11"/>
  <c r="AY160" i="11"/>
  <c r="AQ160" i="11"/>
  <c r="AM160" i="11"/>
  <c r="AI160" i="11"/>
  <c r="AH160" i="11"/>
  <c r="AE160" i="11"/>
  <c r="AD160" i="11"/>
  <c r="AA160" i="11"/>
  <c r="Z160" i="11"/>
  <c r="U160" i="11"/>
  <c r="L160" i="11"/>
  <c r="H160" i="11"/>
  <c r="D160" i="11"/>
  <c r="BQ158" i="11"/>
  <c r="BQ161" i="11" s="1"/>
  <c r="BP158" i="11"/>
  <c r="BP161" i="11" s="1"/>
  <c r="BO158" i="11"/>
  <c r="BN158" i="11" s="1"/>
  <c r="BN161" i="11" s="1"/>
  <c r="BM158" i="11"/>
  <c r="BM161" i="11" s="1"/>
  <c r="BL158" i="11"/>
  <c r="BL161" i="11" s="1"/>
  <c r="BK158" i="11"/>
  <c r="BJ158" i="11" s="1"/>
  <c r="BI158" i="11"/>
  <c r="BG158" i="11"/>
  <c r="BG161" i="11" s="1"/>
  <c r="BF158" i="11"/>
  <c r="BF161" i="11" s="1"/>
  <c r="BE158" i="11"/>
  <c r="BE161" i="11" s="1"/>
  <c r="BD158" i="11"/>
  <c r="BC158" i="11"/>
  <c r="BC161" i="11" s="1"/>
  <c r="BB158" i="11"/>
  <c r="BB161" i="11" s="1"/>
  <c r="BA158" i="11"/>
  <c r="BA161" i="11" s="1"/>
  <c r="AZ158" i="11"/>
  <c r="AY158" i="11"/>
  <c r="AY161" i="11" s="1"/>
  <c r="AX158" i="11"/>
  <c r="AX161" i="11" s="1"/>
  <c r="AW158" i="11"/>
  <c r="AV158" i="11" s="1"/>
  <c r="AV161" i="11" s="1"/>
  <c r="AU158" i="11"/>
  <c r="AT158" i="11"/>
  <c r="AS158" i="11" s="1"/>
  <c r="AR158" i="11"/>
  <c r="AR161" i="11" s="1"/>
  <c r="AQ158" i="11"/>
  <c r="AQ161" i="11" s="1"/>
  <c r="AP158" i="11"/>
  <c r="AP161" i="11" s="1"/>
  <c r="AO158" i="11"/>
  <c r="AO161" i="11" s="1"/>
  <c r="AN158" i="11"/>
  <c r="AN161" i="11" s="1"/>
  <c r="AM158" i="11"/>
  <c r="AM161" i="11" s="1"/>
  <c r="AL158" i="11"/>
  <c r="AK158" i="11" s="1"/>
  <c r="AJ158" i="11"/>
  <c r="AI158" i="11"/>
  <c r="AI161" i="11" s="1"/>
  <c r="AH158" i="11"/>
  <c r="AG158" i="11"/>
  <c r="AG161" i="11" s="1"/>
  <c r="AF158" i="11"/>
  <c r="AF161" i="11" s="1"/>
  <c r="AE158" i="11"/>
  <c r="AE161" i="11" s="1"/>
  <c r="AD158" i="11"/>
  <c r="AC158" i="11"/>
  <c r="AC161" i="11" s="1"/>
  <c r="AB158" i="11"/>
  <c r="AB161" i="11" s="1"/>
  <c r="AA158" i="11"/>
  <c r="AA161" i="11" s="1"/>
  <c r="Z158" i="11"/>
  <c r="Y158" i="11" s="1"/>
  <c r="X158" i="11"/>
  <c r="W158" i="11" s="1"/>
  <c r="V158" i="11"/>
  <c r="U158" i="11"/>
  <c r="U161" i="11" s="1"/>
  <c r="T158" i="11"/>
  <c r="S158" i="11"/>
  <c r="S161" i="11" s="1"/>
  <c r="R158" i="11"/>
  <c r="Q158" i="11" s="1"/>
  <c r="P158" i="11"/>
  <c r="P161" i="11" s="1"/>
  <c r="O158" i="11"/>
  <c r="N158" i="11"/>
  <c r="M158" i="11" s="1"/>
  <c r="L158" i="11"/>
  <c r="L161" i="11" s="1"/>
  <c r="K158" i="11"/>
  <c r="K161" i="11" s="1"/>
  <c r="J158" i="11"/>
  <c r="J161" i="11" s="1"/>
  <c r="I158" i="11"/>
  <c r="H158" i="11"/>
  <c r="H161" i="11" s="1"/>
  <c r="G158" i="11"/>
  <c r="G161" i="11" s="1"/>
  <c r="F158" i="11"/>
  <c r="E158" i="11"/>
  <c r="D158" i="11"/>
  <c r="C158" i="11" s="1"/>
  <c r="C161" i="11" s="1"/>
  <c r="BR157" i="11"/>
  <c r="BQ157" i="11"/>
  <c r="BQ160" i="11" s="1"/>
  <c r="BP157" i="11"/>
  <c r="BO157" i="11"/>
  <c r="BO160" i="11" s="1"/>
  <c r="BN157" i="11"/>
  <c r="BN160" i="11" s="1"/>
  <c r="BM157" i="11"/>
  <c r="BM160" i="11" s="1"/>
  <c r="BL157" i="11"/>
  <c r="BK157" i="11"/>
  <c r="BJ157" i="11" s="1"/>
  <c r="BI157" i="11"/>
  <c r="BI245" i="11" s="1"/>
  <c r="BI246" i="11" s="1"/>
  <c r="BH157" i="11"/>
  <c r="BH160" i="11" s="1"/>
  <c r="BG157" i="11"/>
  <c r="BF157" i="11"/>
  <c r="BF160" i="11" s="1"/>
  <c r="BE157" i="11"/>
  <c r="BE160" i="11" s="1"/>
  <c r="BD157" i="11"/>
  <c r="BD160" i="11" s="1"/>
  <c r="BC157" i="11"/>
  <c r="BB157" i="11"/>
  <c r="BB160" i="11" s="1"/>
  <c r="BA157" i="11"/>
  <c r="BA160" i="11" s="1"/>
  <c r="AZ157" i="11"/>
  <c r="AZ160" i="11" s="1"/>
  <c r="AY157" i="11"/>
  <c r="AX157" i="11"/>
  <c r="AX160" i="11" s="1"/>
  <c r="AW157" i="11"/>
  <c r="AV157" i="11" s="1"/>
  <c r="AV160" i="11" s="1"/>
  <c r="AU157" i="11"/>
  <c r="AT157" i="11"/>
  <c r="AT160" i="11" s="1"/>
  <c r="AS157" i="11"/>
  <c r="AR157" i="11"/>
  <c r="AR160" i="11" s="1"/>
  <c r="AQ157" i="11"/>
  <c r="AP157" i="11"/>
  <c r="AP160" i="11" s="1"/>
  <c r="AO157" i="11"/>
  <c r="AO160" i="11" s="1"/>
  <c r="AN157" i="11"/>
  <c r="AN160" i="11" s="1"/>
  <c r="AM157" i="11"/>
  <c r="AL157" i="11"/>
  <c r="AL160" i="11" s="1"/>
  <c r="AK157" i="11"/>
  <c r="AK160" i="11" s="1"/>
  <c r="AJ160" i="11" s="1"/>
  <c r="AJ157" i="11"/>
  <c r="AI157" i="11"/>
  <c r="AH157" i="11"/>
  <c r="AG157" i="11"/>
  <c r="AG160" i="11" s="1"/>
  <c r="AF157" i="11"/>
  <c r="AF160" i="11" s="1"/>
  <c r="AE157" i="11"/>
  <c r="AD157" i="11"/>
  <c r="AC157" i="11"/>
  <c r="AC160" i="11" s="1"/>
  <c r="AB157" i="11"/>
  <c r="AB160" i="11" s="1"/>
  <c r="AA157" i="11"/>
  <c r="Z157" i="11"/>
  <c r="Y157" i="11" s="1"/>
  <c r="X157" i="11"/>
  <c r="X160" i="11" s="1"/>
  <c r="W157" i="11"/>
  <c r="W160" i="11" s="1"/>
  <c r="V157" i="11"/>
  <c r="V160" i="11" s="1"/>
  <c r="U157" i="11"/>
  <c r="T157" i="11"/>
  <c r="T160" i="11" s="1"/>
  <c r="S157" i="11"/>
  <c r="S160" i="11" s="1"/>
  <c r="R157" i="11"/>
  <c r="R160" i="11" s="1"/>
  <c r="Q157" i="11"/>
  <c r="Q160" i="11" s="1"/>
  <c r="P157" i="11"/>
  <c r="P160" i="11" s="1"/>
  <c r="O157" i="11"/>
  <c r="O160" i="11" s="1"/>
  <c r="N157" i="11"/>
  <c r="M157" i="11" s="1"/>
  <c r="L157" i="11"/>
  <c r="K157" i="11"/>
  <c r="K160" i="11" s="1"/>
  <c r="J157" i="11"/>
  <c r="J160" i="11" s="1"/>
  <c r="I157" i="11"/>
  <c r="I160" i="11" s="1"/>
  <c r="H157" i="11"/>
  <c r="G157" i="11"/>
  <c r="G160" i="11" s="1"/>
  <c r="F157" i="11"/>
  <c r="F160" i="11" s="1"/>
  <c r="E157" i="11"/>
  <c r="E160" i="11" s="1"/>
  <c r="D157" i="11"/>
  <c r="C157" i="11"/>
  <c r="BR142" i="11"/>
  <c r="BO142" i="11"/>
  <c r="BN142" i="11"/>
  <c r="BK142" i="11"/>
  <c r="BI142" i="11"/>
  <c r="BC142" i="11"/>
  <c r="BB142" i="11"/>
  <c r="AY142" i="11"/>
  <c r="AX142" i="11"/>
  <c r="AT142" i="11"/>
  <c r="AR142" i="11"/>
  <c r="AO142" i="11"/>
  <c r="AN142" i="11"/>
  <c r="AK142" i="11"/>
  <c r="AJ142" i="11" s="1"/>
  <c r="AH142" i="11"/>
  <c r="AE142" i="11"/>
  <c r="AD142" i="11"/>
  <c r="AA142" i="11"/>
  <c r="Z142" i="11"/>
  <c r="W142" i="11"/>
  <c r="V142" i="11"/>
  <c r="R142" i="11"/>
  <c r="Q142" i="11"/>
  <c r="N142" i="11"/>
  <c r="L142" i="11"/>
  <c r="I142" i="11"/>
  <c r="H142" i="11"/>
  <c r="E142" i="11"/>
  <c r="D142" i="11"/>
  <c r="BP141" i="11"/>
  <c r="BL141" i="11"/>
  <c r="BI141" i="11"/>
  <c r="AV141" i="11"/>
  <c r="AQ141" i="11"/>
  <c r="AP141" i="11"/>
  <c r="AM141" i="11"/>
  <c r="AL141" i="11"/>
  <c r="AH141" i="11"/>
  <c r="AG141" i="11"/>
  <c r="AD141" i="11"/>
  <c r="AC141" i="11"/>
  <c r="Z141" i="11"/>
  <c r="Y141" i="11"/>
  <c r="V141" i="11"/>
  <c r="Q141" i="11"/>
  <c r="L141" i="11"/>
  <c r="I141" i="11"/>
  <c r="H141" i="11"/>
  <c r="E141" i="11"/>
  <c r="D141" i="11"/>
  <c r="BR139" i="11"/>
  <c r="BQ139" i="11"/>
  <c r="BQ142" i="11" s="1"/>
  <c r="BP139" i="11"/>
  <c r="BP142" i="11" s="1"/>
  <c r="BO139" i="11"/>
  <c r="BN139" i="11"/>
  <c r="BM139" i="11"/>
  <c r="BM142" i="11" s="1"/>
  <c r="BL139" i="11"/>
  <c r="BL142" i="11" s="1"/>
  <c r="BK139" i="11"/>
  <c r="BJ139" i="11" s="1"/>
  <c r="BH139" i="11" s="1"/>
  <c r="BH142" i="11" s="1"/>
  <c r="BG142" i="11" s="1"/>
  <c r="BF142" i="11" s="1"/>
  <c r="BG139" i="11"/>
  <c r="BF139" i="11"/>
  <c r="BE139" i="11"/>
  <c r="BE142" i="11" s="1"/>
  <c r="BD139" i="11"/>
  <c r="BD142" i="11" s="1"/>
  <c r="BC139" i="11"/>
  <c r="BB139" i="11"/>
  <c r="BA139" i="11"/>
  <c r="BA142" i="11" s="1"/>
  <c r="AZ139" i="11"/>
  <c r="AZ142" i="11" s="1"/>
  <c r="AY139" i="11"/>
  <c r="AX139" i="11"/>
  <c r="AW139" i="11" s="1"/>
  <c r="AV139" i="11"/>
  <c r="AU139" i="11" s="1"/>
  <c r="AU142" i="11" s="1"/>
  <c r="AT139" i="11"/>
  <c r="AS139" i="11" s="1"/>
  <c r="AS142" i="11" s="1"/>
  <c r="AR139" i="11"/>
  <c r="AQ139" i="11"/>
  <c r="AQ142" i="11" s="1"/>
  <c r="AP139" i="11"/>
  <c r="AP142" i="11" s="1"/>
  <c r="AO139" i="11"/>
  <c r="AN139" i="11"/>
  <c r="AM139" i="11"/>
  <c r="AM142" i="11" s="1"/>
  <c r="AL139" i="11"/>
  <c r="AL142" i="11" s="1"/>
  <c r="AK139" i="11"/>
  <c r="AJ139" i="11"/>
  <c r="AI139" i="11" s="1"/>
  <c r="AI142" i="11" s="1"/>
  <c r="AH139" i="11"/>
  <c r="AG139" i="11"/>
  <c r="AG142" i="11" s="1"/>
  <c r="AF139" i="11"/>
  <c r="AF142" i="11" s="1"/>
  <c r="AE139" i="11"/>
  <c r="AD139" i="11"/>
  <c r="AC139" i="11"/>
  <c r="AC142" i="11" s="1"/>
  <c r="AB139" i="11"/>
  <c r="AB142" i="11" s="1"/>
  <c r="AA139" i="11"/>
  <c r="Z139" i="11"/>
  <c r="Y139" i="11"/>
  <c r="Y142" i="11" s="1"/>
  <c r="X139" i="11"/>
  <c r="X142" i="11" s="1"/>
  <c r="W139" i="11"/>
  <c r="V139" i="11"/>
  <c r="U139" i="11" s="1"/>
  <c r="U142" i="11" s="1"/>
  <c r="T139" i="11"/>
  <c r="T142" i="11" s="1"/>
  <c r="S139" i="11"/>
  <c r="S142" i="11" s="1"/>
  <c r="R139" i="11"/>
  <c r="Q139" i="11"/>
  <c r="P139" i="11"/>
  <c r="P142" i="11" s="1"/>
  <c r="O139" i="11"/>
  <c r="O142" i="11" s="1"/>
  <c r="N139" i="11"/>
  <c r="M139" i="11" s="1"/>
  <c r="M142" i="11" s="1"/>
  <c r="L139" i="11"/>
  <c r="K139" i="11"/>
  <c r="K142" i="11" s="1"/>
  <c r="J139" i="11"/>
  <c r="J142" i="11" s="1"/>
  <c r="I139" i="11"/>
  <c r="H139" i="11"/>
  <c r="G139" i="11"/>
  <c r="G142" i="11" s="1"/>
  <c r="F139" i="11"/>
  <c r="F142" i="11" s="1"/>
  <c r="E139" i="11"/>
  <c r="D139" i="11"/>
  <c r="C139" i="11"/>
  <c r="C142" i="11" s="1"/>
  <c r="BR138" i="11"/>
  <c r="BR141" i="11" s="1"/>
  <c r="BQ138" i="11"/>
  <c r="BQ141" i="11" s="1"/>
  <c r="BP138" i="11"/>
  <c r="BO138" i="11"/>
  <c r="BO141" i="11" s="1"/>
  <c r="BN138" i="11"/>
  <c r="BN141" i="11" s="1"/>
  <c r="BM138" i="11"/>
  <c r="BM141" i="11" s="1"/>
  <c r="BL138" i="11"/>
  <c r="BK138" i="11"/>
  <c r="BJ138" i="11" s="1"/>
  <c r="BH138" i="11" s="1"/>
  <c r="BH141" i="11" s="1"/>
  <c r="BG141" i="11" s="1"/>
  <c r="BF141" i="11" s="1"/>
  <c r="BG138" i="11"/>
  <c r="BF138" i="11"/>
  <c r="BE138" i="11"/>
  <c r="BE141" i="11" s="1"/>
  <c r="BD138" i="11"/>
  <c r="BD141" i="11" s="1"/>
  <c r="BC138" i="11"/>
  <c r="BC141" i="11" s="1"/>
  <c r="BB138" i="11"/>
  <c r="BB141" i="11" s="1"/>
  <c r="BA138" i="11"/>
  <c r="BA141" i="11" s="1"/>
  <c r="AZ138" i="11"/>
  <c r="AZ141" i="11" s="1"/>
  <c r="AY138" i="11"/>
  <c r="AY141" i="11" s="1"/>
  <c r="AX138" i="11"/>
  <c r="AW138" i="11" s="1"/>
  <c r="AW141" i="11" s="1"/>
  <c r="AV138" i="11"/>
  <c r="AU138" i="11" s="1"/>
  <c r="AU141" i="11" s="1"/>
  <c r="AT138" i="11"/>
  <c r="AS138" i="11" s="1"/>
  <c r="AS141" i="11" s="1"/>
  <c r="AR138" i="11"/>
  <c r="AR141" i="11" s="1"/>
  <c r="AQ138" i="11"/>
  <c r="AP138" i="11"/>
  <c r="AO138" i="11"/>
  <c r="AO141" i="11" s="1"/>
  <c r="AN138" i="11"/>
  <c r="AN141" i="11" s="1"/>
  <c r="AM138" i="11"/>
  <c r="AL138" i="11"/>
  <c r="AK138" i="11"/>
  <c r="AK141" i="11" s="1"/>
  <c r="AJ138" i="11"/>
  <c r="AI138" i="11" s="1"/>
  <c r="AI141" i="11" s="1"/>
  <c r="AH138" i="11"/>
  <c r="AG138" i="11"/>
  <c r="AF138" i="11"/>
  <c r="AF141" i="11" s="1"/>
  <c r="AE138" i="11"/>
  <c r="AE141" i="11" s="1"/>
  <c r="AD138" i="11"/>
  <c r="AC138" i="11"/>
  <c r="AB138" i="11"/>
  <c r="AB141" i="11" s="1"/>
  <c r="AA138" i="11"/>
  <c r="AA141" i="11" s="1"/>
  <c r="Z138" i="11"/>
  <c r="Y138" i="11"/>
  <c r="X138" i="11"/>
  <c r="X141" i="11" s="1"/>
  <c r="W138" i="11"/>
  <c r="W141" i="11" s="1"/>
  <c r="V138" i="11"/>
  <c r="U138" i="11"/>
  <c r="U141" i="11" s="1"/>
  <c r="T138" i="11"/>
  <c r="T141" i="11" s="1"/>
  <c r="S138" i="11"/>
  <c r="S141" i="11" s="1"/>
  <c r="R138" i="11"/>
  <c r="R141" i="11" s="1"/>
  <c r="Q138" i="11"/>
  <c r="P138" i="11"/>
  <c r="P141" i="11" s="1"/>
  <c r="O138" i="11"/>
  <c r="O141" i="11" s="1"/>
  <c r="N138" i="11"/>
  <c r="M138" i="11" s="1"/>
  <c r="M141" i="11" s="1"/>
  <c r="L138" i="11"/>
  <c r="K138" i="11"/>
  <c r="K141" i="11" s="1"/>
  <c r="J138" i="11"/>
  <c r="J141" i="11" s="1"/>
  <c r="I138" i="11"/>
  <c r="H138" i="11"/>
  <c r="G138" i="11"/>
  <c r="G141" i="11" s="1"/>
  <c r="F138" i="11"/>
  <c r="F141" i="11" s="1"/>
  <c r="E138" i="11"/>
  <c r="D138" i="11"/>
  <c r="C138" i="11" s="1"/>
  <c r="C141" i="11" s="1"/>
  <c r="BI121" i="11"/>
  <c r="BI120" i="11"/>
  <c r="BR118" i="11"/>
  <c r="BQ118" i="11"/>
  <c r="BP118" i="11"/>
  <c r="BO118" i="11"/>
  <c r="BN118" i="11"/>
  <c r="BM118" i="11"/>
  <c r="BL118" i="11"/>
  <c r="BK118" i="11"/>
  <c r="BJ118" i="11"/>
  <c r="BH118" i="11"/>
  <c r="BG118" i="11"/>
  <c r="BE118" i="11"/>
  <c r="BD118" i="11"/>
  <c r="BC118" i="11"/>
  <c r="BB118" i="11"/>
  <c r="BA118" i="11"/>
  <c r="AZ118" i="11"/>
  <c r="AY118" i="11"/>
  <c r="AX118" i="11"/>
  <c r="AW118" i="11"/>
  <c r="AV118" i="11"/>
  <c r="AU118" i="11"/>
  <c r="AT118" i="11"/>
  <c r="AS118" i="11"/>
  <c r="AR118" i="11"/>
  <c r="AQ118" i="11"/>
  <c r="AP118" i="11"/>
  <c r="AO118" i="11"/>
  <c r="AN118" i="11"/>
  <c r="AM118" i="11"/>
  <c r="AL118" i="11"/>
  <c r="AK118" i="11"/>
  <c r="AI118" i="11"/>
  <c r="AH118" i="11"/>
  <c r="AG118" i="11"/>
  <c r="AF118" i="11"/>
  <c r="AE118" i="11"/>
  <c r="AD118" i="11"/>
  <c r="AC118" i="11"/>
  <c r="AB118" i="11"/>
  <c r="AA118" i="11"/>
  <c r="Z118" i="11"/>
  <c r="Y118" i="11"/>
  <c r="X118" i="11"/>
  <c r="W118" i="11"/>
  <c r="V118" i="11"/>
  <c r="U118" i="11"/>
  <c r="T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D118" i="11"/>
  <c r="C118" i="11"/>
  <c r="BR117" i="11"/>
  <c r="BQ117" i="11"/>
  <c r="BP117" i="11"/>
  <c r="BO117" i="11"/>
  <c r="BN117" i="11"/>
  <c r="BM117" i="11"/>
  <c r="BL117" i="11"/>
  <c r="BK117" i="11"/>
  <c r="BJ117" i="11"/>
  <c r="BH117" i="11"/>
  <c r="BG117" i="11"/>
  <c r="BE117" i="11"/>
  <c r="BD117" i="11"/>
  <c r="BC117" i="11"/>
  <c r="BB117" i="11"/>
  <c r="BA117" i="11"/>
  <c r="AZ117" i="11"/>
  <c r="AY117" i="11"/>
  <c r="AX117" i="11"/>
  <c r="AW117" i="11"/>
  <c r="AV117" i="11"/>
  <c r="AU117" i="11"/>
  <c r="AT117" i="11"/>
  <c r="AS117" i="11"/>
  <c r="AR117" i="11"/>
  <c r="AQ117" i="11"/>
  <c r="AP117" i="11"/>
  <c r="AO117" i="11"/>
  <c r="AN117" i="11"/>
  <c r="AM117" i="11"/>
  <c r="AL117" i="11"/>
  <c r="AK117" i="11"/>
  <c r="AI117" i="11"/>
  <c r="AH117" i="11"/>
  <c r="AG117" i="11"/>
  <c r="AF117" i="11"/>
  <c r="AE117" i="11"/>
  <c r="AD117" i="11"/>
  <c r="AC117" i="11"/>
  <c r="AB117" i="11"/>
  <c r="AA117" i="11"/>
  <c r="Z117" i="11"/>
  <c r="Y117" i="11"/>
  <c r="X117" i="11"/>
  <c r="W117" i="11"/>
  <c r="V117" i="11"/>
  <c r="U117" i="11"/>
  <c r="T117" i="11"/>
  <c r="S117" i="11"/>
  <c r="R117" i="11"/>
  <c r="Q117" i="11"/>
  <c r="P117" i="11"/>
  <c r="O117" i="11"/>
  <c r="N117" i="11"/>
  <c r="M117" i="11"/>
  <c r="L117" i="11"/>
  <c r="K117" i="11"/>
  <c r="J117" i="11"/>
  <c r="I117" i="11"/>
  <c r="H117" i="11"/>
  <c r="G117" i="11"/>
  <c r="F117" i="11"/>
  <c r="E117" i="11"/>
  <c r="D117" i="11"/>
  <c r="C117" i="11"/>
  <c r="BQ100" i="11"/>
  <c r="BP100" i="11"/>
  <c r="BM100" i="11"/>
  <c r="BL100" i="11"/>
  <c r="BI100" i="11"/>
  <c r="BH100" i="11" s="1"/>
  <c r="BI99" i="11"/>
  <c r="BH99" i="11" s="1"/>
  <c r="BG99" i="11" s="1"/>
  <c r="BR97" i="11"/>
  <c r="BR100" i="11" s="1"/>
  <c r="BQ97" i="11"/>
  <c r="BP97" i="11"/>
  <c r="BO97" i="11"/>
  <c r="BO100" i="11" s="1"/>
  <c r="BN97" i="11"/>
  <c r="BN100" i="11" s="1"/>
  <c r="BM97" i="11"/>
  <c r="BL97" i="11"/>
  <c r="BK97" i="11"/>
  <c r="BK100" i="11" s="1"/>
  <c r="BJ97" i="11"/>
  <c r="BJ100" i="11" s="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 s="1"/>
  <c r="AU100" i="11" s="1"/>
  <c r="AT97" i="11"/>
  <c r="AS97" i="11" s="1"/>
  <c r="AR97" i="11"/>
  <c r="AQ97" i="11"/>
  <c r="AP97" i="11"/>
  <c r="AO97" i="11"/>
  <c r="AN97" i="11" s="1"/>
  <c r="AM97" i="11"/>
  <c r="AL97" i="11"/>
  <c r="AK97" i="11"/>
  <c r="AJ97" i="11"/>
  <c r="AI97" i="11"/>
  <c r="AH97" i="11"/>
  <c r="AG97" i="11"/>
  <c r="AF97" i="11"/>
  <c r="AE97" i="11"/>
  <c r="AD97" i="11"/>
  <c r="AC97" i="11"/>
  <c r="AB97" i="11" s="1"/>
  <c r="AA97" i="11"/>
  <c r="Z97" i="11"/>
  <c r="Y97" i="11"/>
  <c r="X97" i="11"/>
  <c r="W97" i="11"/>
  <c r="V97" i="11" s="1"/>
  <c r="U97" i="11"/>
  <c r="T97" i="11"/>
  <c r="S97" i="11"/>
  <c r="R97" i="11" s="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 s="1"/>
  <c r="BR96" i="11"/>
  <c r="BQ96" i="11"/>
  <c r="BP96" i="11"/>
  <c r="BO96" i="11"/>
  <c r="BN96" i="11"/>
  <c r="BM96" i="11"/>
  <c r="BL96" i="11"/>
  <c r="BK96" i="11"/>
  <c r="BJ96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 s="1"/>
  <c r="AU99" i="11" s="1"/>
  <c r="AT99" i="11" s="1"/>
  <c r="AT96" i="11"/>
  <c r="AS96" i="11" s="1"/>
  <c r="AR96" i="11"/>
  <c r="AQ96" i="11"/>
  <c r="AP96" i="11"/>
  <c r="AO96" i="11"/>
  <c r="AN96" i="11"/>
  <c r="AM96" i="11"/>
  <c r="AL96" i="11"/>
  <c r="AK96" i="11"/>
  <c r="AJ96" i="11"/>
  <c r="AI96" i="11"/>
  <c r="AH96" i="11"/>
  <c r="AG96" i="11"/>
  <c r="AF96" i="11"/>
  <c r="AE96" i="11"/>
  <c r="AD96" i="11"/>
  <c r="AC96" i="11"/>
  <c r="AB96" i="11"/>
  <c r="AA96" i="11"/>
  <c r="Z96" i="11"/>
  <c r="Y96" i="11"/>
  <c r="X96" i="11"/>
  <c r="W96" i="11"/>
  <c r="V96" i="11" s="1"/>
  <c r="T96" i="11"/>
  <c r="S96" i="11"/>
  <c r="R96" i="11" s="1"/>
  <c r="Q96" i="11"/>
  <c r="P96" i="11"/>
  <c r="O96" i="11"/>
  <c r="N96" i="11"/>
  <c r="M96" i="11" s="1"/>
  <c r="L96" i="11"/>
  <c r="K96" i="11"/>
  <c r="J96" i="11"/>
  <c r="I96" i="11"/>
  <c r="H96" i="11"/>
  <c r="G96" i="11"/>
  <c r="F96" i="11"/>
  <c r="E96" i="11"/>
  <c r="D96" i="11"/>
  <c r="C96" i="11" s="1"/>
  <c r="BR81" i="11"/>
  <c r="BO81" i="11"/>
  <c r="BN81" i="11"/>
  <c r="BK81" i="11"/>
  <c r="BI81" i="11"/>
  <c r="L81" i="11"/>
  <c r="K81" i="11" s="1"/>
  <c r="J81" i="11" s="1"/>
  <c r="BR80" i="11"/>
  <c r="BO80" i="11"/>
  <c r="BN80" i="11"/>
  <c r="BK80" i="11"/>
  <c r="BI80" i="11"/>
  <c r="BR78" i="11"/>
  <c r="BQ78" i="11"/>
  <c r="BQ81" i="11" s="1"/>
  <c r="BP78" i="11"/>
  <c r="BP81" i="11" s="1"/>
  <c r="BO78" i="11"/>
  <c r="BN78" i="11"/>
  <c r="BM78" i="11"/>
  <c r="BM81" i="11" s="1"/>
  <c r="BL78" i="11"/>
  <c r="BL81" i="11" s="1"/>
  <c r="BK78" i="11"/>
  <c r="BJ78" i="11" s="1"/>
  <c r="BH78" i="11" s="1"/>
  <c r="BH81" i="11" s="1"/>
  <c r="BG81" i="11" s="1"/>
  <c r="BF81" i="11" s="1"/>
  <c r="BE81" i="11" s="1"/>
  <c r="BG78" i="11"/>
  <c r="BF78" i="11"/>
  <c r="BE78" i="11"/>
  <c r="BD78" i="11" s="1"/>
  <c r="BC78" i="11"/>
  <c r="BB78" i="11"/>
  <c r="BA78" i="11"/>
  <c r="AZ78" i="11"/>
  <c r="AY78" i="11"/>
  <c r="AX78" i="11"/>
  <c r="AW78" i="11"/>
  <c r="AV78" i="11" s="1"/>
  <c r="AU78" i="11" s="1"/>
  <c r="AT78" i="11"/>
  <c r="AS78" i="11" s="1"/>
  <c r="AR78" i="11"/>
  <c r="AQ78" i="11"/>
  <c r="AP78" i="11"/>
  <c r="AO78" i="11"/>
  <c r="AN78" i="11"/>
  <c r="AM78" i="11"/>
  <c r="AL78" i="11"/>
  <c r="AK78" i="11"/>
  <c r="AJ78" i="11"/>
  <c r="AI78" i="11"/>
  <c r="AH78" i="11"/>
  <c r="AG78" i="11"/>
  <c r="AF78" i="11"/>
  <c r="AE78" i="11"/>
  <c r="AD78" i="11"/>
  <c r="AC78" i="11"/>
  <c r="AB78" i="11"/>
  <c r="AA78" i="11"/>
  <c r="Z78" i="11"/>
  <c r="Y78" i="11"/>
  <c r="X78" i="11" s="1"/>
  <c r="W78" i="11"/>
  <c r="V78" i="11"/>
  <c r="U78" i="11"/>
  <c r="T78" i="11"/>
  <c r="S78" i="11"/>
  <c r="R78" i="11"/>
  <c r="Q78" i="11"/>
  <c r="P78" i="11" s="1"/>
  <c r="O78" i="11" s="1"/>
  <c r="N78" i="11"/>
  <c r="M78" i="11" s="1"/>
  <c r="L78" i="11"/>
  <c r="K78" i="11"/>
  <c r="J78" i="11"/>
  <c r="I78" i="11"/>
  <c r="H78" i="11"/>
  <c r="G78" i="11"/>
  <c r="F78" i="11"/>
  <c r="E78" i="11"/>
  <c r="D78" i="11"/>
  <c r="C78" i="11"/>
  <c r="BR77" i="11"/>
  <c r="BQ77" i="11"/>
  <c r="BQ80" i="11" s="1"/>
  <c r="BP77" i="11"/>
  <c r="BP80" i="11" s="1"/>
  <c r="BO77" i="11"/>
  <c r="BN77" i="11"/>
  <c r="BM77" i="11"/>
  <c r="BM80" i="11" s="1"/>
  <c r="BL77" i="11"/>
  <c r="BL80" i="11" s="1"/>
  <c r="BK77" i="11"/>
  <c r="BJ77" i="11"/>
  <c r="BH77" i="11" s="1"/>
  <c r="BH80" i="11" s="1"/>
  <c r="BG77" i="11"/>
  <c r="BF77" i="11"/>
  <c r="BE77" i="11"/>
  <c r="BD77" i="11" s="1"/>
  <c r="BC77" i="11"/>
  <c r="BB77" i="11"/>
  <c r="BA77" i="11"/>
  <c r="AZ77" i="11"/>
  <c r="AY77" i="11"/>
  <c r="AX77" i="11" s="1"/>
  <c r="AW77" i="11"/>
  <c r="AV77" i="11" s="1"/>
  <c r="AU77" i="11" s="1"/>
  <c r="AT77" i="11"/>
  <c r="AS77" i="11"/>
  <c r="AR77" i="11"/>
  <c r="AQ77" i="11"/>
  <c r="AP77" i="11"/>
  <c r="AO77" i="11"/>
  <c r="AN77" i="11"/>
  <c r="AM77" i="11"/>
  <c r="AL77" i="11"/>
  <c r="AK77" i="11"/>
  <c r="AJ77" i="11"/>
  <c r="AI77" i="11"/>
  <c r="AH77" i="11"/>
  <c r="AG77" i="11"/>
  <c r="AF77" i="11"/>
  <c r="AE77" i="11"/>
  <c r="AD77" i="11"/>
  <c r="AC77" i="11"/>
  <c r="AB77" i="11"/>
  <c r="AA77" i="11"/>
  <c r="Z77" i="11"/>
  <c r="Y77" i="11"/>
  <c r="X77" i="11" s="1"/>
  <c r="W77" i="11"/>
  <c r="V77" i="11"/>
  <c r="U77" i="11"/>
  <c r="T77" i="11"/>
  <c r="S77" i="11"/>
  <c r="R77" i="11"/>
  <c r="Q77" i="11"/>
  <c r="P77" i="11" s="1"/>
  <c r="O77" i="11" s="1"/>
  <c r="N77" i="11"/>
  <c r="M77" i="11"/>
  <c r="L77" i="11"/>
  <c r="K77" i="11"/>
  <c r="J77" i="11"/>
  <c r="I77" i="11"/>
  <c r="H77" i="11"/>
  <c r="G77" i="11"/>
  <c r="F77" i="11"/>
  <c r="E77" i="11"/>
  <c r="D77" i="11"/>
  <c r="C77" i="11"/>
  <c r="BP62" i="11"/>
  <c r="BO62" i="11"/>
  <c r="BL62" i="11"/>
  <c r="BK62" i="11"/>
  <c r="BI62" i="11"/>
  <c r="BF62" i="11"/>
  <c r="BE62" i="11"/>
  <c r="AZ62" i="11"/>
  <c r="AV62" i="11"/>
  <c r="AP62" i="11"/>
  <c r="AL62" i="11"/>
  <c r="AG62" i="11"/>
  <c r="AC62" i="11"/>
  <c r="Y62" i="11"/>
  <c r="U62" i="11"/>
  <c r="Q62" i="11"/>
  <c r="BI61" i="11"/>
  <c r="AV61" i="11"/>
  <c r="AT61" i="11"/>
  <c r="AO61" i="11"/>
  <c r="AI61" i="11"/>
  <c r="AF61" i="11"/>
  <c r="AE61" i="11"/>
  <c r="AB61" i="11"/>
  <c r="AA61" i="11"/>
  <c r="X61" i="11"/>
  <c r="W61" i="11"/>
  <c r="T61" i="11"/>
  <c r="S61" i="11"/>
  <c r="P61" i="11"/>
  <c r="O61" i="11"/>
  <c r="J61" i="11"/>
  <c r="F61" i="11"/>
  <c r="BR59" i="11"/>
  <c r="BR62" i="11" s="1"/>
  <c r="BQ59" i="11"/>
  <c r="BQ62" i="11" s="1"/>
  <c r="BP59" i="11"/>
  <c r="BO59" i="11"/>
  <c r="BN59" i="11"/>
  <c r="BN62" i="11" s="1"/>
  <c r="BM59" i="11"/>
  <c r="BM62" i="11" s="1"/>
  <c r="BL59" i="11"/>
  <c r="BK59" i="11"/>
  <c r="BJ59" i="11" s="1"/>
  <c r="BJ62" i="11" s="1"/>
  <c r="BH59" i="11"/>
  <c r="BH62" i="11" s="1"/>
  <c r="BG59" i="11"/>
  <c r="BF59" i="11"/>
  <c r="BE59" i="11"/>
  <c r="BD59" i="11"/>
  <c r="BC59" i="11" s="1"/>
  <c r="BC62" i="11" s="1"/>
  <c r="BB59" i="11"/>
  <c r="BB62" i="11" s="1"/>
  <c r="BA59" i="11"/>
  <c r="BA62" i="11" s="1"/>
  <c r="AZ59" i="11"/>
  <c r="AY59" i="11"/>
  <c r="AY62" i="11" s="1"/>
  <c r="AX59" i="11"/>
  <c r="AX62" i="11" s="1"/>
  <c r="AW59" i="11"/>
  <c r="AW62" i="11" s="1"/>
  <c r="AV59" i="11"/>
  <c r="AU59" i="11" s="1"/>
  <c r="AU62" i="11" s="1"/>
  <c r="AT59" i="11"/>
  <c r="AS59" i="11" s="1"/>
  <c r="AR59" i="11"/>
  <c r="AR62" i="11" s="1"/>
  <c r="AQ59" i="11"/>
  <c r="AQ62" i="11" s="1"/>
  <c r="AP59" i="11"/>
  <c r="AO59" i="11"/>
  <c r="AO62" i="11" s="1"/>
  <c r="AN59" i="11"/>
  <c r="AN62" i="11" s="1"/>
  <c r="AM59" i="11"/>
  <c r="AM62" i="11" s="1"/>
  <c r="AL59" i="11"/>
  <c r="AK59" i="11" s="1"/>
  <c r="AJ59" i="11"/>
  <c r="AI59" i="11"/>
  <c r="AI62" i="11" s="1"/>
  <c r="AH59" i="11"/>
  <c r="AH62" i="11" s="1"/>
  <c r="AG59" i="11"/>
  <c r="AF59" i="11"/>
  <c r="AF62" i="11" s="1"/>
  <c r="AE59" i="11"/>
  <c r="AE62" i="11" s="1"/>
  <c r="AD59" i="11"/>
  <c r="AD62" i="11" s="1"/>
  <c r="AC59" i="11"/>
  <c r="AB59" i="11"/>
  <c r="AB62" i="11" s="1"/>
  <c r="AA59" i="11"/>
  <c r="AA62" i="11" s="1"/>
  <c r="Z59" i="11"/>
  <c r="Z62" i="11" s="1"/>
  <c r="Y59" i="11"/>
  <c r="X59" i="11"/>
  <c r="X62" i="11" s="1"/>
  <c r="W59" i="11"/>
  <c r="W62" i="11" s="1"/>
  <c r="V59" i="11"/>
  <c r="V62" i="11" s="1"/>
  <c r="U59" i="11"/>
  <c r="T59" i="11"/>
  <c r="T62" i="11" s="1"/>
  <c r="S59" i="11"/>
  <c r="S62" i="11" s="1"/>
  <c r="R59" i="11"/>
  <c r="R62" i="11" s="1"/>
  <c r="Q59" i="11"/>
  <c r="P59" i="11"/>
  <c r="P62" i="11" s="1"/>
  <c r="O59" i="11"/>
  <c r="L59" i="11"/>
  <c r="L62" i="11" s="1"/>
  <c r="K59" i="11"/>
  <c r="K62" i="11" s="1"/>
  <c r="J59" i="11"/>
  <c r="J62" i="11" s="1"/>
  <c r="I59" i="11"/>
  <c r="I62" i="11" s="1"/>
  <c r="H59" i="11"/>
  <c r="H62" i="11" s="1"/>
  <c r="G59" i="11"/>
  <c r="G62" i="11" s="1"/>
  <c r="F59" i="11"/>
  <c r="F62" i="11" s="1"/>
  <c r="E59" i="11"/>
  <c r="E62" i="11" s="1"/>
  <c r="D59" i="11"/>
  <c r="BR58" i="11"/>
  <c r="BR61" i="11" s="1"/>
  <c r="BQ58" i="11"/>
  <c r="BQ61" i="11" s="1"/>
  <c r="BP58" i="11"/>
  <c r="BP61" i="11" s="1"/>
  <c r="BO58" i="11"/>
  <c r="BO61" i="11" s="1"/>
  <c r="BN58" i="11"/>
  <c r="BN61" i="11" s="1"/>
  <c r="BM58" i="11"/>
  <c r="BM61" i="11" s="1"/>
  <c r="BL58" i="11"/>
  <c r="BL61" i="11" s="1"/>
  <c r="BK58" i="11"/>
  <c r="BG58" i="11"/>
  <c r="BF58" i="11"/>
  <c r="BF61" i="11" s="1"/>
  <c r="BE58" i="11"/>
  <c r="BE61" i="11" s="1"/>
  <c r="BD58" i="11"/>
  <c r="BB58" i="11"/>
  <c r="BB61" i="11" s="1"/>
  <c r="BA58" i="11"/>
  <c r="BA61" i="11" s="1"/>
  <c r="AZ58" i="11"/>
  <c r="AZ61" i="11" s="1"/>
  <c r="AY58" i="11"/>
  <c r="AY61" i="11" s="1"/>
  <c r="AX58" i="11"/>
  <c r="AX61" i="11" s="1"/>
  <c r="AW58" i="11"/>
  <c r="AW61" i="11" s="1"/>
  <c r="AV58" i="11"/>
  <c r="AU58" i="11"/>
  <c r="AU61" i="11" s="1"/>
  <c r="AT58" i="11"/>
  <c r="AS58" i="11" s="1"/>
  <c r="AR58" i="11"/>
  <c r="AR61" i="11" s="1"/>
  <c r="AQ58" i="11"/>
  <c r="AQ61" i="11" s="1"/>
  <c r="AP58" i="11"/>
  <c r="AP61" i="11" s="1"/>
  <c r="AO58" i="11"/>
  <c r="AN58" i="11"/>
  <c r="AN61" i="11" s="1"/>
  <c r="AM58" i="11"/>
  <c r="AM61" i="11" s="1"/>
  <c r="AL58" i="11"/>
  <c r="AK58" i="11" s="1"/>
  <c r="AJ58" i="11"/>
  <c r="AI58" i="11"/>
  <c r="AH58" i="11"/>
  <c r="AH61" i="11" s="1"/>
  <c r="AG58" i="11"/>
  <c r="AG61" i="11" s="1"/>
  <c r="AF58" i="11"/>
  <c r="AE58" i="11"/>
  <c r="AD58" i="11"/>
  <c r="AD61" i="11" s="1"/>
  <c r="AC58" i="11"/>
  <c r="AC61" i="11" s="1"/>
  <c r="AB58" i="11"/>
  <c r="AA58" i="11"/>
  <c r="Z58" i="11"/>
  <c r="Z61" i="11" s="1"/>
  <c r="Y58" i="11"/>
  <c r="Y61" i="11" s="1"/>
  <c r="X58" i="11"/>
  <c r="W58" i="11"/>
  <c r="V58" i="11"/>
  <c r="V61" i="11" s="1"/>
  <c r="U58" i="11"/>
  <c r="U61" i="11" s="1"/>
  <c r="T58" i="11"/>
  <c r="S58" i="11"/>
  <c r="R58" i="11"/>
  <c r="R61" i="11" s="1"/>
  <c r="Q58" i="11"/>
  <c r="Q61" i="11" s="1"/>
  <c r="P58" i="11"/>
  <c r="O58" i="11"/>
  <c r="N58" i="11"/>
  <c r="L58" i="11"/>
  <c r="L61" i="11" s="1"/>
  <c r="K58" i="11"/>
  <c r="K61" i="11" s="1"/>
  <c r="J58" i="11"/>
  <c r="I58" i="11"/>
  <c r="I61" i="11" s="1"/>
  <c r="H58" i="11"/>
  <c r="H61" i="11" s="1"/>
  <c r="G58" i="11"/>
  <c r="G61" i="11" s="1"/>
  <c r="F58" i="11"/>
  <c r="E58" i="11"/>
  <c r="E61" i="11" s="1"/>
  <c r="D58" i="11"/>
  <c r="D61" i="11" s="1"/>
  <c r="C58" i="11"/>
  <c r="C61" i="11" s="1"/>
  <c r="BO41" i="11"/>
  <c r="BI41" i="11"/>
  <c r="AJ41" i="11"/>
  <c r="BI40" i="11"/>
  <c r="BQ38" i="11"/>
  <c r="BQ41" i="11" s="1"/>
  <c r="BP38" i="11"/>
  <c r="BP41" i="11" s="1"/>
  <c r="BO38" i="11"/>
  <c r="BN38" i="11"/>
  <c r="BN41" i="11" s="1"/>
  <c r="BM38" i="11"/>
  <c r="BM41" i="11" s="1"/>
  <c r="BL38" i="11"/>
  <c r="BK38" i="11" s="1"/>
  <c r="BJ38" i="11" s="1"/>
  <c r="BJ41" i="11" s="1"/>
  <c r="BH38" i="11"/>
  <c r="BG38" i="11"/>
  <c r="BF38" i="11"/>
  <c r="BE38" i="11"/>
  <c r="BD38" i="11"/>
  <c r="BC38" i="11"/>
  <c r="BB38" i="11"/>
  <c r="BA38" i="11"/>
  <c r="AZ38" i="11"/>
  <c r="AY38" i="11"/>
  <c r="AX38" i="11" s="1"/>
  <c r="AW38" i="11"/>
  <c r="AV38" i="11"/>
  <c r="AU38" i="11" s="1"/>
  <c r="AT38" i="11"/>
  <c r="AS38" i="11" s="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F38" i="11" s="1"/>
  <c r="AF41" i="11" s="1"/>
  <c r="AE41" i="11" s="1"/>
  <c r="AE38" i="11"/>
  <c r="AD38" i="11"/>
  <c r="AC38" i="11"/>
  <c r="AB38" i="11"/>
  <c r="AA38" i="11"/>
  <c r="Z38" i="11"/>
  <c r="Y38" i="11" s="1"/>
  <c r="X38" i="11" s="1"/>
  <c r="W38" i="11"/>
  <c r="V38" i="11"/>
  <c r="U38" i="11"/>
  <c r="T38" i="11" s="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R37" i="11" s="1"/>
  <c r="BQ37" i="11"/>
  <c r="BQ40" i="11" s="1"/>
  <c r="BP37" i="11"/>
  <c r="BP40" i="11" s="1"/>
  <c r="BO37" i="11"/>
  <c r="BO40" i="11" s="1"/>
  <c r="BN37" i="11"/>
  <c r="BN40" i="11" s="1"/>
  <c r="BM37" i="11"/>
  <c r="BM40" i="11" s="1"/>
  <c r="BL37" i="11"/>
  <c r="BL40" i="11" s="1"/>
  <c r="BK37" i="11"/>
  <c r="BJ37" i="11" s="1"/>
  <c r="BJ40" i="11" s="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 s="1"/>
  <c r="AT37" i="11"/>
  <c r="AS37" i="11" s="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F37" i="11" s="1"/>
  <c r="AE37" i="11"/>
  <c r="AD37" i="11"/>
  <c r="AC37" i="11"/>
  <c r="AB37" i="11"/>
  <c r="AA37" i="11"/>
  <c r="Z37" i="11"/>
  <c r="Y37" i="11" s="1"/>
  <c r="X37" i="11" s="1"/>
  <c r="W37" i="11"/>
  <c r="V37" i="11"/>
  <c r="U37" i="11"/>
  <c r="T37" i="11" s="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 s="1"/>
  <c r="BI24" i="11"/>
  <c r="BI23" i="11"/>
  <c r="AU161" i="11" l="1"/>
  <c r="Y160" i="11"/>
  <c r="AS61" i="11"/>
  <c r="AS99" i="11"/>
  <c r="AU160" i="11"/>
  <c r="AS198" i="11"/>
  <c r="AR198" i="11" s="1"/>
  <c r="BL41" i="11"/>
  <c r="BC58" i="11"/>
  <c r="BC61" i="11" s="1"/>
  <c r="BD61" i="11"/>
  <c r="BJ58" i="11"/>
  <c r="BH58" i="11" s="1"/>
  <c r="BH61" i="11" s="1"/>
  <c r="BG61" i="11" s="1"/>
  <c r="BK61" i="11"/>
  <c r="AL61" i="11"/>
  <c r="AI41" i="11"/>
  <c r="AH41" i="11" s="1"/>
  <c r="AG41" i="11" s="1"/>
  <c r="N59" i="11"/>
  <c r="O62" i="11"/>
  <c r="BK41" i="11"/>
  <c r="C59" i="11"/>
  <c r="C62" i="11" s="1"/>
  <c r="D62" i="11"/>
  <c r="AT161" i="11"/>
  <c r="Y178" i="11"/>
  <c r="X178" i="11" s="1"/>
  <c r="W178" i="11" s="1"/>
  <c r="V178" i="11" s="1"/>
  <c r="U178" i="11" s="1"/>
  <c r="T178" i="11" s="1"/>
  <c r="S178" i="11" s="1"/>
  <c r="R178" i="11" s="1"/>
  <c r="Q178" i="11" s="1"/>
  <c r="P178" i="11" s="1"/>
  <c r="O178" i="11" s="1"/>
  <c r="N178" i="11" s="1"/>
  <c r="M178" i="11" s="1"/>
  <c r="L178" i="11" s="1"/>
  <c r="K178" i="11" s="1"/>
  <c r="J178" i="11" s="1"/>
  <c r="I178" i="11" s="1"/>
  <c r="BH198" i="11"/>
  <c r="BG198" i="11" s="1"/>
  <c r="BF198" i="11" s="1"/>
  <c r="BE198" i="11" s="1"/>
  <c r="BD198" i="11" s="1"/>
  <c r="BC198" i="11" s="1"/>
  <c r="BB198" i="11" s="1"/>
  <c r="BA198" i="11" s="1"/>
  <c r="AZ198" i="11" s="1"/>
  <c r="AY198" i="11" s="1"/>
  <c r="AX198" i="11" s="1"/>
  <c r="AW198" i="11" s="1"/>
  <c r="AV198" i="11" s="1"/>
  <c r="N219" i="11"/>
  <c r="M219" i="11" s="1"/>
  <c r="M222" i="11" s="1"/>
  <c r="O222" i="11"/>
  <c r="AW219" i="11"/>
  <c r="AW222" i="11" s="1"/>
  <c r="AX222" i="11"/>
  <c r="BJ219" i="11"/>
  <c r="BJ222" i="11" s="1"/>
  <c r="BK222" i="11"/>
  <c r="I81" i="11"/>
  <c r="H81" i="11" s="1"/>
  <c r="G81" i="11" s="1"/>
  <c r="F81" i="11" s="1"/>
  <c r="E81" i="11" s="1"/>
  <c r="D81" i="11" s="1"/>
  <c r="C81" i="11" s="1"/>
  <c r="BF99" i="11"/>
  <c r="BE99" i="11" s="1"/>
  <c r="BD99" i="11" s="1"/>
  <c r="BC99" i="11" s="1"/>
  <c r="BB99" i="11" s="1"/>
  <c r="BA99" i="11" s="1"/>
  <c r="AZ99" i="11" s="1"/>
  <c r="AY99" i="11" s="1"/>
  <c r="AX99" i="11" s="1"/>
  <c r="AW99" i="11" s="1"/>
  <c r="AV99" i="11" s="1"/>
  <c r="BH40" i="11"/>
  <c r="BG40" i="11" s="1"/>
  <c r="BF40" i="11" s="1"/>
  <c r="BE40" i="11" s="1"/>
  <c r="BD40" i="11" s="1"/>
  <c r="BC40" i="11" s="1"/>
  <c r="BB40" i="11" s="1"/>
  <c r="BA40" i="11" s="1"/>
  <c r="AZ40" i="11" s="1"/>
  <c r="AY40" i="11" s="1"/>
  <c r="BH41" i="11"/>
  <c r="BG41" i="11" s="1"/>
  <c r="BF41" i="11" s="1"/>
  <c r="BE41" i="11" s="1"/>
  <c r="BD41" i="11" s="1"/>
  <c r="BC41" i="11" s="1"/>
  <c r="BB41" i="11" s="1"/>
  <c r="BA41" i="11" s="1"/>
  <c r="AZ41" i="11" s="1"/>
  <c r="AY41" i="11" s="1"/>
  <c r="BG62" i="11"/>
  <c r="BG80" i="11"/>
  <c r="BF80" i="11" s="1"/>
  <c r="BE80" i="11" s="1"/>
  <c r="BD80" i="11" s="1"/>
  <c r="BC80" i="11" s="1"/>
  <c r="BB80" i="11" s="1"/>
  <c r="BA80" i="11" s="1"/>
  <c r="AZ80" i="11" s="1"/>
  <c r="AY80" i="11" s="1"/>
  <c r="AX80" i="11" s="1"/>
  <c r="AW80" i="11" s="1"/>
  <c r="AV80" i="11" s="1"/>
  <c r="AU80" i="11" s="1"/>
  <c r="AT80" i="11" s="1"/>
  <c r="AS80" i="11" s="1"/>
  <c r="AR80" i="11" s="1"/>
  <c r="AQ80" i="11" s="1"/>
  <c r="AP80" i="11" s="1"/>
  <c r="AO80" i="11" s="1"/>
  <c r="AN80" i="11" s="1"/>
  <c r="AM80" i="11" s="1"/>
  <c r="AL80" i="11" s="1"/>
  <c r="AK80" i="11" s="1"/>
  <c r="AJ80" i="11" s="1"/>
  <c r="AI80" i="11" s="1"/>
  <c r="AH80" i="11" s="1"/>
  <c r="AG80" i="11" s="1"/>
  <c r="AF80" i="11" s="1"/>
  <c r="AE80" i="11" s="1"/>
  <c r="AD80" i="11" s="1"/>
  <c r="AC80" i="11" s="1"/>
  <c r="AB80" i="11" s="1"/>
  <c r="AA80" i="11" s="1"/>
  <c r="Z80" i="11" s="1"/>
  <c r="Y80" i="11" s="1"/>
  <c r="X80" i="11" s="1"/>
  <c r="W80" i="11" s="1"/>
  <c r="V80" i="11" s="1"/>
  <c r="U80" i="11" s="1"/>
  <c r="T80" i="11" s="1"/>
  <c r="S80" i="11" s="1"/>
  <c r="R80" i="11" s="1"/>
  <c r="Q80" i="11" s="1"/>
  <c r="P80" i="11" s="1"/>
  <c r="O80" i="11" s="1"/>
  <c r="N80" i="11" s="1"/>
  <c r="M80" i="11" s="1"/>
  <c r="V247" i="11"/>
  <c r="V248" i="11" s="1"/>
  <c r="BG100" i="11"/>
  <c r="BF100" i="11" s="1"/>
  <c r="BE100" i="11" s="1"/>
  <c r="BD100" i="11" s="1"/>
  <c r="BC100" i="11" s="1"/>
  <c r="BB100" i="11" s="1"/>
  <c r="BA100" i="11" s="1"/>
  <c r="AZ100" i="11" s="1"/>
  <c r="AY100" i="11" s="1"/>
  <c r="AX100" i="11" s="1"/>
  <c r="AW100" i="11" s="1"/>
  <c r="AV100" i="11" s="1"/>
  <c r="BH120" i="11"/>
  <c r="BG120" i="11" s="1"/>
  <c r="BE120" i="11" s="1"/>
  <c r="BD120" i="11" s="1"/>
  <c r="BC120" i="11" s="1"/>
  <c r="BB120" i="11" s="1"/>
  <c r="BA120" i="11" s="1"/>
  <c r="AZ120" i="11" s="1"/>
  <c r="AY120" i="11" s="1"/>
  <c r="AX120" i="11" s="1"/>
  <c r="AW120" i="11" s="1"/>
  <c r="AV120" i="11" s="1"/>
  <c r="AU120" i="11" s="1"/>
  <c r="AT120" i="11" s="1"/>
  <c r="AS120" i="11" s="1"/>
  <c r="AR120" i="11" s="1"/>
  <c r="AQ120" i="11" s="1"/>
  <c r="AP120" i="11" s="1"/>
  <c r="AO120" i="11" s="1"/>
  <c r="AN120" i="11" s="1"/>
  <c r="AM120" i="11" s="1"/>
  <c r="AL120" i="11" s="1"/>
  <c r="AK120" i="11" s="1"/>
  <c r="AI120" i="11" s="1"/>
  <c r="AH120" i="11" s="1"/>
  <c r="AG120" i="11" s="1"/>
  <c r="AF120" i="11" s="1"/>
  <c r="AE120" i="11" s="1"/>
  <c r="AD120" i="11" s="1"/>
  <c r="AC120" i="11" s="1"/>
  <c r="AB120" i="11" s="1"/>
  <c r="AA120" i="11" s="1"/>
  <c r="Z120" i="11" s="1"/>
  <c r="Y120" i="11" s="1"/>
  <c r="X120" i="11" s="1"/>
  <c r="W120" i="11" s="1"/>
  <c r="V120" i="11" s="1"/>
  <c r="U120" i="11" s="1"/>
  <c r="T120" i="11" s="1"/>
  <c r="S120" i="11" s="1"/>
  <c r="R120" i="11" s="1"/>
  <c r="Q120" i="11" s="1"/>
  <c r="P120" i="11" s="1"/>
  <c r="O120" i="11" s="1"/>
  <c r="N120" i="11" s="1"/>
  <c r="M120" i="11" s="1"/>
  <c r="L120" i="11" s="1"/>
  <c r="K120" i="11" s="1"/>
  <c r="J120" i="11" s="1"/>
  <c r="I120" i="11" s="1"/>
  <c r="H120" i="11" s="1"/>
  <c r="G120" i="11" s="1"/>
  <c r="F120" i="11" s="1"/>
  <c r="E120" i="11" s="1"/>
  <c r="D120" i="11" s="1"/>
  <c r="C120" i="11" s="1"/>
  <c r="N141" i="11"/>
  <c r="AJ141" i="11"/>
  <c r="W247" i="11"/>
  <c r="BH158" i="11"/>
  <c r="BH161" i="11" s="1"/>
  <c r="BI247" i="11"/>
  <c r="BI248" i="11" s="1"/>
  <c r="N160" i="11"/>
  <c r="R161" i="11"/>
  <c r="W161" i="11"/>
  <c r="AL161" i="11"/>
  <c r="AK161" i="11" s="1"/>
  <c r="AJ161" i="11" s="1"/>
  <c r="AW161" i="11"/>
  <c r="BK161" i="11"/>
  <c r="BO161" i="11"/>
  <c r="H247" i="11"/>
  <c r="H248" i="11" s="1"/>
  <c r="BF178" i="11"/>
  <c r="BE178" i="11" s="1"/>
  <c r="BD178" i="11" s="1"/>
  <c r="BC178" i="11" s="1"/>
  <c r="BB178" i="11" s="1"/>
  <c r="BA178" i="11" s="1"/>
  <c r="AZ178" i="11" s="1"/>
  <c r="AY178" i="11" s="1"/>
  <c r="AX178" i="11" s="1"/>
  <c r="AW178" i="11" s="1"/>
  <c r="AV178" i="11" s="1"/>
  <c r="AU178" i="11" s="1"/>
  <c r="AT178" i="11" s="1"/>
  <c r="AS178" i="11" s="1"/>
  <c r="AR178" i="11" s="1"/>
  <c r="AQ178" i="11" s="1"/>
  <c r="AP178" i="11" s="1"/>
  <c r="AO178" i="11" s="1"/>
  <c r="AN178" i="11" s="1"/>
  <c r="AM178" i="11" s="1"/>
  <c r="AL178" i="11" s="1"/>
  <c r="AK178" i="11" s="1"/>
  <c r="AT199" i="11"/>
  <c r="AS199" i="11" s="1"/>
  <c r="AR199" i="11" s="1"/>
  <c r="AQ199" i="11" s="1"/>
  <c r="AP199" i="11" s="1"/>
  <c r="AO199" i="11" s="1"/>
  <c r="AN199" i="11" s="1"/>
  <c r="AM199" i="11" s="1"/>
  <c r="AL199" i="11" s="1"/>
  <c r="AK199" i="11" s="1"/>
  <c r="AJ199" i="11" s="1"/>
  <c r="AI199" i="11" s="1"/>
  <c r="AH199" i="11" s="1"/>
  <c r="AG199" i="11" s="1"/>
  <c r="AF199" i="11" s="1"/>
  <c r="AE199" i="11" s="1"/>
  <c r="AD199" i="11" s="1"/>
  <c r="AC199" i="11" s="1"/>
  <c r="AB199" i="11" s="1"/>
  <c r="AA199" i="11" s="1"/>
  <c r="Z199" i="11" s="1"/>
  <c r="Y199" i="11" s="1"/>
  <c r="X199" i="11" s="1"/>
  <c r="W199" i="11" s="1"/>
  <c r="V199" i="11" s="1"/>
  <c r="U199" i="11" s="1"/>
  <c r="T199" i="11" s="1"/>
  <c r="BK198" i="11"/>
  <c r="C219" i="11"/>
  <c r="C222" i="11" s="1"/>
  <c r="D222" i="11"/>
  <c r="AJ222" i="11"/>
  <c r="BL219" i="11"/>
  <c r="BL222" i="11" s="1"/>
  <c r="BM222" i="11"/>
  <c r="O221" i="11"/>
  <c r="AD41" i="11"/>
  <c r="AC41" i="11" s="1"/>
  <c r="AB41" i="11" s="1"/>
  <c r="AA41" i="11" s="1"/>
  <c r="Z41" i="11" s="1"/>
  <c r="Y41" i="11" s="1"/>
  <c r="X41" i="11" s="1"/>
  <c r="W41" i="11" s="1"/>
  <c r="V41" i="11" s="1"/>
  <c r="U41" i="11" s="1"/>
  <c r="T41" i="11" s="1"/>
  <c r="S41" i="11" s="1"/>
  <c r="R41" i="11" s="1"/>
  <c r="Q41" i="11" s="1"/>
  <c r="P41" i="11" s="1"/>
  <c r="O41" i="11" s="1"/>
  <c r="N41" i="11" s="1"/>
  <c r="M41" i="11" s="1"/>
  <c r="L41" i="11" s="1"/>
  <c r="K41" i="11" s="1"/>
  <c r="J41" i="11" s="1"/>
  <c r="I41" i="11" s="1"/>
  <c r="H41" i="11" s="1"/>
  <c r="G41" i="11" s="1"/>
  <c r="F41" i="11" s="1"/>
  <c r="E41" i="11" s="1"/>
  <c r="D41" i="11" s="1"/>
  <c r="C41" i="11" s="1"/>
  <c r="AK62" i="11"/>
  <c r="AJ62" i="11" s="1"/>
  <c r="AT62" i="11"/>
  <c r="BD62" i="11"/>
  <c r="BD245" i="11"/>
  <c r="BD246" i="11" s="1"/>
  <c r="AR99" i="11"/>
  <c r="AQ99" i="11" s="1"/>
  <c r="AP99" i="11" s="1"/>
  <c r="AO99" i="11" s="1"/>
  <c r="AN99" i="11" s="1"/>
  <c r="AM99" i="11" s="1"/>
  <c r="AL99" i="11" s="1"/>
  <c r="AK99" i="11" s="1"/>
  <c r="AJ99" i="11" s="1"/>
  <c r="AI99" i="11" s="1"/>
  <c r="AH99" i="11" s="1"/>
  <c r="AG99" i="11" s="1"/>
  <c r="AF99" i="11" s="1"/>
  <c r="AE99" i="11" s="1"/>
  <c r="AD99" i="11" s="1"/>
  <c r="AC99" i="11" s="1"/>
  <c r="AB99" i="11" s="1"/>
  <c r="AA99" i="11" s="1"/>
  <c r="Z99" i="11" s="1"/>
  <c r="Y99" i="11" s="1"/>
  <c r="X99" i="11" s="1"/>
  <c r="W99" i="11" s="1"/>
  <c r="V99" i="11" s="1"/>
  <c r="AT100" i="11"/>
  <c r="AS100" i="11" s="1"/>
  <c r="AR100" i="11" s="1"/>
  <c r="AQ100" i="11" s="1"/>
  <c r="AP100" i="11" s="1"/>
  <c r="AO100" i="11" s="1"/>
  <c r="AN100" i="11" s="1"/>
  <c r="AM100" i="11" s="1"/>
  <c r="AL100" i="11" s="1"/>
  <c r="AK100" i="11" s="1"/>
  <c r="AJ100" i="11" s="1"/>
  <c r="AI100" i="11" s="1"/>
  <c r="AH100" i="11" s="1"/>
  <c r="AG100" i="11" s="1"/>
  <c r="AF100" i="11" s="1"/>
  <c r="AE100" i="11" s="1"/>
  <c r="AD100" i="11" s="1"/>
  <c r="AC100" i="11" s="1"/>
  <c r="AB100" i="11" s="1"/>
  <c r="AA100" i="11" s="1"/>
  <c r="Z100" i="11" s="1"/>
  <c r="Y100" i="11" s="1"/>
  <c r="X100" i="11" s="1"/>
  <c r="W100" i="11" s="1"/>
  <c r="V100" i="11" s="1"/>
  <c r="U100" i="11" s="1"/>
  <c r="T100" i="11" s="1"/>
  <c r="S100" i="11" s="1"/>
  <c r="R100" i="11" s="1"/>
  <c r="Q100" i="11" s="1"/>
  <c r="P100" i="11" s="1"/>
  <c r="O100" i="11" s="1"/>
  <c r="N100" i="11" s="1"/>
  <c r="M100" i="11" s="1"/>
  <c r="L100" i="11" s="1"/>
  <c r="K100" i="11" s="1"/>
  <c r="J100" i="11" s="1"/>
  <c r="I100" i="11" s="1"/>
  <c r="H100" i="11" s="1"/>
  <c r="G100" i="11" s="1"/>
  <c r="F100" i="11" s="1"/>
  <c r="E100" i="11" s="1"/>
  <c r="D100" i="11" s="1"/>
  <c r="C100" i="11" s="1"/>
  <c r="BS100" i="11" s="1"/>
  <c r="AX141" i="11"/>
  <c r="AV142" i="11"/>
  <c r="AW160" i="11"/>
  <c r="BI160" i="11"/>
  <c r="D161" i="11"/>
  <c r="N161" i="11"/>
  <c r="M161" i="11" s="1"/>
  <c r="X161" i="11"/>
  <c r="BH178" i="11"/>
  <c r="BH199" i="11"/>
  <c r="BG199" i="11" s="1"/>
  <c r="BF199" i="11" s="1"/>
  <c r="BE199" i="11" s="1"/>
  <c r="BD199" i="11" s="1"/>
  <c r="BC199" i="11" s="1"/>
  <c r="BB199" i="11" s="1"/>
  <c r="BA199" i="11" s="1"/>
  <c r="AZ199" i="11" s="1"/>
  <c r="AY199" i="11" s="1"/>
  <c r="AX199" i="11" s="1"/>
  <c r="AW199" i="11" s="1"/>
  <c r="AV199" i="11" s="1"/>
  <c r="U219" i="11"/>
  <c r="U222" i="11" s="1"/>
  <c r="V222" i="11"/>
  <c r="AX221" i="11"/>
  <c r="BK221" i="11"/>
  <c r="BJ81" i="11"/>
  <c r="BH121" i="11"/>
  <c r="BG121" i="11" s="1"/>
  <c r="BE121" i="11" s="1"/>
  <c r="BD121" i="11" s="1"/>
  <c r="BC121" i="11" s="1"/>
  <c r="BB121" i="11" s="1"/>
  <c r="BA121" i="11" s="1"/>
  <c r="AZ121" i="11" s="1"/>
  <c r="AY121" i="11" s="1"/>
  <c r="AX121" i="11" s="1"/>
  <c r="AW121" i="11" s="1"/>
  <c r="AV121" i="11" s="1"/>
  <c r="AU121" i="11" s="1"/>
  <c r="AT121" i="11" s="1"/>
  <c r="AS121" i="11" s="1"/>
  <c r="AR121" i="11" s="1"/>
  <c r="AQ121" i="11" s="1"/>
  <c r="AP121" i="11" s="1"/>
  <c r="AO121" i="11" s="1"/>
  <c r="AN121" i="11" s="1"/>
  <c r="AM121" i="11" s="1"/>
  <c r="AL121" i="11" s="1"/>
  <c r="AK121" i="11" s="1"/>
  <c r="AI121" i="11" s="1"/>
  <c r="AH121" i="11" s="1"/>
  <c r="AG121" i="11" s="1"/>
  <c r="AF121" i="11" s="1"/>
  <c r="AE121" i="11" s="1"/>
  <c r="AD121" i="11" s="1"/>
  <c r="AC121" i="11" s="1"/>
  <c r="AB121" i="11" s="1"/>
  <c r="AA121" i="11" s="1"/>
  <c r="Z121" i="11" s="1"/>
  <c r="Y121" i="11" s="1"/>
  <c r="X121" i="11" s="1"/>
  <c r="W121" i="11" s="1"/>
  <c r="V121" i="11" s="1"/>
  <c r="U121" i="11" s="1"/>
  <c r="T121" i="11" s="1"/>
  <c r="S121" i="11" s="1"/>
  <c r="R121" i="11" s="1"/>
  <c r="Q121" i="11" s="1"/>
  <c r="P121" i="11" s="1"/>
  <c r="O121" i="11" s="1"/>
  <c r="N121" i="11" s="1"/>
  <c r="M121" i="11" s="1"/>
  <c r="L121" i="11" s="1"/>
  <c r="K121" i="11" s="1"/>
  <c r="J121" i="11" s="1"/>
  <c r="I121" i="11" s="1"/>
  <c r="H121" i="11" s="1"/>
  <c r="G121" i="11" s="1"/>
  <c r="F121" i="11" s="1"/>
  <c r="E121" i="11" s="1"/>
  <c r="D121" i="11" s="1"/>
  <c r="C121" i="11" s="1"/>
  <c r="AT141" i="11"/>
  <c r="BK141" i="11"/>
  <c r="E74" i="5"/>
  <c r="H74" i="5" s="1"/>
  <c r="BI250" i="11"/>
  <c r="BK160" i="11"/>
  <c r="BC177" i="11"/>
  <c r="BB177" i="11" s="1"/>
  <c r="BA177" i="11" s="1"/>
  <c r="AZ177" i="11" s="1"/>
  <c r="AY177" i="11" s="1"/>
  <c r="AX177" i="11" s="1"/>
  <c r="AW177" i="11" s="1"/>
  <c r="AV177" i="11" s="1"/>
  <c r="AU177" i="11" s="1"/>
  <c r="AT177" i="11" s="1"/>
  <c r="AS177" i="11" s="1"/>
  <c r="AR177" i="11" s="1"/>
  <c r="AQ177" i="11" s="1"/>
  <c r="AP177" i="11" s="1"/>
  <c r="AO177" i="11" s="1"/>
  <c r="AN177" i="11" s="1"/>
  <c r="AM177" i="11" s="1"/>
  <c r="AL177" i="11" s="1"/>
  <c r="AK177" i="11" s="1"/>
  <c r="BH177" i="11"/>
  <c r="BL218" i="11"/>
  <c r="BL221" i="11" s="1"/>
  <c r="BM221" i="11"/>
  <c r="D221" i="11"/>
  <c r="V221" i="11"/>
  <c r="L80" i="11"/>
  <c r="K80" i="11" s="1"/>
  <c r="J80" i="11" s="1"/>
  <c r="I80" i="11" s="1"/>
  <c r="H80" i="11" s="1"/>
  <c r="G80" i="11" s="1"/>
  <c r="F80" i="11" s="1"/>
  <c r="E80" i="11" s="1"/>
  <c r="D80" i="11" s="1"/>
  <c r="C80" i="11" s="1"/>
  <c r="F20" i="5"/>
  <c r="U96" i="11"/>
  <c r="U99" i="11" s="1"/>
  <c r="T99" i="11" s="1"/>
  <c r="S99" i="11" s="1"/>
  <c r="R99" i="11" s="1"/>
  <c r="Q99" i="11" s="1"/>
  <c r="P99" i="11" s="1"/>
  <c r="O99" i="11" s="1"/>
  <c r="N99" i="11" s="1"/>
  <c r="M99" i="11" s="1"/>
  <c r="L99" i="11" s="1"/>
  <c r="K99" i="11" s="1"/>
  <c r="J99" i="11" s="1"/>
  <c r="I99" i="11" s="1"/>
  <c r="H99" i="11" s="1"/>
  <c r="G99" i="11" s="1"/>
  <c r="F99" i="11" s="1"/>
  <c r="E99" i="11" s="1"/>
  <c r="D99" i="11" s="1"/>
  <c r="C99" i="11" s="1"/>
  <c r="K218" i="11"/>
  <c r="BK40" i="11"/>
  <c r="BR40" i="11"/>
  <c r="AX41" i="11"/>
  <c r="AW41" i="11" s="1"/>
  <c r="AV41" i="11" s="1"/>
  <c r="AU41" i="11" s="1"/>
  <c r="AT41" i="11" s="1"/>
  <c r="AS41" i="11" s="1"/>
  <c r="AR41" i="11" s="1"/>
  <c r="AQ41" i="11" s="1"/>
  <c r="AP41" i="11" s="1"/>
  <c r="AO41" i="11" s="1"/>
  <c r="AN41" i="11" s="1"/>
  <c r="AM41" i="11" s="1"/>
  <c r="AL41" i="11" s="1"/>
  <c r="AK41" i="11" s="1"/>
  <c r="BJ141" i="11"/>
  <c r="P245" i="11"/>
  <c r="M160" i="11"/>
  <c r="BJ160" i="11"/>
  <c r="Q161" i="11"/>
  <c r="AS161" i="11"/>
  <c r="Y177" i="11"/>
  <c r="X177" i="11" s="1"/>
  <c r="W177" i="11" s="1"/>
  <c r="V177" i="11" s="1"/>
  <c r="U177" i="11" s="1"/>
  <c r="T177" i="11" s="1"/>
  <c r="S177" i="11" s="1"/>
  <c r="R177" i="11" s="1"/>
  <c r="Q177" i="11" s="1"/>
  <c r="P177" i="11" s="1"/>
  <c r="O177" i="11" s="1"/>
  <c r="N177" i="11" s="1"/>
  <c r="M177" i="11" s="1"/>
  <c r="L177" i="11" s="1"/>
  <c r="K177" i="11" s="1"/>
  <c r="J177" i="11" s="1"/>
  <c r="I177" i="11" s="1"/>
  <c r="H177" i="11" s="1"/>
  <c r="AU221" i="11"/>
  <c r="AU222" i="11"/>
  <c r="AK61" i="11"/>
  <c r="AJ61" i="11" s="1"/>
  <c r="AS62" i="11"/>
  <c r="AW142" i="11"/>
  <c r="C160" i="11"/>
  <c r="BR158" i="11" s="1"/>
  <c r="Y161" i="11"/>
  <c r="H178" i="11"/>
  <c r="N221" i="11"/>
  <c r="AT221" i="11"/>
  <c r="AS221" i="11" s="1"/>
  <c r="Y245" i="11"/>
  <c r="M58" i="11"/>
  <c r="K219" i="11"/>
  <c r="L247" i="11"/>
  <c r="L222" i="11"/>
  <c r="AX40" i="11"/>
  <c r="AW40" i="11" s="1"/>
  <c r="AV40" i="11" s="1"/>
  <c r="AU40" i="11" s="1"/>
  <c r="AT40" i="11" s="1"/>
  <c r="AS40" i="11" s="1"/>
  <c r="AR40" i="11" s="1"/>
  <c r="AQ40" i="11" s="1"/>
  <c r="AP40" i="11" s="1"/>
  <c r="AO40" i="11" s="1"/>
  <c r="AN40" i="11" s="1"/>
  <c r="AM40" i="11" s="1"/>
  <c r="AL40" i="11" s="1"/>
  <c r="AK40" i="11" s="1"/>
  <c r="AJ40" i="11" s="1"/>
  <c r="AI40" i="11" s="1"/>
  <c r="AH40" i="11" s="1"/>
  <c r="AG40" i="11" s="1"/>
  <c r="AF40" i="11" s="1"/>
  <c r="AE40" i="11" s="1"/>
  <c r="AD40" i="11" s="1"/>
  <c r="AC40" i="11" s="1"/>
  <c r="AB40" i="11" s="1"/>
  <c r="AA40" i="11" s="1"/>
  <c r="Z40" i="11" s="1"/>
  <c r="Y40" i="11" s="1"/>
  <c r="X40" i="11" s="1"/>
  <c r="W40" i="11" s="1"/>
  <c r="V40" i="11" s="1"/>
  <c r="U40" i="11" s="1"/>
  <c r="T40" i="11" s="1"/>
  <c r="S40" i="11" s="1"/>
  <c r="R40" i="11" s="1"/>
  <c r="Q40" i="11" s="1"/>
  <c r="P40" i="11" s="1"/>
  <c r="O40" i="11" s="1"/>
  <c r="N40" i="11" s="1"/>
  <c r="M40" i="11" s="1"/>
  <c r="L40" i="11" s="1"/>
  <c r="K40" i="11" s="1"/>
  <c r="J40" i="11" s="1"/>
  <c r="I40" i="11" s="1"/>
  <c r="H40" i="11" s="1"/>
  <c r="G40" i="11" s="1"/>
  <c r="F40" i="11" s="1"/>
  <c r="E40" i="11" s="1"/>
  <c r="D40" i="11" s="1"/>
  <c r="C40" i="11" s="1"/>
  <c r="N61" i="11"/>
  <c r="BJ80" i="11"/>
  <c r="BJ161" i="11"/>
  <c r="C221" i="11"/>
  <c r="AT222" i="11"/>
  <c r="AS222" i="11" s="1"/>
  <c r="BD81" i="11"/>
  <c r="BC81" i="11" s="1"/>
  <c r="BB81" i="11" s="1"/>
  <c r="BA81" i="11" s="1"/>
  <c r="AZ81" i="11" s="1"/>
  <c r="AY81" i="11" s="1"/>
  <c r="AX81" i="11" s="1"/>
  <c r="AW81" i="11" s="1"/>
  <c r="AV81" i="11" s="1"/>
  <c r="AU81" i="11" s="1"/>
  <c r="AT81" i="11" s="1"/>
  <c r="AS81" i="11" s="1"/>
  <c r="AR81" i="11" s="1"/>
  <c r="AQ81" i="11" s="1"/>
  <c r="AP81" i="11" s="1"/>
  <c r="AO81" i="11" s="1"/>
  <c r="AN81" i="11" s="1"/>
  <c r="AM81" i="11" s="1"/>
  <c r="AL81" i="11" s="1"/>
  <c r="AK81" i="11" s="1"/>
  <c r="AJ81" i="11" s="1"/>
  <c r="AI81" i="11" s="1"/>
  <c r="AH81" i="11" s="1"/>
  <c r="AG81" i="11" s="1"/>
  <c r="AF81" i="11" s="1"/>
  <c r="AE81" i="11" s="1"/>
  <c r="AD81" i="11" s="1"/>
  <c r="AC81" i="11" s="1"/>
  <c r="AB81" i="11" s="1"/>
  <c r="AA81" i="11" s="1"/>
  <c r="Z81" i="11" s="1"/>
  <c r="Y81" i="11" s="1"/>
  <c r="X81" i="11" s="1"/>
  <c r="W81" i="11" s="1"/>
  <c r="V81" i="11" s="1"/>
  <c r="U81" i="11" s="1"/>
  <c r="T81" i="11" s="1"/>
  <c r="S81" i="11" s="1"/>
  <c r="R81" i="11" s="1"/>
  <c r="Q81" i="11" s="1"/>
  <c r="P81" i="11" s="1"/>
  <c r="O81" i="11" s="1"/>
  <c r="N81" i="11" s="1"/>
  <c r="M81" i="11" s="1"/>
  <c r="BJ142" i="11"/>
  <c r="AS160" i="11"/>
  <c r="V161" i="11"/>
  <c r="AQ198" i="11"/>
  <c r="AP198" i="11" s="1"/>
  <c r="AO198" i="11" s="1"/>
  <c r="AN198" i="11" s="1"/>
  <c r="AM198" i="11" s="1"/>
  <c r="AL198" i="11" s="1"/>
  <c r="AK198" i="11" s="1"/>
  <c r="AJ198" i="11" s="1"/>
  <c r="AI198" i="11" s="1"/>
  <c r="AH198" i="11" s="1"/>
  <c r="AG198" i="11" s="1"/>
  <c r="AF198" i="11" s="1"/>
  <c r="AE198" i="11" s="1"/>
  <c r="AD198" i="11" s="1"/>
  <c r="AC198" i="11" s="1"/>
  <c r="AB198" i="11" s="1"/>
  <c r="AA198" i="11" s="1"/>
  <c r="Z198" i="11" s="1"/>
  <c r="Y198" i="11" s="1"/>
  <c r="X198" i="11" s="1"/>
  <c r="W198" i="11" s="1"/>
  <c r="V198" i="11" s="1"/>
  <c r="U198" i="11" s="1"/>
  <c r="T198" i="11" s="1"/>
  <c r="S198" i="11" s="1"/>
  <c r="R198" i="11" s="1"/>
  <c r="Q198" i="11" s="1"/>
  <c r="P198" i="11" s="1"/>
  <c r="O198" i="11" s="1"/>
  <c r="N198" i="11" s="1"/>
  <c r="M198" i="11" s="1"/>
  <c r="L221" i="11"/>
  <c r="U221" i="11"/>
  <c r="AW221" i="11"/>
  <c r="BJ221" i="11"/>
  <c r="Y247" i="11"/>
  <c r="BR21" i="11"/>
  <c r="BQ21" i="11"/>
  <c r="BQ247" i="11" s="1"/>
  <c r="BQ248" i="11" s="1"/>
  <c r="BP21" i="11"/>
  <c r="BO21" i="11"/>
  <c r="BN21" i="11"/>
  <c r="BN24" i="11" s="1"/>
  <c r="BM24" i="11" s="1"/>
  <c r="BM21" i="11"/>
  <c r="BM247" i="11" s="1"/>
  <c r="BM248" i="11" s="1"/>
  <c r="BL21" i="11"/>
  <c r="BL24" i="11" s="1"/>
  <c r="BK21" i="11"/>
  <c r="BF21" i="11"/>
  <c r="BF247" i="11" s="1"/>
  <c r="BF248" i="11" s="1"/>
  <c r="BF251" i="11" s="1"/>
  <c r="BE21" i="11"/>
  <c r="BD21" i="11"/>
  <c r="BD247" i="11" s="1"/>
  <c r="BD248" i="11" s="1"/>
  <c r="BC21" i="11"/>
  <c r="BC24" i="11" s="1"/>
  <c r="BB21" i="11"/>
  <c r="BA21" i="11"/>
  <c r="AZ21" i="11"/>
  <c r="AZ247" i="11" s="1"/>
  <c r="AZ248" i="11" s="1"/>
  <c r="AY21" i="11"/>
  <c r="AX21" i="11"/>
  <c r="AX247" i="11" s="1"/>
  <c r="AX248" i="11" s="1"/>
  <c r="AW21" i="11"/>
  <c r="AV21" i="11"/>
  <c r="AU21" i="11" s="1"/>
  <c r="AT21" i="11"/>
  <c r="AR21" i="11"/>
  <c r="AR247" i="11" s="1"/>
  <c r="AR248" i="11" s="1"/>
  <c r="AQ21" i="11"/>
  <c r="AQ24" i="11" s="1"/>
  <c r="AP21" i="11"/>
  <c r="AO21" i="11"/>
  <c r="AN21" i="11"/>
  <c r="AN247" i="11" s="1"/>
  <c r="AN248" i="11" s="1"/>
  <c r="AM21" i="11"/>
  <c r="AL21" i="11"/>
  <c r="AK21" i="11"/>
  <c r="AK24" i="11" s="1"/>
  <c r="AJ24" i="11" s="1"/>
  <c r="AJ21" i="11"/>
  <c r="AJ247" i="11" s="1"/>
  <c r="AJ248" i="11" s="1"/>
  <c r="F37" i="5" s="1"/>
  <c r="I37" i="5" s="1"/>
  <c r="AI21" i="11"/>
  <c r="AG21" i="11"/>
  <c r="AG247" i="11" s="1"/>
  <c r="AG248" i="11" s="1"/>
  <c r="AF21" i="11"/>
  <c r="AF24" i="11" s="1"/>
  <c r="AE24" i="11" s="1"/>
  <c r="AE21" i="11"/>
  <c r="AE247" i="11" s="1"/>
  <c r="AE248" i="11" s="1"/>
  <c r="AD21" i="11"/>
  <c r="AC21" i="11"/>
  <c r="AB21" i="11"/>
  <c r="AB24" i="11" s="1"/>
  <c r="AA24" i="11" s="1"/>
  <c r="AA21" i="11"/>
  <c r="AA247" i="11" s="1"/>
  <c r="AA248" i="11" s="1"/>
  <c r="Z21" i="11"/>
  <c r="Y21" i="11"/>
  <c r="Y24" i="11" s="1"/>
  <c r="X21" i="11"/>
  <c r="X24" i="11" s="1"/>
  <c r="W24" i="11" s="1"/>
  <c r="W21" i="11"/>
  <c r="V21" i="11"/>
  <c r="T21" i="11"/>
  <c r="T24" i="11" s="1"/>
  <c r="S21" i="11"/>
  <c r="R21" i="11"/>
  <c r="R24" i="11" s="1"/>
  <c r="Q21" i="11"/>
  <c r="Q24" i="11" s="1"/>
  <c r="P21" i="11"/>
  <c r="P24" i="11" s="1"/>
  <c r="O21" i="11"/>
  <c r="N21" i="11"/>
  <c r="L21" i="11"/>
  <c r="L24" i="11" s="1"/>
  <c r="K21" i="11"/>
  <c r="J21" i="11"/>
  <c r="J24" i="11" s="1"/>
  <c r="I21" i="11"/>
  <c r="H21" i="11"/>
  <c r="H24" i="11" s="1"/>
  <c r="G21" i="11"/>
  <c r="G247" i="11" s="1"/>
  <c r="G248" i="11" s="1"/>
  <c r="F21" i="11"/>
  <c r="E21" i="11"/>
  <c r="D21" i="11"/>
  <c r="C21" i="11"/>
  <c r="BR20" i="11"/>
  <c r="BR23" i="11" s="1"/>
  <c r="BQ20" i="11"/>
  <c r="BP20" i="11"/>
  <c r="BO20" i="11"/>
  <c r="BN20" i="11"/>
  <c r="BN23" i="11" s="1"/>
  <c r="BM20" i="11"/>
  <c r="BL20" i="11"/>
  <c r="BL23" i="11" s="1"/>
  <c r="BK20" i="11"/>
  <c r="BF20" i="11"/>
  <c r="BF245" i="11" s="1"/>
  <c r="BF246" i="11" s="1"/>
  <c r="BF250" i="11" s="1"/>
  <c r="BE20" i="11"/>
  <c r="BD20" i="11"/>
  <c r="BD23" i="11" s="1"/>
  <c r="BC20" i="11"/>
  <c r="BC23" i="11" s="1"/>
  <c r="BB20" i="11"/>
  <c r="BA20" i="11"/>
  <c r="AZ20" i="11"/>
  <c r="AY20" i="11"/>
  <c r="AX20" i="11"/>
  <c r="AX23" i="11" s="1"/>
  <c r="AW20" i="11"/>
  <c r="AW23" i="11" s="1"/>
  <c r="AV20" i="11"/>
  <c r="AT20" i="11"/>
  <c r="AT245" i="11" s="1"/>
  <c r="AT246" i="11" s="1"/>
  <c r="AR20" i="11"/>
  <c r="AQ20" i="11"/>
  <c r="AQ23" i="11" s="1"/>
  <c r="AP20" i="11"/>
  <c r="AO20" i="11"/>
  <c r="AN20" i="11"/>
  <c r="AM20" i="11"/>
  <c r="AL20" i="11"/>
  <c r="AK20" i="11"/>
  <c r="AK23" i="11" s="1"/>
  <c r="AJ20" i="11"/>
  <c r="AH20" i="11"/>
  <c r="AH23" i="11" s="1"/>
  <c r="AG20" i="11"/>
  <c r="AF20" i="11"/>
  <c r="AF23" i="11" s="1"/>
  <c r="AE20" i="11"/>
  <c r="AD20" i="11"/>
  <c r="AC20" i="11"/>
  <c r="AB20" i="11"/>
  <c r="AB23" i="11" s="1"/>
  <c r="AA20" i="11"/>
  <c r="Z20" i="11"/>
  <c r="Y20" i="11"/>
  <c r="Y23" i="11" s="1"/>
  <c r="X20" i="11"/>
  <c r="X23" i="11" s="1"/>
  <c r="W20" i="11"/>
  <c r="W23" i="11" s="1"/>
  <c r="V20" i="11"/>
  <c r="V245" i="11" s="1"/>
  <c r="T20" i="11"/>
  <c r="T23" i="11" s="1"/>
  <c r="S20" i="11"/>
  <c r="S23" i="11" s="1"/>
  <c r="R20" i="11"/>
  <c r="R23" i="11" s="1"/>
  <c r="Q20" i="11"/>
  <c r="Q23" i="11" s="1"/>
  <c r="P20" i="11"/>
  <c r="P23" i="11" s="1"/>
  <c r="O20" i="11"/>
  <c r="O23" i="11" s="1"/>
  <c r="N20" i="11"/>
  <c r="N245" i="11" s="1"/>
  <c r="L20" i="11"/>
  <c r="L23" i="11" s="1"/>
  <c r="K20" i="11"/>
  <c r="K23" i="11" s="1"/>
  <c r="J20" i="11"/>
  <c r="J23" i="11" s="1"/>
  <c r="I20" i="11"/>
  <c r="H20" i="11"/>
  <c r="H23" i="11" s="1"/>
  <c r="G20" i="11"/>
  <c r="F20" i="11"/>
  <c r="E20" i="11"/>
  <c r="D20" i="11"/>
  <c r="BS80" i="11" l="1"/>
  <c r="V251" i="11"/>
  <c r="N222" i="11"/>
  <c r="BL247" i="11"/>
  <c r="BL248" i="11" s="1"/>
  <c r="AW247" i="11"/>
  <c r="AW248" i="11" s="1"/>
  <c r="BS178" i="11"/>
  <c r="M61" i="11"/>
  <c r="F39" i="5"/>
  <c r="F48" i="5"/>
  <c r="AN251" i="11"/>
  <c r="F28" i="5"/>
  <c r="AX251" i="11"/>
  <c r="AT250" i="11"/>
  <c r="E61" i="5"/>
  <c r="I245" i="11"/>
  <c r="I246" i="11" s="1"/>
  <c r="I23" i="11"/>
  <c r="AA245" i="11"/>
  <c r="AA246" i="11" s="1"/>
  <c r="AA23" i="11"/>
  <c r="AI20" i="11"/>
  <c r="AI23" i="11" s="1"/>
  <c r="AJ245" i="11"/>
  <c r="AJ246" i="11" s="1"/>
  <c r="E37" i="5" s="1"/>
  <c r="H37" i="5" s="1"/>
  <c r="AN245" i="11"/>
  <c r="AN246" i="11" s="1"/>
  <c r="AN23" i="11"/>
  <c r="AR245" i="11"/>
  <c r="AR246" i="11" s="1"/>
  <c r="AR23" i="11"/>
  <c r="BB245" i="11"/>
  <c r="BB246" i="11" s="1"/>
  <c r="BB23" i="11"/>
  <c r="AO247" i="11"/>
  <c r="AO248" i="11" s="1"/>
  <c r="AO24" i="11"/>
  <c r="AN24" i="11" s="1"/>
  <c r="AS21" i="11"/>
  <c r="AS24" i="11" s="1"/>
  <c r="AR24" i="11" s="1"/>
  <c r="AT24" i="11"/>
  <c r="AY247" i="11"/>
  <c r="AY248" i="11" s="1"/>
  <c r="AY24" i="11"/>
  <c r="AX24" i="11" s="1"/>
  <c r="AW24" i="11" s="1"/>
  <c r="AV24" i="11" s="1"/>
  <c r="BJ21" i="11"/>
  <c r="BK24" i="11"/>
  <c r="BO247" i="11"/>
  <c r="BO248" i="11" s="1"/>
  <c r="BO24" i="11"/>
  <c r="BS142" i="11"/>
  <c r="AK247" i="11"/>
  <c r="AK248" i="11" s="1"/>
  <c r="M59" i="11"/>
  <c r="N62" i="11"/>
  <c r="F245" i="11"/>
  <c r="F246" i="11" s="1"/>
  <c r="F23" i="11"/>
  <c r="AO245" i="11"/>
  <c r="AO246" i="11" s="1"/>
  <c r="AO23" i="11"/>
  <c r="AY245" i="11"/>
  <c r="AY246" i="11" s="1"/>
  <c r="AY23" i="11"/>
  <c r="BJ20" i="11"/>
  <c r="BJ23" i="11" s="1"/>
  <c r="BK23" i="11"/>
  <c r="F19" i="5"/>
  <c r="I19" i="5" s="1"/>
  <c r="G251" i="11"/>
  <c r="S24" i="11"/>
  <c r="F52" i="5"/>
  <c r="I52" i="5" s="1"/>
  <c r="AG251" i="11"/>
  <c r="BS198" i="11"/>
  <c r="AV247" i="11"/>
  <c r="AV248" i="11" s="1"/>
  <c r="G245" i="11"/>
  <c r="G246" i="11" s="1"/>
  <c r="G23" i="11"/>
  <c r="AC245" i="11"/>
  <c r="AC246" i="11" s="1"/>
  <c r="AC23" i="11"/>
  <c r="AG245" i="11"/>
  <c r="AG246" i="11" s="1"/>
  <c r="AG23" i="11"/>
  <c r="AL245" i="11"/>
  <c r="AL246" i="11" s="1"/>
  <c r="AL23" i="11"/>
  <c r="AP245" i="11"/>
  <c r="AP246" i="11" s="1"/>
  <c r="AP23" i="11"/>
  <c r="AU20" i="11"/>
  <c r="AU245" i="11" s="1"/>
  <c r="AU246" i="11" s="1"/>
  <c r="AV23" i="11"/>
  <c r="AZ245" i="11"/>
  <c r="AZ246" i="11" s="1"/>
  <c r="AZ23" i="11"/>
  <c r="BP245" i="11"/>
  <c r="BP246" i="11" s="1"/>
  <c r="BP23" i="11"/>
  <c r="D247" i="11"/>
  <c r="D24" i="11"/>
  <c r="G24" i="11"/>
  <c r="K24" i="11"/>
  <c r="U21" i="11"/>
  <c r="U24" i="11" s="1"/>
  <c r="V24" i="11"/>
  <c r="Z247" i="11"/>
  <c r="Z248" i="11" s="1"/>
  <c r="Z24" i="11"/>
  <c r="AD247" i="11"/>
  <c r="AD248" i="11" s="1"/>
  <c r="AD24" i="11"/>
  <c r="AM247" i="11"/>
  <c r="AM248" i="11" s="1"/>
  <c r="AM24" i="11"/>
  <c r="BA247" i="11"/>
  <c r="BA248" i="11" s="1"/>
  <c r="BA24" i="11"/>
  <c r="AZ24" i="11" s="1"/>
  <c r="BE247" i="11"/>
  <c r="BE248" i="11" s="1"/>
  <c r="BE24" i="11"/>
  <c r="BD24" i="11" s="1"/>
  <c r="F72" i="5"/>
  <c r="I72" i="5" s="1"/>
  <c r="BM251" i="11"/>
  <c r="F67" i="5"/>
  <c r="I67" i="5" s="1"/>
  <c r="BQ251" i="11"/>
  <c r="BS81" i="11"/>
  <c r="BJ61" i="11"/>
  <c r="L245" i="11"/>
  <c r="AQ247" i="11"/>
  <c r="AQ248" i="11" s="1"/>
  <c r="BN245" i="11"/>
  <c r="BN246" i="11" s="1"/>
  <c r="AB247" i="11"/>
  <c r="AB248" i="11" s="1"/>
  <c r="AX245" i="11"/>
  <c r="AQ245" i="11"/>
  <c r="AQ246" i="11" s="1"/>
  <c r="F74" i="5"/>
  <c r="I74" i="5" s="1"/>
  <c r="BI251" i="11"/>
  <c r="AF245" i="11"/>
  <c r="AF246" i="11" s="1"/>
  <c r="E245" i="11"/>
  <c r="E246" i="11" s="1"/>
  <c r="E23" i="11"/>
  <c r="M20" i="11"/>
  <c r="M245" i="11" s="1"/>
  <c r="N23" i="11"/>
  <c r="AE245" i="11"/>
  <c r="AE246" i="11" s="1"/>
  <c r="AE23" i="11"/>
  <c r="F247" i="11"/>
  <c r="F248" i="11" s="1"/>
  <c r="F24" i="11"/>
  <c r="AJ23" i="11"/>
  <c r="AS20" i="11"/>
  <c r="AS245" i="11" s="1"/>
  <c r="AS246" i="11" s="1"/>
  <c r="AT23" i="11"/>
  <c r="BO245" i="11"/>
  <c r="BO246" i="11" s="1"/>
  <c r="BO23" i="11"/>
  <c r="C247" i="11"/>
  <c r="C248" i="11" s="1"/>
  <c r="O24" i="11"/>
  <c r="AC247" i="11"/>
  <c r="AC248" i="11" s="1"/>
  <c r="AC24" i="11"/>
  <c r="AL247" i="11"/>
  <c r="AL248" i="11" s="1"/>
  <c r="AL24" i="11"/>
  <c r="AP247" i="11"/>
  <c r="AP248" i="11" s="1"/>
  <c r="AP24" i="11"/>
  <c r="F31" i="5"/>
  <c r="I31" i="5" s="1"/>
  <c r="AZ251" i="11"/>
  <c r="AY251" i="11" s="1"/>
  <c r="BP247" i="11"/>
  <c r="BP248" i="11" s="1"/>
  <c r="BP24" i="11"/>
  <c r="C20" i="11"/>
  <c r="C245" i="11" s="1"/>
  <c r="C246" i="11" s="1"/>
  <c r="D245" i="11"/>
  <c r="D246" i="11" s="1"/>
  <c r="D23" i="11"/>
  <c r="U20" i="11"/>
  <c r="U23" i="11" s="1"/>
  <c r="V23" i="11"/>
  <c r="Z245" i="11"/>
  <c r="Z246" i="11" s="1"/>
  <c r="Z23" i="11"/>
  <c r="AD245" i="11"/>
  <c r="AD246" i="11" s="1"/>
  <c r="AD23" i="11"/>
  <c r="AM245" i="11"/>
  <c r="AM246" i="11" s="1"/>
  <c r="AM23" i="11"/>
  <c r="BA245" i="11"/>
  <c r="BA246" i="11" s="1"/>
  <c r="BA23" i="11"/>
  <c r="BE245" i="11"/>
  <c r="BE246" i="11" s="1"/>
  <c r="BE23" i="11"/>
  <c r="BM245" i="11"/>
  <c r="BM246" i="11" s="1"/>
  <c r="BM23" i="11"/>
  <c r="BQ245" i="11"/>
  <c r="BQ246" i="11" s="1"/>
  <c r="BQ23" i="11"/>
  <c r="E247" i="11"/>
  <c r="E248" i="11" s="1"/>
  <c r="E24" i="11"/>
  <c r="I247" i="11"/>
  <c r="I248" i="11" s="1"/>
  <c r="I24" i="11"/>
  <c r="M21" i="11"/>
  <c r="M24" i="11" s="1"/>
  <c r="N24" i="11"/>
  <c r="F57" i="5"/>
  <c r="I57" i="5" s="1"/>
  <c r="AR251" i="11"/>
  <c r="BB247" i="11"/>
  <c r="BB248" i="11" s="1"/>
  <c r="BB24" i="11"/>
  <c r="AT247" i="11"/>
  <c r="AT248" i="11" s="1"/>
  <c r="BK245" i="11"/>
  <c r="BK246" i="11" s="1"/>
  <c r="P247" i="11"/>
  <c r="O247" i="11" s="1"/>
  <c r="N247" i="11" s="1"/>
  <c r="N248" i="11" s="1"/>
  <c r="BS177" i="11"/>
  <c r="H251" i="11"/>
  <c r="BC245" i="11"/>
  <c r="BC246" i="11" s="1"/>
  <c r="BC247" i="11"/>
  <c r="BC248" i="11" s="1"/>
  <c r="Q247" i="11"/>
  <c r="AB245" i="11"/>
  <c r="AB246" i="11" s="1"/>
  <c r="AK245" i="11"/>
  <c r="AK246" i="11" s="1"/>
  <c r="AF247" i="11"/>
  <c r="AF248" i="11" s="1"/>
  <c r="AV245" i="11"/>
  <c r="AV246" i="11" s="1"/>
  <c r="BS141" i="11"/>
  <c r="BL245" i="11"/>
  <c r="BL246" i="11" s="1"/>
  <c r="W245" i="11"/>
  <c r="H245" i="11"/>
  <c r="H246" i="11" s="1"/>
  <c r="BN247" i="11"/>
  <c r="Q245" i="11"/>
  <c r="BR245" i="11"/>
  <c r="BR246" i="11" s="1"/>
  <c r="U247" i="11"/>
  <c r="AH21" i="11"/>
  <c r="AI247" i="11"/>
  <c r="AI248" i="11" s="1"/>
  <c r="AI24" i="11"/>
  <c r="X245" i="11"/>
  <c r="Y246" i="11"/>
  <c r="F34" i="5"/>
  <c r="BD251" i="11"/>
  <c r="BH20" i="11"/>
  <c r="BJ245" i="11"/>
  <c r="BJ246" i="11" s="1"/>
  <c r="AU247" i="11"/>
  <c r="AU248" i="11" s="1"/>
  <c r="AU24" i="11"/>
  <c r="X247" i="11"/>
  <c r="Y248" i="11"/>
  <c r="BR38" i="11"/>
  <c r="BS40" i="11"/>
  <c r="AW251" i="11"/>
  <c r="E34" i="5"/>
  <c r="BD250" i="11"/>
  <c r="C24" i="11"/>
  <c r="AI245" i="11"/>
  <c r="BH21" i="11"/>
  <c r="BJ24" i="11"/>
  <c r="O245" i="11"/>
  <c r="O246" i="11" s="1"/>
  <c r="P246" i="11"/>
  <c r="BK247" i="11"/>
  <c r="C250" i="11"/>
  <c r="J219" i="11"/>
  <c r="J247" i="11" s="1"/>
  <c r="K247" i="11"/>
  <c r="K222" i="11"/>
  <c r="J218" i="11"/>
  <c r="J245" i="11" s="1"/>
  <c r="K245" i="11"/>
  <c r="K221" i="11"/>
  <c r="E14" i="5" l="1"/>
  <c r="C23" i="11"/>
  <c r="AS23" i="11"/>
  <c r="BK250" i="11"/>
  <c r="AF251" i="11"/>
  <c r="AE251" i="11" s="1"/>
  <c r="BS61" i="11"/>
  <c r="AV251" i="11"/>
  <c r="BC251" i="11"/>
  <c r="M247" i="11"/>
  <c r="M248" i="11" s="1"/>
  <c r="AU23" i="11"/>
  <c r="F30" i="5"/>
  <c r="F50" i="5"/>
  <c r="E27" i="5"/>
  <c r="E70" i="5"/>
  <c r="F29" i="5"/>
  <c r="BJ247" i="11"/>
  <c r="F24" i="5"/>
  <c r="F27" i="5"/>
  <c r="I27" i="5" s="1"/>
  <c r="N251" i="11"/>
  <c r="AV250" i="11"/>
  <c r="BL250" i="11"/>
  <c r="E71" i="5"/>
  <c r="H71" i="5" s="1"/>
  <c r="E67" i="5"/>
  <c r="H67" i="5" s="1"/>
  <c r="BQ250" i="11"/>
  <c r="E43" i="5"/>
  <c r="H43" i="5" s="1"/>
  <c r="Z250" i="11"/>
  <c r="AB251" i="11"/>
  <c r="AA251" i="11" s="1"/>
  <c r="F44" i="5"/>
  <c r="I44" i="5" s="1"/>
  <c r="E33" i="5"/>
  <c r="BB250" i="11"/>
  <c r="E48" i="5"/>
  <c r="AN250" i="11"/>
  <c r="BN248" i="11"/>
  <c r="BN250" i="11"/>
  <c r="E64" i="5"/>
  <c r="H64" i="5" s="1"/>
  <c r="BE250" i="11"/>
  <c r="F23" i="5"/>
  <c r="F251" i="11"/>
  <c r="E23" i="5"/>
  <c r="F250" i="11"/>
  <c r="AS247" i="11"/>
  <c r="AS248" i="11" s="1"/>
  <c r="U245" i="11"/>
  <c r="T245" i="11" s="1"/>
  <c r="S245" i="11" s="1"/>
  <c r="R245" i="11" s="1"/>
  <c r="E20" i="5"/>
  <c r="H20" i="5" s="1"/>
  <c r="H250" i="11"/>
  <c r="F47" i="5"/>
  <c r="I47" i="5" s="1"/>
  <c r="AL251" i="11"/>
  <c r="F32" i="5"/>
  <c r="I32" i="5" s="1"/>
  <c r="BA251" i="11"/>
  <c r="F53" i="5"/>
  <c r="I53" i="5" s="1"/>
  <c r="AD251" i="11"/>
  <c r="E31" i="5"/>
  <c r="H31" i="5" s="1"/>
  <c r="AZ250" i="11"/>
  <c r="AY250" i="11" s="1"/>
  <c r="E56" i="5"/>
  <c r="H56" i="5" s="1"/>
  <c r="AP250" i="11"/>
  <c r="AO250" i="11" s="1"/>
  <c r="E52" i="5"/>
  <c r="H52" i="5" s="1"/>
  <c r="AG250" i="11"/>
  <c r="E19" i="5"/>
  <c r="H19" i="5" s="1"/>
  <c r="G250" i="11"/>
  <c r="M62" i="11"/>
  <c r="BS62" i="11" s="1"/>
  <c r="E49" i="5"/>
  <c r="H49" i="5" s="1"/>
  <c r="AM250" i="11"/>
  <c r="F33" i="5"/>
  <c r="I33" i="5" s="1"/>
  <c r="BB251" i="11"/>
  <c r="E72" i="5"/>
  <c r="H72" i="5" s="1"/>
  <c r="BM250" i="11"/>
  <c r="E55" i="5"/>
  <c r="H55" i="5" s="1"/>
  <c r="AQ250" i="11"/>
  <c r="E57" i="5"/>
  <c r="AR250" i="11"/>
  <c r="E21" i="5"/>
  <c r="H21" i="5" s="1"/>
  <c r="I250" i="11"/>
  <c r="AB250" i="11"/>
  <c r="AA250" i="11" s="1"/>
  <c r="E44" i="5"/>
  <c r="F21" i="5"/>
  <c r="I21" i="5" s="1"/>
  <c r="I251" i="11"/>
  <c r="E15" i="5"/>
  <c r="D250" i="11"/>
  <c r="J222" i="11"/>
  <c r="BS222" i="11" s="1"/>
  <c r="M23" i="11"/>
  <c r="D248" i="11"/>
  <c r="F22" i="5"/>
  <c r="I22" i="5" s="1"/>
  <c r="E251" i="11"/>
  <c r="E32" i="5"/>
  <c r="BA250" i="11"/>
  <c r="E53" i="5"/>
  <c r="H53" i="5" s="1"/>
  <c r="AD250" i="11"/>
  <c r="E22" i="5"/>
  <c r="E250" i="11"/>
  <c r="F55" i="5"/>
  <c r="I55" i="5" s="1"/>
  <c r="AQ251" i="11"/>
  <c r="AK250" i="11"/>
  <c r="AJ250" i="11" s="1"/>
  <c r="E38" i="5"/>
  <c r="F75" i="5"/>
  <c r="I75" i="5" s="1"/>
  <c r="BP251" i="11"/>
  <c r="BO251" i="11" s="1"/>
  <c r="F56" i="5"/>
  <c r="I56" i="5" s="1"/>
  <c r="AP251" i="11"/>
  <c r="AO251" i="11" s="1"/>
  <c r="F54" i="5"/>
  <c r="I54" i="5" s="1"/>
  <c r="AC251" i="11"/>
  <c r="E50" i="5"/>
  <c r="H50" i="5" s="1"/>
  <c r="AF250" i="11"/>
  <c r="AE250" i="11" s="1"/>
  <c r="AW245" i="11"/>
  <c r="AW246" i="11" s="1"/>
  <c r="AX246" i="11"/>
  <c r="F64" i="5"/>
  <c r="I64" i="5" s="1"/>
  <c r="BE251" i="11"/>
  <c r="F49" i="5"/>
  <c r="I49" i="5" s="1"/>
  <c r="AM251" i="11"/>
  <c r="F43" i="5"/>
  <c r="I43" i="5" s="1"/>
  <c r="Z251" i="11"/>
  <c r="E75" i="5"/>
  <c r="BP250" i="11"/>
  <c r="BO250" i="11" s="1"/>
  <c r="E47" i="5"/>
  <c r="H47" i="5" s="1"/>
  <c r="AL250" i="11"/>
  <c r="E54" i="5"/>
  <c r="AC250" i="11"/>
  <c r="F38" i="5"/>
  <c r="AK251" i="11"/>
  <c r="AJ251" i="11" s="1"/>
  <c r="L248" i="11"/>
  <c r="M251" i="11"/>
  <c r="E73" i="5"/>
  <c r="H73" i="5" s="1"/>
  <c r="BJ250" i="11"/>
  <c r="E5" i="5"/>
  <c r="P250" i="11"/>
  <c r="AH245" i="11"/>
  <c r="AH246" i="11" s="1"/>
  <c r="AI246" i="11"/>
  <c r="F61" i="5"/>
  <c r="AT251" i="11"/>
  <c r="E59" i="5"/>
  <c r="H59" i="5" s="1"/>
  <c r="AS250" i="11"/>
  <c r="T247" i="11"/>
  <c r="U248" i="11"/>
  <c r="E30" i="5"/>
  <c r="BC250" i="11"/>
  <c r="BR247" i="11"/>
  <c r="BR248" i="11" s="1"/>
  <c r="BR41" i="11"/>
  <c r="BS41" i="11" s="1"/>
  <c r="E76" i="5"/>
  <c r="H76" i="5" s="1"/>
  <c r="BR250" i="11"/>
  <c r="F60" i="5"/>
  <c r="I60" i="5" s="1"/>
  <c r="AU251" i="11"/>
  <c r="BK248" i="11"/>
  <c r="F71" i="5"/>
  <c r="BL251" i="11"/>
  <c r="BG21" i="11"/>
  <c r="BH247" i="11"/>
  <c r="BH248" i="11" s="1"/>
  <c r="BH24" i="11"/>
  <c r="X248" i="11"/>
  <c r="F42" i="5"/>
  <c r="Y251" i="11"/>
  <c r="F14" i="5"/>
  <c r="C251" i="11"/>
  <c r="BG20" i="11"/>
  <c r="BH245" i="11"/>
  <c r="BH246" i="11" s="1"/>
  <c r="BH23" i="11"/>
  <c r="X246" i="11"/>
  <c r="E42" i="5"/>
  <c r="Y250" i="11"/>
  <c r="AH247" i="11"/>
  <c r="AH248" i="11" s="1"/>
  <c r="AH24" i="11"/>
  <c r="AG24" i="11" s="1"/>
  <c r="E60" i="5"/>
  <c r="AU250" i="11"/>
  <c r="N246" i="11"/>
  <c r="E6" i="5"/>
  <c r="O250" i="11"/>
  <c r="F36" i="5"/>
  <c r="AI251" i="11"/>
  <c r="J221" i="11"/>
  <c r="BS221" i="11" s="1"/>
  <c r="F16" i="5" l="1"/>
  <c r="H54" i="5"/>
  <c r="H27" i="5"/>
  <c r="F15" i="5"/>
  <c r="I15" i="5" s="1"/>
  <c r="H15" i="5" s="1"/>
  <c r="D251" i="11"/>
  <c r="BN251" i="11"/>
  <c r="F77" i="5"/>
  <c r="E77" i="5" s="1"/>
  <c r="H75" i="5"/>
  <c r="E28" i="5"/>
  <c r="AX250" i="11"/>
  <c r="H22" i="5"/>
  <c r="H32" i="5"/>
  <c r="H57" i="5"/>
  <c r="H33" i="5"/>
  <c r="AW250" i="11"/>
  <c r="E29" i="5"/>
  <c r="H29" i="5" s="1"/>
  <c r="H48" i="5"/>
  <c r="H44" i="5"/>
  <c r="BG247" i="11"/>
  <c r="BG248" i="11" s="1"/>
  <c r="BG24" i="11"/>
  <c r="BF24" i="11" s="1"/>
  <c r="F51" i="5"/>
  <c r="I51" i="5" s="1"/>
  <c r="AH251" i="11"/>
  <c r="W246" i="11"/>
  <c r="E41" i="5"/>
  <c r="X250" i="11"/>
  <c r="F69" i="5"/>
  <c r="BH251" i="11"/>
  <c r="T248" i="11"/>
  <c r="F12" i="5"/>
  <c r="I12" i="5" s="1"/>
  <c r="U251" i="11"/>
  <c r="F59" i="5"/>
  <c r="AS251" i="11"/>
  <c r="K248" i="11"/>
  <c r="F25" i="5"/>
  <c r="L251" i="11"/>
  <c r="M246" i="11"/>
  <c r="E24" i="5"/>
  <c r="N250" i="11"/>
  <c r="BG245" i="11"/>
  <c r="BG246" i="11" s="1"/>
  <c r="BG23" i="11"/>
  <c r="E69" i="5"/>
  <c r="BH250" i="11"/>
  <c r="W248" i="11"/>
  <c r="F41" i="5"/>
  <c r="X251" i="11"/>
  <c r="F76" i="5"/>
  <c r="BR251" i="11"/>
  <c r="E51" i="5"/>
  <c r="AH250" i="11"/>
  <c r="H60" i="5"/>
  <c r="BJ248" i="11"/>
  <c r="F70" i="5"/>
  <c r="BK251" i="11"/>
  <c r="E36" i="5"/>
  <c r="AI250" i="11"/>
  <c r="BF23" i="11" l="1"/>
  <c r="BS23" i="11"/>
  <c r="F10" i="5"/>
  <c r="T251" i="11"/>
  <c r="F40" i="5"/>
  <c r="I40" i="5" s="1"/>
  <c r="W251" i="11"/>
  <c r="E63" i="5"/>
  <c r="BG250" i="11"/>
  <c r="H51" i="5"/>
  <c r="F73" i="5"/>
  <c r="BJ251" i="11"/>
  <c r="F63" i="5"/>
  <c r="BG251" i="11"/>
  <c r="L246" i="11"/>
  <c r="E16" i="5"/>
  <c r="M250" i="11"/>
  <c r="J248" i="11"/>
  <c r="F18" i="5"/>
  <c r="K251" i="11"/>
  <c r="V246" i="11"/>
  <c r="E40" i="5"/>
  <c r="W250" i="11"/>
  <c r="H40" i="5" l="1"/>
  <c r="U246" i="11"/>
  <c r="E39" i="5"/>
  <c r="V250" i="11"/>
  <c r="F17" i="5"/>
  <c r="I17" i="5" s="1"/>
  <c r="J251" i="11"/>
  <c r="K246" i="11"/>
  <c r="E25" i="5"/>
  <c r="H25" i="5" s="1"/>
  <c r="L250" i="11"/>
  <c r="J246" i="11" l="1"/>
  <c r="E18" i="5"/>
  <c r="K250" i="11"/>
  <c r="T246" i="11"/>
  <c r="E12" i="5"/>
  <c r="H12" i="5" s="1"/>
  <c r="U250" i="11"/>
  <c r="Q248" i="11"/>
  <c r="P248" i="11" l="1"/>
  <c r="F7" i="5"/>
  <c r="I7" i="5" s="1"/>
  <c r="Q251" i="11"/>
  <c r="S246" i="11"/>
  <c r="E10" i="5"/>
  <c r="T250" i="11"/>
  <c r="E17" i="5"/>
  <c r="H17" i="5" s="1"/>
  <c r="J250" i="11"/>
  <c r="R246" i="11" l="1"/>
  <c r="E9" i="5"/>
  <c r="H9" i="5" s="1"/>
  <c r="S250" i="11"/>
  <c r="O248" i="11"/>
  <c r="F5" i="5"/>
  <c r="I5" i="5" s="1"/>
  <c r="H5" i="5" s="1"/>
  <c r="P251" i="11"/>
  <c r="F6" i="5" l="1"/>
  <c r="O251" i="11"/>
  <c r="Q246" i="11"/>
  <c r="E8" i="5"/>
  <c r="R250" i="11"/>
  <c r="G74" i="5" l="1"/>
  <c r="E7" i="5"/>
  <c r="H7" i="5" s="1"/>
  <c r="Q250" i="11"/>
  <c r="BS250" i="11" s="1"/>
  <c r="G17" i="5" l="1"/>
  <c r="I20" i="5"/>
  <c r="G49" i="5"/>
  <c r="G19" i="5"/>
  <c r="G43" i="5"/>
  <c r="G34" i="5"/>
  <c r="G18" i="5"/>
  <c r="I48" i="5"/>
  <c r="I25" i="5"/>
  <c r="I38" i="5" l="1"/>
  <c r="H38" i="5" s="1"/>
  <c r="G38" i="5"/>
  <c r="I28" i="5"/>
  <c r="H28" i="5" s="1"/>
  <c r="G50" i="5"/>
  <c r="G28" i="5"/>
  <c r="I50" i="5"/>
  <c r="I34" i="5"/>
  <c r="H34" i="5" s="1"/>
  <c r="I18" i="5"/>
  <c r="H18" i="5" s="1"/>
  <c r="I77" i="5"/>
  <c r="H77" i="5" s="1"/>
  <c r="I61" i="5"/>
  <c r="H61" i="5" s="1"/>
  <c r="G30" i="5"/>
  <c r="I30" i="5"/>
  <c r="H30" i="5" s="1"/>
  <c r="G56" i="5"/>
  <c r="G53" i="5"/>
  <c r="G8" i="5"/>
  <c r="G40" i="5"/>
  <c r="G21" i="5"/>
  <c r="G61" i="5"/>
  <c r="G39" i="5"/>
  <c r="G41" i="5"/>
  <c r="G36" i="5"/>
  <c r="G25" i="5"/>
  <c r="G42" i="5"/>
  <c r="G69" i="5"/>
  <c r="I71" i="5"/>
  <c r="G27" i="5"/>
  <c r="G71" i="5"/>
  <c r="G59" i="5"/>
  <c r="G73" i="5"/>
  <c r="I36" i="5"/>
  <c r="H36" i="5" s="1"/>
  <c r="G29" i="5"/>
  <c r="I6" i="5"/>
  <c r="H6" i="5" s="1"/>
  <c r="G14" i="5"/>
  <c r="E24" i="10"/>
  <c r="G24" i="10" s="1"/>
  <c r="G62" i="10"/>
  <c r="F76" i="10"/>
  <c r="H76" i="10" s="1"/>
  <c r="E76" i="10"/>
  <c r="G76" i="10" s="1"/>
  <c r="F24" i="10"/>
  <c r="H24" i="10" s="1"/>
  <c r="F62" i="10"/>
  <c r="H62" i="10" s="1"/>
  <c r="I16" i="5" l="1"/>
  <c r="H16" i="5" s="1"/>
  <c r="G15" i="5"/>
  <c r="I29" i="5"/>
  <c r="G67" i="5"/>
  <c r="G54" i="5"/>
  <c r="G64" i="5"/>
  <c r="I59" i="5"/>
  <c r="I23" i="5"/>
  <c r="H23" i="5" s="1"/>
  <c r="G76" i="5"/>
  <c r="G12" i="5"/>
  <c r="G70" i="5"/>
  <c r="I69" i="5"/>
  <c r="H69" i="5" s="1"/>
  <c r="I41" i="5"/>
  <c r="H41" i="5" s="1"/>
  <c r="G77" i="10"/>
  <c r="I70" i="5"/>
  <c r="H70" i="5" s="1"/>
  <c r="I42" i="5"/>
  <c r="H42" i="5" s="1"/>
  <c r="G51" i="5"/>
  <c r="I14" i="5"/>
  <c r="H14" i="5" s="1"/>
  <c r="G16" i="5"/>
  <c r="I39" i="5"/>
  <c r="H39" i="5" s="1"/>
  <c r="I24" i="5"/>
  <c r="H24" i="5" s="1"/>
  <c r="G10" i="5"/>
  <c r="G60" i="5"/>
  <c r="G63" i="5"/>
  <c r="H77" i="10"/>
  <c r="BP21" i="13"/>
  <c r="BQ21" i="13" s="1"/>
  <c r="BQ236" i="13" s="1"/>
  <c r="I63" i="5" l="1"/>
  <c r="H63" i="5" s="1"/>
  <c r="G24" i="5"/>
  <c r="G6" i="5"/>
  <c r="I73" i="5"/>
  <c r="G5" i="5"/>
  <c r="I76" i="5"/>
  <c r="I10" i="5"/>
  <c r="H10" i="5" s="1"/>
  <c r="BR161" i="11" l="1"/>
  <c r="BS161" i="11" s="1"/>
  <c r="BR160" i="11"/>
  <c r="BS160" i="11" s="1"/>
  <c r="BR154" i="12"/>
  <c r="BS154" i="12" s="1"/>
  <c r="BR153" i="12"/>
  <c r="BS153" i="12" s="1"/>
  <c r="BS276" i="12" s="1"/>
  <c r="G81" i="5" l="1"/>
  <c r="BQ24" i="11" l="1"/>
  <c r="BR24" i="11"/>
  <c r="BS24" i="11"/>
  <c r="BJ99" i="11"/>
  <c r="BK99" i="11"/>
  <c r="BL99" i="11"/>
  <c r="BM99" i="11"/>
  <c r="BN99" i="11"/>
  <c r="BO99" i="11"/>
  <c r="BP99" i="11"/>
  <c r="BQ99" i="11"/>
  <c r="BR99" i="11"/>
  <c r="BS99" i="11"/>
  <c r="BJ120" i="11"/>
  <c r="BK120" i="11"/>
  <c r="BL120" i="11"/>
  <c r="BM120" i="11"/>
  <c r="BN120" i="11"/>
  <c r="BO120" i="11"/>
  <c r="BP120" i="11"/>
  <c r="BQ120" i="11"/>
  <c r="BR120" i="11"/>
  <c r="BS120" i="11"/>
  <c r="BJ121" i="11"/>
  <c r="BK121" i="11"/>
  <c r="BL121" i="11"/>
  <c r="BM121" i="11"/>
  <c r="BN121" i="11"/>
  <c r="BO121" i="11"/>
  <c r="BP121" i="11"/>
  <c r="BQ121" i="11"/>
  <c r="BR121" i="11"/>
  <c r="BS121" i="11"/>
  <c r="BJ243" i="11"/>
  <c r="BK243" i="11"/>
  <c r="BL243" i="11"/>
  <c r="BM243" i="11"/>
  <c r="BN243" i="11"/>
  <c r="BO243" i="11"/>
  <c r="BP243" i="11"/>
  <c r="BQ243" i="11"/>
  <c r="BR243" i="11"/>
  <c r="BS243" i="11"/>
  <c r="BJ242" i="11"/>
  <c r="BK242" i="11"/>
  <c r="BL242" i="11"/>
  <c r="BM242" i="11"/>
  <c r="BN242" i="11"/>
  <c r="BO242" i="11"/>
  <c r="BP242" i="11"/>
  <c r="BQ242" i="11"/>
  <c r="BR242" i="11"/>
  <c r="BS242" i="11"/>
  <c r="F8" i="15"/>
  <c r="E8" i="15"/>
  <c r="F10" i="15"/>
  <c r="F19" i="15"/>
  <c r="F21" i="15"/>
  <c r="BJ263" i="12"/>
  <c r="BK263" i="12"/>
  <c r="BL263" i="12"/>
  <c r="BM263" i="12"/>
  <c r="BN263" i="12"/>
  <c r="BO263" i="12"/>
  <c r="BP263" i="12"/>
  <c r="BQ263" i="12"/>
  <c r="BR263" i="12"/>
  <c r="BS263" i="12"/>
  <c r="BJ131" i="12"/>
  <c r="BK131" i="12"/>
  <c r="BL131" i="12"/>
  <c r="BM131" i="12"/>
  <c r="BN131" i="12"/>
  <c r="BO131" i="12"/>
  <c r="BP131" i="12"/>
  <c r="BQ131" i="12"/>
  <c r="BR131" i="12"/>
  <c r="BS131" i="12"/>
  <c r="BJ130" i="12"/>
  <c r="BK130" i="12"/>
  <c r="BL130" i="12"/>
  <c r="BM130" i="12"/>
  <c r="BN130" i="12"/>
  <c r="BO130" i="12"/>
  <c r="BP130" i="12"/>
  <c r="BQ130" i="12"/>
  <c r="BR130" i="12"/>
  <c r="BS130" i="12"/>
  <c r="BJ262" i="12"/>
  <c r="BK262" i="12"/>
  <c r="BL262" i="12"/>
  <c r="BM262" i="12"/>
  <c r="BN262" i="12"/>
  <c r="BO262" i="12"/>
  <c r="BP262" i="12"/>
  <c r="BQ262" i="12"/>
  <c r="BR262" i="12"/>
  <c r="BS262" i="12"/>
  <c r="BH114" i="13"/>
  <c r="BI114" i="13"/>
  <c r="BJ114" i="13"/>
  <c r="BK114" i="13"/>
  <c r="BL114" i="13"/>
  <c r="BM114" i="13"/>
  <c r="BN114" i="13"/>
  <c r="BO114" i="13"/>
  <c r="BP114" i="13"/>
  <c r="BQ114" i="13"/>
  <c r="BI115" i="9"/>
  <c r="BJ115" i="9"/>
  <c r="BK115" i="9"/>
  <c r="BL115" i="9"/>
  <c r="BM115" i="9"/>
  <c r="BN115" i="9"/>
  <c r="BO115" i="9"/>
  <c r="BP115" i="9"/>
  <c r="BQ115" i="9"/>
  <c r="BR115" i="9"/>
  <c r="BI220" i="9"/>
  <c r="BJ220" i="9"/>
  <c r="BK220" i="9"/>
  <c r="BL220" i="9"/>
  <c r="BM220" i="9"/>
  <c r="BN220" i="9"/>
  <c r="BO220" i="9"/>
  <c r="BP220" i="9"/>
  <c r="BQ220" i="9"/>
  <c r="BR220" i="9"/>
  <c r="BQ114" i="9"/>
  <c r="BR114" i="9"/>
  <c r="BI221" i="9"/>
  <c r="BJ221" i="9"/>
  <c r="BK221" i="9"/>
  <c r="BL221" i="9"/>
  <c r="BM221" i="9"/>
  <c r="BN221" i="9"/>
  <c r="BO221" i="9"/>
  <c r="BP221" i="9"/>
  <c r="BQ221" i="9"/>
  <c r="BR221" i="9"/>
  <c r="S182" i="11" l="1"/>
  <c r="S196" i="11" s="1"/>
  <c r="S53" i="12"/>
  <c r="S65" i="12" s="1"/>
  <c r="S199" i="11" l="1"/>
  <c r="S247" i="11"/>
  <c r="S267" i="12"/>
  <c r="S268" i="12" s="1"/>
  <c r="S68" i="12"/>
  <c r="R199" i="11" l="1"/>
  <c r="Q199" i="11" s="1"/>
  <c r="P199" i="11" s="1"/>
  <c r="O199" i="11" s="1"/>
  <c r="N199" i="11" s="1"/>
  <c r="M199" i="11" s="1"/>
  <c r="BS199" i="11" s="1"/>
  <c r="R247" i="11"/>
  <c r="R248" i="11" s="1"/>
  <c r="S248" i="11"/>
  <c r="R68" i="12"/>
  <c r="Q68" i="12" s="1"/>
  <c r="P68" i="12" s="1"/>
  <c r="O68" i="12" s="1"/>
  <c r="N68" i="12" s="1"/>
  <c r="M68" i="12" s="1"/>
  <c r="BS68" i="12" s="1"/>
  <c r="BS277" i="12" s="1"/>
  <c r="F9" i="8"/>
  <c r="H9" i="8" s="1"/>
  <c r="S271" i="12"/>
  <c r="BS271" i="12" s="1"/>
  <c r="F8" i="5" l="1"/>
  <c r="I8" i="5" s="1"/>
  <c r="H8" i="5" s="1"/>
  <c r="R251" i="11"/>
  <c r="F9" i="5"/>
  <c r="I9" i="5" s="1"/>
  <c r="S251" i="11"/>
  <c r="G9" i="8"/>
  <c r="G78" i="8" s="1"/>
  <c r="H78" i="8"/>
  <c r="BS251" i="11" l="1"/>
  <c r="I78" i="5"/>
  <c r="H78" i="5" s="1"/>
  <c r="G78" i="5" s="1"/>
</calcChain>
</file>

<file path=xl/sharedStrings.xml><?xml version="1.0" encoding="utf-8"?>
<sst xmlns="http://schemas.openxmlformats.org/spreadsheetml/2006/main" count="1472" uniqueCount="268">
  <si>
    <t>Молочная продукция</t>
  </si>
  <si>
    <t>Мясо, птица, рыба</t>
  </si>
  <si>
    <t>Овощи свежие</t>
  </si>
  <si>
    <t>Овощи соленые, консервированные</t>
  </si>
  <si>
    <t>Фрукты</t>
  </si>
  <si>
    <t>Сухофрукты</t>
  </si>
  <si>
    <t>Хлеб, сухари</t>
  </si>
  <si>
    <t>Крупы, бобовые</t>
  </si>
  <si>
    <t>Пищеконцентраты</t>
  </si>
  <si>
    <t>Наименование</t>
  </si>
  <si>
    <t>Молоко</t>
  </si>
  <si>
    <t>Кефир в стакане</t>
  </si>
  <si>
    <t>Кефир в пакете</t>
  </si>
  <si>
    <t>Сметана</t>
  </si>
  <si>
    <t>Творог</t>
  </si>
  <si>
    <t>Молоко сгущенное</t>
  </si>
  <si>
    <t>Масло сливочное</t>
  </si>
  <si>
    <t>Сыр</t>
  </si>
  <si>
    <t>Фарш мясной</t>
  </si>
  <si>
    <t>Свинина</t>
  </si>
  <si>
    <t>Печень говяжья</t>
  </si>
  <si>
    <t>Рыба</t>
  </si>
  <si>
    <t>Фарш куриный</t>
  </si>
  <si>
    <t>Птица</t>
  </si>
  <si>
    <t>Яйцо куриное</t>
  </si>
  <si>
    <t>Картофель</t>
  </si>
  <si>
    <t>Капуста</t>
  </si>
  <si>
    <t>Лук репчатый</t>
  </si>
  <si>
    <t>Морковь</t>
  </si>
  <si>
    <t>Свекла</t>
  </si>
  <si>
    <t>Помидоры свежие</t>
  </si>
  <si>
    <t>Огурцы свежие</t>
  </si>
  <si>
    <t>Капуста квашеная</t>
  </si>
  <si>
    <t>Огурцы соленые</t>
  </si>
  <si>
    <t>Помидоры соленые</t>
  </si>
  <si>
    <t>Томатная паста</t>
  </si>
  <si>
    <t>Горошек консервы</t>
  </si>
  <si>
    <t>Икра каб. консервы</t>
  </si>
  <si>
    <t>Яблоки</t>
  </si>
  <si>
    <t>Лимоны</t>
  </si>
  <si>
    <t>Смесь сухофруктов</t>
  </si>
  <si>
    <t>Изюм</t>
  </si>
  <si>
    <t>Шиповник</t>
  </si>
  <si>
    <t>Повидло</t>
  </si>
  <si>
    <t>Сок</t>
  </si>
  <si>
    <t>Хлеб пшеничный</t>
  </si>
  <si>
    <t>Сухари панировочные</t>
  </si>
  <si>
    <t>Хлеб ржаной</t>
  </si>
  <si>
    <t>Мука</t>
  </si>
  <si>
    <t>Крупа манная</t>
  </si>
  <si>
    <t>Рис</t>
  </si>
  <si>
    <t>Пшено</t>
  </si>
  <si>
    <t>Горох</t>
  </si>
  <si>
    <t>Гречка</t>
  </si>
  <si>
    <t>Крупа ячневая</t>
  </si>
  <si>
    <t>Хлопья Геркулес</t>
  </si>
  <si>
    <t>Макароны</t>
  </si>
  <si>
    <t>Кондитерские изделия</t>
  </si>
  <si>
    <t>Чай</t>
  </si>
  <si>
    <t xml:space="preserve">Соль </t>
  </si>
  <si>
    <t>Сахар</t>
  </si>
  <si>
    <t>Какао-порошок</t>
  </si>
  <si>
    <t>Напиток кофейный</t>
  </si>
  <si>
    <t>Крахмал</t>
  </si>
  <si>
    <t>Кислота лимонная</t>
  </si>
  <si>
    <t>Ванилин</t>
  </si>
  <si>
    <t>Дрожжи сухие</t>
  </si>
  <si>
    <t>Масло растительное</t>
  </si>
  <si>
    <t>Блюдо</t>
  </si>
  <si>
    <t>вес в г</t>
  </si>
  <si>
    <t>Омлет натуральный</t>
  </si>
  <si>
    <t>Чай с сахаром</t>
  </si>
  <si>
    <t>Печенье</t>
  </si>
  <si>
    <t>Яблоко свежее</t>
  </si>
  <si>
    <t>Свекольник</t>
  </si>
  <si>
    <t xml:space="preserve">Котлета рыбная любительская                          </t>
  </si>
  <si>
    <t>Рагу из овощей</t>
  </si>
  <si>
    <t>ИТОГО 1 день</t>
  </si>
  <si>
    <t xml:space="preserve">Курица в соусе с томатом                   </t>
  </si>
  <si>
    <t>Рис отварной</t>
  </si>
  <si>
    <t xml:space="preserve">Кофейный напиток с молоком             </t>
  </si>
  <si>
    <t>Суп крестьянский с крупой</t>
  </si>
  <si>
    <t>Голубцы ленивые</t>
  </si>
  <si>
    <t xml:space="preserve">Каша ячневая </t>
  </si>
  <si>
    <t>Компот из яблок</t>
  </si>
  <si>
    <t>ИТОГО 2 день</t>
  </si>
  <si>
    <t>Икра кабачковая консервированная</t>
  </si>
  <si>
    <t xml:space="preserve">Суп картофельный с бобовыми (горох) </t>
  </si>
  <si>
    <t xml:space="preserve">Печень говяжья по-строгановски                     </t>
  </si>
  <si>
    <t>Каша гречневая рассыпчатая</t>
  </si>
  <si>
    <t xml:space="preserve">Компот из сухофруктов  </t>
  </si>
  <si>
    <t>ИТОГО 3 день</t>
  </si>
  <si>
    <t xml:space="preserve">Шницель мясной </t>
  </si>
  <si>
    <t xml:space="preserve">Макароны отварные </t>
  </si>
  <si>
    <t xml:space="preserve">Чай с лимоном                 </t>
  </si>
  <si>
    <t>Печенье                                 15/25</t>
  </si>
  <si>
    <t xml:space="preserve">Рассольник ленинградский  </t>
  </si>
  <si>
    <t>Картофель отварной</t>
  </si>
  <si>
    <t>ИТОГО 4 день</t>
  </si>
  <si>
    <t>Биточки рыбные</t>
  </si>
  <si>
    <t>Пюре картофельное</t>
  </si>
  <si>
    <t>Чай фруктовый</t>
  </si>
  <si>
    <t>Салат из свеклы с огурцами солеными</t>
  </si>
  <si>
    <t xml:space="preserve">Щи из свежей капусты                   </t>
  </si>
  <si>
    <t>Рагу из птицы</t>
  </si>
  <si>
    <t xml:space="preserve">Напиток из шиповника                    </t>
  </si>
  <si>
    <t>ИТОГО 5 день</t>
  </si>
  <si>
    <t xml:space="preserve">Сыр порционный                                         </t>
  </si>
  <si>
    <t xml:space="preserve">Молоко сгущенное                                    </t>
  </si>
  <si>
    <t xml:space="preserve">Суп картофельный с рыбой                         </t>
  </si>
  <si>
    <t xml:space="preserve">Биточек мясной </t>
  </si>
  <si>
    <t>ИТОГО 6 день</t>
  </si>
  <si>
    <t xml:space="preserve">Каша манная молочная                </t>
  </si>
  <si>
    <t xml:space="preserve">Суп из овощей со сметаной             </t>
  </si>
  <si>
    <t>ИТОГО 7 день</t>
  </si>
  <si>
    <t xml:space="preserve">Борщ с капустой и картофелем </t>
  </si>
  <si>
    <t>ИТОГО 8 день</t>
  </si>
  <si>
    <t>Плов с мясом</t>
  </si>
  <si>
    <t>Какао с молоком</t>
  </si>
  <si>
    <t xml:space="preserve">Суп картофельный с вермишелью  </t>
  </si>
  <si>
    <t xml:space="preserve">Капуста тушеная                  </t>
  </si>
  <si>
    <t>ИТОГО 9 день</t>
  </si>
  <si>
    <t>ИТОГО 10 день</t>
  </si>
  <si>
    <t xml:space="preserve">Запеканка творожная             </t>
  </si>
  <si>
    <t>ИТОГО 11 день</t>
  </si>
  <si>
    <t xml:space="preserve">Яйцо отварное  </t>
  </si>
  <si>
    <t xml:space="preserve">Каша овсяная     </t>
  </si>
  <si>
    <t>ИТОГО 12 день</t>
  </si>
  <si>
    <t>7-11</t>
  </si>
  <si>
    <t>среднее</t>
  </si>
  <si>
    <t>12+</t>
  </si>
  <si>
    <t>№</t>
  </si>
  <si>
    <t>Наименование продукта</t>
  </si>
  <si>
    <t>Мясная продукция</t>
  </si>
  <si>
    <t>Свинина мякоть замороженная бескостная</t>
  </si>
  <si>
    <t>Печень говяжья замороженная</t>
  </si>
  <si>
    <t xml:space="preserve">Яйцо куриное 1 категории </t>
  </si>
  <si>
    <t>Молоко пастеризованное м.д.ж. 2,5% в п/пакете</t>
  </si>
  <si>
    <t>Масло сливочное м.д.ж. 72,5%  (весовое)</t>
  </si>
  <si>
    <t xml:space="preserve">Сметана м.д.ж. 15% (фасованная) </t>
  </si>
  <si>
    <t>Кефир м.д.ж. 2,5% в пластиковом стакане</t>
  </si>
  <si>
    <t>Сыр "Российский" в/с</t>
  </si>
  <si>
    <t>Молоко сгущенное м.д.ж. 8,5% ж/б</t>
  </si>
  <si>
    <t>Мука, крупы, бобовые, макароны</t>
  </si>
  <si>
    <t>Мука пшеничная в/с</t>
  </si>
  <si>
    <t>Рис 1 сорт</t>
  </si>
  <si>
    <t>Круппа манная марка М</t>
  </si>
  <si>
    <t>Горох шлифованный колотый 1 сорт</t>
  </si>
  <si>
    <t>Макароннные изделия в/с группа А</t>
  </si>
  <si>
    <t>Овощи, фрукты свежие</t>
  </si>
  <si>
    <t>Яблоки 1 сорт</t>
  </si>
  <si>
    <t xml:space="preserve">Картофель продовольственный </t>
  </si>
  <si>
    <t>Капуста белокочанная 1 класс</t>
  </si>
  <si>
    <t xml:space="preserve">Лук репчатый 1 сорт </t>
  </si>
  <si>
    <t xml:space="preserve">Морковь столовая 1 сорт </t>
  </si>
  <si>
    <t xml:space="preserve">Свекла столовая 1 сорт </t>
  </si>
  <si>
    <t xml:space="preserve">Огурцы свежие 1 сорт </t>
  </si>
  <si>
    <t xml:space="preserve">Помидоры свежие 1 сорт </t>
  </si>
  <si>
    <t>Продукция переработки плодо-овощной продукци</t>
  </si>
  <si>
    <t>Смесь сухофруктов в/с</t>
  </si>
  <si>
    <t>Плоды шиповника сушеные</t>
  </si>
  <si>
    <t>Виноград сушеный в/с</t>
  </si>
  <si>
    <t xml:space="preserve">Томатная паста с/б </t>
  </si>
  <si>
    <t>Икра кабачковая консервированная с/б</t>
  </si>
  <si>
    <t>Зеленый горошек в/с консервированный ж/б</t>
  </si>
  <si>
    <r>
      <t xml:space="preserve">Сок </t>
    </r>
    <r>
      <rPr>
        <sz val="11"/>
        <rFont val="Calibri"/>
        <family val="2"/>
        <charset val="204"/>
        <scheme val="minor"/>
      </rPr>
      <t>с/б 3,0 л</t>
    </r>
  </si>
  <si>
    <t>Хлебо-булочные изделия</t>
  </si>
  <si>
    <t>Хлеб пшеничный 1 сорт</t>
  </si>
  <si>
    <t>Хлеб ржано-пшеничный</t>
  </si>
  <si>
    <t>Печенье сахарное</t>
  </si>
  <si>
    <t>Крахмал картофельный фасованный</t>
  </si>
  <si>
    <t>Сахар-песок</t>
  </si>
  <si>
    <t xml:space="preserve">Масло подсолнечное рафинированно дезод-ое в/с </t>
  </si>
  <si>
    <t>ЦЕНА</t>
  </si>
  <si>
    <t>ЗА 12 ДНЕЙ</t>
  </si>
  <si>
    <t>Брутто, г</t>
  </si>
  <si>
    <t>Цена, руб. за г</t>
  </si>
  <si>
    <t>ИТОГО</t>
  </si>
  <si>
    <t>ИТОГО 10 дней (без учета суббот)</t>
  </si>
  <si>
    <t>Плов из птицы</t>
  </si>
  <si>
    <t>Кефир м.д.ж. 2,5% в пленке</t>
  </si>
  <si>
    <t>Макаронные изделия в/с группа А</t>
  </si>
  <si>
    <t>Напиток шиповника</t>
  </si>
  <si>
    <t>Тефтели мясные</t>
  </si>
  <si>
    <t>Овощи натуральные соленые (огурцы)</t>
  </si>
  <si>
    <t xml:space="preserve">Салат из квашеной капусты   с луком     </t>
  </si>
  <si>
    <t xml:space="preserve">Минтай мороженный потрошенный </t>
  </si>
  <si>
    <t>Хлопья овсяные Геркулес</t>
  </si>
  <si>
    <t>Крупа гречневая ядрица 1 сорт</t>
  </si>
  <si>
    <t>Лимоны 1 сорт</t>
  </si>
  <si>
    <t>Какао порошок фасованный</t>
  </si>
  <si>
    <t>Напиток кофейный фасованный</t>
  </si>
  <si>
    <t>Соль йодированная 1 сорт</t>
  </si>
  <si>
    <t>Дрожжи сушеные в/с</t>
  </si>
  <si>
    <t>Цыплята-бройлеры замороженные</t>
  </si>
  <si>
    <t>Оладьи</t>
  </si>
  <si>
    <t>Кефир</t>
  </si>
  <si>
    <t>Сдоба</t>
  </si>
  <si>
    <t>Запеканка творожная</t>
  </si>
  <si>
    <t>Пирог "Южный"</t>
  </si>
  <si>
    <t>Напиток из шиповника</t>
  </si>
  <si>
    <t>СОК</t>
  </si>
  <si>
    <t>Кисель из сока</t>
  </si>
  <si>
    <t>Сырники</t>
  </si>
  <si>
    <t>Каша рисовая</t>
  </si>
  <si>
    <t>Шарлотка школьная</t>
  </si>
  <si>
    <t>Пудинг из творога</t>
  </si>
  <si>
    <t>Изделие кондитерское</t>
  </si>
  <si>
    <t>Халва</t>
  </si>
  <si>
    <t>Кондитерка</t>
  </si>
  <si>
    <t>Переработка плодо-овощной продукци</t>
  </si>
  <si>
    <t xml:space="preserve">ЦЕНА </t>
  </si>
  <si>
    <t>Сок тетра-пак</t>
  </si>
  <si>
    <t>Сок тетра-пак 200 мл</t>
  </si>
  <si>
    <t>Кондитерское изделие в индивид. упаковке</t>
  </si>
  <si>
    <t>Коктейль молочный</t>
  </si>
  <si>
    <t>Коктейль молочный в инд. упаковке</t>
  </si>
  <si>
    <t>Говядина</t>
  </si>
  <si>
    <t>Говядина мякоть замороженная бескостная</t>
  </si>
  <si>
    <t>Молоко тетра-пак</t>
  </si>
  <si>
    <t>Снежок</t>
  </si>
  <si>
    <t>Снежок в стакане</t>
  </si>
  <si>
    <t>Снежок м.д.ж. 2,5% в пластиковом стакане</t>
  </si>
  <si>
    <t>Выпечка</t>
  </si>
  <si>
    <t>Слойки с начинкой фруктовой замороженные</t>
  </si>
  <si>
    <t>Кондитерское изделие в индивид. упаковке (халва)</t>
  </si>
  <si>
    <t>Слойка</t>
  </si>
  <si>
    <t>Слойки</t>
  </si>
  <si>
    <t>Йогурт</t>
  </si>
  <si>
    <t>Йогурт в стакане</t>
  </si>
  <si>
    <t>Творог жирный (фасованный)</t>
  </si>
  <si>
    <t>Кефир  в стакане</t>
  </si>
  <si>
    <t xml:space="preserve">Йогурт </t>
  </si>
  <si>
    <t>Брутто, г (за 10 дн)</t>
  </si>
  <si>
    <t>Цена, руб. за г                (за 10 дн)</t>
  </si>
  <si>
    <t>Цена, руб. за г                (за 12 дн)</t>
  </si>
  <si>
    <t>1-4</t>
  </si>
  <si>
    <t>5-11</t>
  </si>
  <si>
    <t>Цена, руб. за г                     (за 10 дн)</t>
  </si>
  <si>
    <t>Молоко м.д.ж. 3,2% тетра-пак</t>
  </si>
  <si>
    <t>ЗА 10 ДНЕЙ</t>
  </si>
  <si>
    <t>Вафли</t>
  </si>
  <si>
    <t>Средняя стоимость для старших</t>
  </si>
  <si>
    <t>Завтрак</t>
  </si>
  <si>
    <t>Обед</t>
  </si>
  <si>
    <t>Средняя стоимость для Младших</t>
  </si>
  <si>
    <t>Средняя стоимость для 12дней Старшие</t>
  </si>
  <si>
    <t>ИТОГО 7 (6) день</t>
  </si>
  <si>
    <t>ИТОГО 8 (7) день</t>
  </si>
  <si>
    <t>ИТОГО 9 (8) день</t>
  </si>
  <si>
    <t>ИТОГО 10 (9) день</t>
  </si>
  <si>
    <t>ИТОГО 11 (10) день</t>
  </si>
  <si>
    <t>Салат из моркови</t>
  </si>
  <si>
    <t>Салат "Витаминный"</t>
  </si>
  <si>
    <t>Овощи натуральные  (огурцы)</t>
  </si>
  <si>
    <t xml:space="preserve">Салат из белокочанной  капусты с морковью     </t>
  </si>
  <si>
    <t>Салат из свежих огурцов</t>
  </si>
  <si>
    <t>Минтай</t>
  </si>
  <si>
    <t>Горбуша</t>
  </si>
  <si>
    <t>Минтай мороженный потрошенный б/г</t>
  </si>
  <si>
    <t>Горбуша мороженная потрошенная б/г</t>
  </si>
  <si>
    <t>Рыба, тушеная в томате с овощами</t>
  </si>
  <si>
    <t>Чай черный байховый фасованный</t>
  </si>
  <si>
    <t>Апельсин свежий</t>
  </si>
  <si>
    <t>Апельсины</t>
  </si>
  <si>
    <t>СТОИМОСТЬ ПРОДУКТОВОЙ КОРЗИНЫ ЗАВТРАКОВ</t>
  </si>
  <si>
    <t>СТОИМОСТЬ ПРОДУКТОВОЙ КОРЗИНЫ ОБЕДОВ</t>
  </si>
  <si>
    <t>СТОИМОСТЬ ПРОДУКТОВОЙ КОРЗИНЫ ПОЛДНИКОВ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</si>
</sst>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24">
    <xf numFmtId="0" fontId="0" fillId="0" borderId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0" borderId="0"/>
    <xf numFmtId="0" fontId="9" fillId="0" borderId="0"/>
    <xf numFmtId="0" fontId="11" fillId="0" borderId="0"/>
    <xf numFmtId="0" fontId="1" fillId="0" borderId="0"/>
    <xf numFmtId="0" fontId="1" fillId="0" borderId="0"/>
  </cellStyleXfs>
  <cellXfs count="405">
    <xf numFmtId="0" fontId="0" fillId="0" borderId="0" xfId="0"/>
    <xf numFmtId="0" fontId="2" fillId="0" borderId="0" xfId="0" applyFont="1"/>
    <xf numFmtId="0" fontId="0" fillId="4" borderId="0" xfId="0" applyFill="1"/>
    <xf numFmtId="0" fontId="3" fillId="5" borderId="1" xfId="0" applyFont="1" applyFill="1" applyBorder="1" applyAlignment="1">
      <alignment vertical="center" wrapText="1"/>
    </xf>
    <xf numFmtId="0" fontId="0" fillId="7" borderId="0" xfId="0" applyFill="1"/>
    <xf numFmtId="0" fontId="3" fillId="0" borderId="9" xfId="0" applyFont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164" fontId="5" fillId="11" borderId="9" xfId="0" applyNumberFormat="1" applyFont="1" applyFill="1" applyBorder="1" applyAlignment="1">
      <alignment horizontal="center" vertical="center" wrapText="1"/>
    </xf>
    <xf numFmtId="164" fontId="5" fillId="11" borderId="1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11" borderId="17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164" fontId="5" fillId="11" borderId="10" xfId="0" applyNumberFormat="1" applyFont="1" applyFill="1" applyBorder="1" applyAlignment="1">
      <alignment horizontal="center" vertical="center" wrapText="1"/>
    </xf>
    <xf numFmtId="165" fontId="5" fillId="11" borderId="20" xfId="0" applyNumberFormat="1" applyFont="1" applyFill="1" applyBorder="1" applyAlignment="1">
      <alignment horizontal="center" vertical="center" wrapText="1"/>
    </xf>
    <xf numFmtId="164" fontId="5" fillId="11" borderId="20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2" fontId="5" fillId="11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164" fontId="5" fillId="11" borderId="4" xfId="0" applyNumberFormat="1" applyFont="1" applyFill="1" applyBorder="1" applyAlignment="1">
      <alignment horizontal="center" vertical="center" wrapText="1"/>
    </xf>
    <xf numFmtId="164" fontId="5" fillId="11" borderId="7" xfId="0" applyNumberFormat="1" applyFont="1" applyFill="1" applyBorder="1" applyAlignment="1">
      <alignment horizontal="center" vertical="center" wrapText="1"/>
    </xf>
    <xf numFmtId="164" fontId="5" fillId="11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11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49" fontId="3" fillId="11" borderId="4" xfId="0" applyNumberFormat="1" applyFont="1" applyFill="1" applyBorder="1" applyAlignment="1">
      <alignment horizontal="center" vertical="center" wrapText="1"/>
    </xf>
    <xf numFmtId="164" fontId="7" fillId="11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" fillId="0" borderId="0" xfId="22"/>
    <xf numFmtId="0" fontId="13" fillId="0" borderId="21" xfId="22" applyFont="1" applyFill="1" applyBorder="1" applyAlignment="1">
      <alignment horizontal="center"/>
    </xf>
    <xf numFmtId="0" fontId="13" fillId="0" borderId="21" xfId="22" applyFont="1" applyFill="1" applyBorder="1" applyAlignment="1">
      <alignment horizontal="center" vertical="center"/>
    </xf>
    <xf numFmtId="0" fontId="1" fillId="0" borderId="0" xfId="22" applyFill="1"/>
    <xf numFmtId="0" fontId="15" fillId="0" borderId="21" xfId="22" applyFont="1" applyFill="1" applyBorder="1" applyAlignment="1">
      <alignment horizontal="center"/>
    </xf>
    <xf numFmtId="0" fontId="16" fillId="0" borderId="0" xfId="22" applyFont="1" applyFill="1"/>
    <xf numFmtId="0" fontId="14" fillId="0" borderId="21" xfId="22" applyFont="1" applyFill="1" applyBorder="1" applyAlignment="1">
      <alignment horizontal="center"/>
    </xf>
    <xf numFmtId="0" fontId="0" fillId="0" borderId="0" xfId="22" applyFont="1" applyFill="1" applyBorder="1" applyAlignment="1">
      <alignment horizontal="left"/>
    </xf>
    <xf numFmtId="0" fontId="13" fillId="0" borderId="29" xfId="22" applyFont="1" applyFill="1" applyBorder="1" applyAlignment="1">
      <alignment horizontal="center"/>
    </xf>
    <xf numFmtId="0" fontId="12" fillId="0" borderId="0" xfId="22" applyFont="1" applyAlignment="1">
      <alignment horizontal="center"/>
    </xf>
    <xf numFmtId="0" fontId="0" fillId="0" borderId="0" xfId="22" applyFont="1" applyFill="1" applyBorder="1" applyAlignment="1"/>
    <xf numFmtId="0" fontId="1" fillId="0" borderId="0" xfId="22" applyFill="1" applyBorder="1" applyAlignment="1"/>
    <xf numFmtId="0" fontId="2" fillId="0" borderId="0" xfId="22" applyFont="1" applyFill="1"/>
    <xf numFmtId="0" fontId="1" fillId="0" borderId="0" xfId="22" applyFill="1" applyAlignment="1">
      <alignment wrapText="1"/>
    </xf>
    <xf numFmtId="0" fontId="1" fillId="0" borderId="9" xfId="22" applyBorder="1"/>
    <xf numFmtId="0" fontId="1" fillId="0" borderId="13" xfId="22" applyBorder="1"/>
    <xf numFmtId="0" fontId="1" fillId="0" borderId="21" xfId="22" applyBorder="1"/>
    <xf numFmtId="49" fontId="8" fillId="11" borderId="17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8" fillId="24" borderId="9" xfId="0" applyNumberFormat="1" applyFont="1" applyFill="1" applyBorder="1" applyAlignment="1">
      <alignment horizontal="center" vertical="center" wrapText="1"/>
    </xf>
    <xf numFmtId="164" fontId="5" fillId="24" borderId="9" xfId="0" applyNumberFormat="1" applyFont="1" applyFill="1" applyBorder="1" applyAlignment="1">
      <alignment horizontal="center" vertical="center" wrapText="1"/>
    </xf>
    <xf numFmtId="0" fontId="0" fillId="0" borderId="35" xfId="0" applyBorder="1"/>
    <xf numFmtId="164" fontId="2" fillId="0" borderId="36" xfId="0" applyNumberFormat="1" applyFont="1" applyBorder="1" applyAlignment="1">
      <alignment horizontal="center"/>
    </xf>
    <xf numFmtId="164" fontId="2" fillId="24" borderId="35" xfId="0" applyNumberFormat="1" applyFont="1" applyFill="1" applyBorder="1" applyAlignment="1">
      <alignment horizontal="center"/>
    </xf>
    <xf numFmtId="49" fontId="8" fillId="0" borderId="8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23" xfId="0" applyBorder="1"/>
    <xf numFmtId="49" fontId="8" fillId="4" borderId="17" xfId="0" applyNumberFormat="1" applyFont="1" applyFill="1" applyBorder="1" applyAlignment="1">
      <alignment horizontal="center" vertical="center" wrapText="1"/>
    </xf>
    <xf numFmtId="164" fontId="5" fillId="4" borderId="1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0" fillId="4" borderId="31" xfId="0" applyFill="1" applyBorder="1"/>
    <xf numFmtId="0" fontId="0" fillId="0" borderId="1" xfId="0" applyBorder="1"/>
    <xf numFmtId="0" fontId="0" fillId="7" borderId="31" xfId="0" applyFill="1" applyBorder="1"/>
    <xf numFmtId="0" fontId="0" fillId="7" borderId="1" xfId="0" applyFill="1" applyBorder="1"/>
    <xf numFmtId="0" fontId="0" fillId="4" borderId="37" xfId="0" applyFill="1" applyBorder="1"/>
    <xf numFmtId="4" fontId="1" fillId="0" borderId="9" xfId="22" applyNumberFormat="1" applyFont="1" applyFill="1" applyBorder="1" applyAlignment="1">
      <alignment horizontal="center"/>
    </xf>
    <xf numFmtId="4" fontId="13" fillId="0" borderId="9" xfId="22" applyNumberFormat="1" applyFont="1" applyFill="1" applyBorder="1" applyAlignment="1">
      <alignment horizontal="center"/>
    </xf>
    <xf numFmtId="4" fontId="1" fillId="0" borderId="9" xfId="22" applyNumberFormat="1" applyFont="1" applyFill="1" applyBorder="1" applyAlignment="1">
      <alignment horizontal="center" vertical="center"/>
    </xf>
    <xf numFmtId="49" fontId="3" fillId="0" borderId="9" xfId="22" applyNumberFormat="1" applyFont="1" applyBorder="1" applyAlignment="1">
      <alignment horizontal="center" vertical="center"/>
    </xf>
    <xf numFmtId="49" fontId="3" fillId="0" borderId="13" xfId="22" applyNumberFormat="1" applyFont="1" applyBorder="1" applyAlignment="1">
      <alignment horizontal="center" vertical="center"/>
    </xf>
    <xf numFmtId="0" fontId="1" fillId="0" borderId="38" xfId="22" applyBorder="1"/>
    <xf numFmtId="0" fontId="12" fillId="0" borderId="2" xfId="22" applyFont="1" applyBorder="1" applyAlignment="1">
      <alignment horizontal="left"/>
    </xf>
    <xf numFmtId="0" fontId="12" fillId="0" borderId="2" xfId="22" applyFont="1" applyFill="1" applyBorder="1"/>
    <xf numFmtId="0" fontId="12" fillId="0" borderId="2" xfId="22" applyFont="1" applyBorder="1" applyAlignment="1">
      <alignment horizontal="center"/>
    </xf>
    <xf numFmtId="49" fontId="8" fillId="24" borderId="17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2" fillId="0" borderId="2" xfId="22" applyFont="1" applyBorder="1" applyAlignment="1">
      <alignment vertical="center"/>
    </xf>
    <xf numFmtId="0" fontId="0" fillId="0" borderId="0" xfId="22" applyFont="1" applyAlignment="1">
      <alignment horizontal="center"/>
    </xf>
    <xf numFmtId="0" fontId="1" fillId="0" borderId="0" xfId="22" applyAlignment="1">
      <alignment horizontal="center"/>
    </xf>
    <xf numFmtId="166" fontId="12" fillId="6" borderId="39" xfId="22" applyNumberFormat="1" applyFont="1" applyFill="1" applyBorder="1" applyAlignment="1">
      <alignment horizontal="center" vertical="center"/>
    </xf>
    <xf numFmtId="166" fontId="12" fillId="6" borderId="40" xfId="22" applyNumberFormat="1" applyFont="1" applyFill="1" applyBorder="1" applyAlignment="1">
      <alignment horizontal="center" vertical="center"/>
    </xf>
    <xf numFmtId="166" fontId="12" fillId="0" borderId="0" xfId="22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 wrapText="1"/>
    </xf>
    <xf numFmtId="164" fontId="1" fillId="0" borderId="9" xfId="22" applyNumberFormat="1" applyFont="1" applyFill="1" applyBorder="1" applyAlignment="1">
      <alignment horizontal="center"/>
    </xf>
    <xf numFmtId="164" fontId="1" fillId="0" borderId="30" xfId="22" applyNumberFormat="1" applyFont="1" applyFill="1" applyBorder="1" applyAlignment="1">
      <alignment horizontal="center"/>
    </xf>
    <xf numFmtId="2" fontId="1" fillId="0" borderId="9" xfId="22" applyNumberFormat="1" applyFont="1" applyFill="1" applyBorder="1" applyAlignment="1">
      <alignment horizontal="center"/>
    </xf>
    <xf numFmtId="2" fontId="1" fillId="0" borderId="13" xfId="2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2" xfId="22" applyFont="1" applyBorder="1" applyAlignment="1">
      <alignment horizontal="center" vertical="center"/>
    </xf>
    <xf numFmtId="2" fontId="5" fillId="24" borderId="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1" fillId="0" borderId="0" xfId="22" applyAlignment="1">
      <alignment vertical="center"/>
    </xf>
    <xf numFmtId="164" fontId="2" fillId="25" borderId="9" xfId="0" applyNumberFormat="1" applyFont="1" applyFill="1" applyBorder="1" applyAlignment="1">
      <alignment horizontal="center"/>
    </xf>
    <xf numFmtId="0" fontId="1" fillId="0" borderId="0" xfId="22" applyFill="1" applyBorder="1"/>
    <xf numFmtId="0" fontId="12" fillId="0" borderId="41" xfId="22" applyFont="1" applyFill="1" applyBorder="1"/>
    <xf numFmtId="0" fontId="2" fillId="0" borderId="0" xfId="22" applyFont="1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2" fontId="5" fillId="11" borderId="4" xfId="0" applyNumberFormat="1" applyFont="1" applyFill="1" applyBorder="1" applyAlignment="1">
      <alignment horizontal="center" vertical="center" wrapText="1"/>
    </xf>
    <xf numFmtId="2" fontId="5" fillId="11" borderId="10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7" borderId="46" xfId="0" applyFill="1" applyBorder="1"/>
    <xf numFmtId="0" fontId="4" fillId="4" borderId="9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1" fillId="0" borderId="0" xfId="22" applyNumberFormat="1" applyFill="1"/>
    <xf numFmtId="0" fontId="4" fillId="4" borderId="9" xfId="0" applyFont="1" applyFill="1" applyBorder="1" applyAlignment="1">
      <alignment horizontal="center" vertical="center" wrapText="1"/>
    </xf>
    <xf numFmtId="0" fontId="12" fillId="0" borderId="2" xfId="22" applyFont="1" applyFill="1" applyBorder="1" applyAlignment="1">
      <alignment horizontal="left"/>
    </xf>
    <xf numFmtId="165" fontId="1" fillId="0" borderId="9" xfId="22" applyNumberFormat="1" applyFont="1" applyFill="1" applyBorder="1" applyAlignment="1">
      <alignment horizontal="center"/>
    </xf>
    <xf numFmtId="165" fontId="1" fillId="0" borderId="13" xfId="22" applyNumberFormat="1" applyFont="1" applyFill="1" applyBorder="1" applyAlignment="1">
      <alignment horizontal="center"/>
    </xf>
    <xf numFmtId="165" fontId="1" fillId="0" borderId="30" xfId="22" applyNumberFormat="1" applyFont="1" applyFill="1" applyBorder="1" applyAlignment="1">
      <alignment horizontal="center"/>
    </xf>
    <xf numFmtId="0" fontId="1" fillId="0" borderId="0" xfId="22" applyAlignment="1">
      <alignment horizontal="center" vertical="center"/>
    </xf>
    <xf numFmtId="0" fontId="2" fillId="0" borderId="9" xfId="22" applyFont="1" applyBorder="1" applyAlignment="1">
      <alignment horizontal="center" vertical="center"/>
    </xf>
    <xf numFmtId="0" fontId="1" fillId="0" borderId="9" xfId="22" applyBorder="1" applyAlignment="1">
      <alignment horizontal="center" vertical="center"/>
    </xf>
    <xf numFmtId="0" fontId="18" fillId="0" borderId="9" xfId="22" applyFont="1" applyBorder="1" applyAlignment="1">
      <alignment horizontal="center" vertical="center"/>
    </xf>
    <xf numFmtId="0" fontId="0" fillId="0" borderId="9" xfId="22" applyFont="1" applyBorder="1"/>
    <xf numFmtId="0" fontId="12" fillId="0" borderId="9" xfId="22" applyFont="1" applyBorder="1"/>
    <xf numFmtId="2" fontId="12" fillId="0" borderId="9" xfId="22" applyNumberFormat="1" applyFont="1" applyBorder="1"/>
    <xf numFmtId="0" fontId="2" fillId="0" borderId="0" xfId="22" applyFont="1" applyAlignment="1">
      <alignment horizontal="right"/>
    </xf>
    <xf numFmtId="49" fontId="3" fillId="0" borderId="9" xfId="22" applyNumberFormat="1" applyFont="1" applyFill="1" applyBorder="1" applyAlignment="1">
      <alignment horizontal="center" vertical="center"/>
    </xf>
    <xf numFmtId="0" fontId="1" fillId="0" borderId="21" xfId="22" applyFill="1" applyBorder="1"/>
    <xf numFmtId="0" fontId="1" fillId="0" borderId="9" xfId="22" applyFill="1" applyBorder="1"/>
    <xf numFmtId="0" fontId="1" fillId="0" borderId="38" xfId="22" applyFill="1" applyBorder="1"/>
    <xf numFmtId="0" fontId="12" fillId="0" borderId="2" xfId="22" applyFont="1" applyFill="1" applyBorder="1" applyAlignment="1">
      <alignment horizontal="center"/>
    </xf>
    <xf numFmtId="49" fontId="3" fillId="0" borderId="13" xfId="22" applyNumberFormat="1" applyFont="1" applyFill="1" applyBorder="1" applyAlignment="1">
      <alignment horizontal="center" vertical="center"/>
    </xf>
    <xf numFmtId="0" fontId="1" fillId="0" borderId="13" xfId="22" applyFill="1" applyBorder="1"/>
    <xf numFmtId="0" fontId="3" fillId="4" borderId="6" xfId="0" applyFont="1" applyFill="1" applyBorder="1" applyAlignment="1">
      <alignment horizontal="center" vertical="center" textRotation="90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23" xfId="0" applyFill="1" applyBorder="1"/>
    <xf numFmtId="0" fontId="0" fillId="0" borderId="20" xfId="0" applyFill="1" applyBorder="1"/>
    <xf numFmtId="0" fontId="0" fillId="0" borderId="35" xfId="0" applyFill="1" applyBorder="1"/>
    <xf numFmtId="164" fontId="2" fillId="0" borderId="35" xfId="0" applyNumberFormat="1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6" fontId="12" fillId="0" borderId="39" xfId="22" applyNumberFormat="1" applyFont="1" applyFill="1" applyBorder="1" applyAlignment="1">
      <alignment horizontal="center" vertical="center"/>
    </xf>
    <xf numFmtId="0" fontId="12" fillId="0" borderId="41" xfId="22" applyFont="1" applyFill="1" applyBorder="1" applyAlignment="1">
      <alignment vertical="center"/>
    </xf>
    <xf numFmtId="0" fontId="1" fillId="0" borderId="0" xfId="22" applyFill="1" applyBorder="1" applyAlignment="1">
      <alignment horizontal="center"/>
    </xf>
    <xf numFmtId="0" fontId="0" fillId="0" borderId="0" xfId="2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11" xfId="0" applyBorder="1"/>
    <xf numFmtId="164" fontId="2" fillId="24" borderId="11" xfId="0" applyNumberFormat="1" applyFont="1" applyFill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2" fillId="25" borderId="1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22" applyFont="1" applyFill="1" applyBorder="1" applyAlignment="1">
      <alignment horizontal="center"/>
    </xf>
    <xf numFmtId="0" fontId="2" fillId="0" borderId="9" xfId="22" applyFont="1" applyFill="1" applyBorder="1" applyAlignment="1">
      <alignment horizontal="center" wrapText="1"/>
    </xf>
    <xf numFmtId="4" fontId="1" fillId="0" borderId="30" xfId="22" applyNumberFormat="1" applyFont="1" applyFill="1" applyBorder="1" applyAlignment="1">
      <alignment horizontal="center"/>
    </xf>
    <xf numFmtId="165" fontId="1" fillId="0" borderId="8" xfId="22" applyNumberFormat="1" applyFont="1" applyFill="1" applyBorder="1" applyAlignment="1">
      <alignment horizontal="center"/>
    </xf>
    <xf numFmtId="165" fontId="19" fillId="0" borderId="9" xfId="0" applyNumberFormat="1" applyFont="1" applyFill="1" applyBorder="1" applyAlignment="1">
      <alignment horizontal="center" vertical="center" wrapText="1"/>
    </xf>
    <xf numFmtId="2" fontId="1" fillId="0" borderId="8" xfId="22" applyNumberFormat="1" applyFont="1" applyFill="1" applyBorder="1" applyAlignment="1">
      <alignment horizontal="center"/>
    </xf>
    <xf numFmtId="2" fontId="1" fillId="0" borderId="50" xfId="22" applyNumberFormat="1" applyFont="1" applyFill="1" applyBorder="1" applyAlignment="1">
      <alignment horizontal="center"/>
    </xf>
    <xf numFmtId="2" fontId="12" fillId="0" borderId="39" xfId="22" applyNumberFormat="1" applyFont="1" applyFill="1" applyBorder="1" applyAlignment="1">
      <alignment horizontal="center" vertical="center"/>
    </xf>
    <xf numFmtId="2" fontId="12" fillId="0" borderId="40" xfId="22" applyNumberFormat="1" applyFont="1" applyFill="1" applyBorder="1" applyAlignment="1">
      <alignment horizontal="center" vertical="center"/>
    </xf>
    <xf numFmtId="2" fontId="12" fillId="0" borderId="39" xfId="22" applyNumberFormat="1" applyFont="1" applyBorder="1" applyAlignment="1">
      <alignment horizontal="center" vertical="center"/>
    </xf>
    <xf numFmtId="0" fontId="13" fillId="0" borderId="49" xfId="22" applyFont="1" applyFill="1" applyBorder="1" applyAlignment="1">
      <alignment horizontal="center"/>
    </xf>
    <xf numFmtId="4" fontId="1" fillId="0" borderId="12" xfId="22" applyNumberFormat="1" applyFont="1" applyFill="1" applyBorder="1" applyAlignment="1">
      <alignment horizontal="center"/>
    </xf>
    <xf numFmtId="0" fontId="4" fillId="26" borderId="9" xfId="0" applyFont="1" applyFill="1" applyBorder="1" applyAlignment="1">
      <alignment horizontal="center" vertical="center" wrapText="1"/>
    </xf>
    <xf numFmtId="164" fontId="5" fillId="26" borderId="9" xfId="0" applyNumberFormat="1" applyFont="1" applyFill="1" applyBorder="1" applyAlignment="1">
      <alignment horizontal="center" vertical="center" wrapText="1"/>
    </xf>
    <xf numFmtId="164" fontId="5" fillId="26" borderId="11" xfId="0" applyNumberFormat="1" applyFont="1" applyFill="1" applyBorder="1" applyAlignment="1">
      <alignment horizontal="center" vertical="center" wrapText="1"/>
    </xf>
    <xf numFmtId="0" fontId="0" fillId="26" borderId="0" xfId="0" applyFill="1"/>
    <xf numFmtId="0" fontId="0" fillId="26" borderId="0" xfId="0" applyFill="1" applyBorder="1"/>
    <xf numFmtId="0" fontId="4" fillId="26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26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textRotation="90" wrapText="1"/>
    </xf>
    <xf numFmtId="165" fontId="7" fillId="0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0" borderId="9" xfId="22" applyFont="1" applyFill="1" applyBorder="1" applyAlignment="1">
      <alignment horizontal="center"/>
    </xf>
    <xf numFmtId="0" fontId="2" fillId="0" borderId="9" xfId="22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textRotation="90" wrapText="1"/>
    </xf>
    <xf numFmtId="0" fontId="3" fillId="7" borderId="9" xfId="0" applyFont="1" applyFill="1" applyBorder="1" applyAlignment="1">
      <alignment horizontal="center" vertical="center" textRotation="90" wrapText="1"/>
    </xf>
    <xf numFmtId="0" fontId="3" fillId="7" borderId="8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25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textRotation="90" wrapText="1"/>
    </xf>
    <xf numFmtId="0" fontId="3" fillId="10" borderId="9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textRotation="90" wrapText="1"/>
    </xf>
    <xf numFmtId="0" fontId="3" fillId="6" borderId="10" xfId="0" applyFont="1" applyFill="1" applyBorder="1" applyAlignment="1">
      <alignment horizontal="center" vertical="center" textRotation="90" wrapText="1"/>
    </xf>
    <xf numFmtId="0" fontId="3" fillId="6" borderId="4" xfId="0" applyFont="1" applyFill="1" applyBorder="1" applyAlignment="1">
      <alignment horizontal="center" vertical="center" textRotation="90" wrapText="1"/>
    </xf>
    <xf numFmtId="0" fontId="3" fillId="6" borderId="9" xfId="0" applyFont="1" applyFill="1" applyBorder="1" applyAlignment="1">
      <alignment horizontal="center" vertical="center" textRotation="90" wrapText="1"/>
    </xf>
    <xf numFmtId="0" fontId="3" fillId="6" borderId="7" xfId="0" applyFont="1" applyFill="1" applyBorder="1" applyAlignment="1">
      <alignment horizontal="center" vertical="center" textRotation="90" wrapText="1"/>
    </xf>
    <xf numFmtId="0" fontId="3" fillId="6" borderId="11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9" borderId="6" xfId="0" applyFont="1" applyFill="1" applyBorder="1" applyAlignment="1">
      <alignment horizontal="center" vertical="center" textRotation="90" wrapText="1"/>
    </xf>
    <xf numFmtId="0" fontId="3" fillId="9" borderId="10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8" borderId="6" xfId="0" applyFont="1" applyFill="1" applyBorder="1" applyAlignment="1">
      <alignment horizontal="center" vertical="center" textRotation="90" wrapText="1"/>
    </xf>
    <xf numFmtId="0" fontId="3" fillId="8" borderId="10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7" borderId="6" xfId="0" applyFont="1" applyFill="1" applyBorder="1" applyAlignment="1">
      <alignment horizontal="center" vertical="center" textRotation="90" wrapText="1"/>
    </xf>
    <xf numFmtId="0" fontId="3" fillId="7" borderId="10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4" fillId="26" borderId="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textRotation="90" wrapText="1"/>
    </xf>
    <xf numFmtId="0" fontId="3" fillId="2" borderId="25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8" borderId="25" xfId="0" applyFont="1" applyFill="1" applyBorder="1" applyAlignment="1">
      <alignment horizontal="center" vertical="center" textRotation="90" wrapText="1"/>
    </xf>
    <xf numFmtId="0" fontId="3" fillId="8" borderId="43" xfId="0" applyFont="1" applyFill="1" applyBorder="1" applyAlignment="1">
      <alignment horizontal="center" vertical="center" textRotation="90" wrapText="1"/>
    </xf>
    <xf numFmtId="0" fontId="3" fillId="3" borderId="4" xfId="0" applyNumberFormat="1" applyFont="1" applyFill="1" applyBorder="1" applyAlignment="1">
      <alignment horizontal="center" vertical="center" textRotation="90" wrapText="1"/>
    </xf>
    <xf numFmtId="0" fontId="3" fillId="3" borderId="9" xfId="0" applyNumberFormat="1" applyFont="1" applyFill="1" applyBorder="1" applyAlignment="1">
      <alignment horizontal="center" vertical="center" textRotation="90" wrapText="1"/>
    </xf>
    <xf numFmtId="0" fontId="12" fillId="0" borderId="2" xfId="22" applyFont="1" applyBorder="1" applyAlignment="1">
      <alignment horizontal="center" vertical="center"/>
    </xf>
    <xf numFmtId="0" fontId="1" fillId="0" borderId="9" xfId="22" applyFont="1" applyFill="1" applyBorder="1" applyAlignment="1">
      <alignment horizontal="left"/>
    </xf>
    <xf numFmtId="0" fontId="0" fillId="0" borderId="30" xfId="22" applyFont="1" applyFill="1" applyBorder="1" applyAlignment="1">
      <alignment horizontal="left"/>
    </xf>
    <xf numFmtId="0" fontId="1" fillId="0" borderId="30" xfId="22" applyFont="1" applyFill="1" applyBorder="1" applyAlignment="1">
      <alignment horizontal="left"/>
    </xf>
    <xf numFmtId="0" fontId="0" fillId="0" borderId="9" xfId="22" applyFont="1" applyFill="1" applyBorder="1" applyAlignment="1">
      <alignment horizontal="left"/>
    </xf>
    <xf numFmtId="0" fontId="1" fillId="0" borderId="9" xfId="22" applyFill="1" applyBorder="1" applyAlignment="1">
      <alignment horizontal="left"/>
    </xf>
    <xf numFmtId="0" fontId="13" fillId="0" borderId="11" xfId="22" applyFont="1" applyFill="1" applyBorder="1" applyAlignment="1">
      <alignment horizontal="left"/>
    </xf>
    <xf numFmtId="0" fontId="13" fillId="0" borderId="42" xfId="22" applyFont="1" applyFill="1" applyBorder="1" applyAlignment="1">
      <alignment horizontal="left"/>
    </xf>
    <xf numFmtId="0" fontId="17" fillId="0" borderId="11" xfId="22" applyFont="1" applyFill="1" applyBorder="1" applyAlignment="1">
      <alignment horizontal="center"/>
    </xf>
    <xf numFmtId="0" fontId="17" fillId="0" borderId="42" xfId="22" applyFont="1" applyFill="1" applyBorder="1" applyAlignment="1">
      <alignment horizontal="center"/>
    </xf>
    <xf numFmtId="0" fontId="2" fillId="0" borderId="9" xfId="22" applyFont="1" applyFill="1" applyBorder="1" applyAlignment="1">
      <alignment horizontal="center"/>
    </xf>
    <xf numFmtId="0" fontId="13" fillId="0" borderId="9" xfId="22" applyFont="1" applyFill="1" applyBorder="1" applyAlignment="1">
      <alignment horizontal="left"/>
    </xf>
    <xf numFmtId="0" fontId="0" fillId="0" borderId="9" xfId="22" applyFont="1" applyFill="1" applyBorder="1" applyAlignment="1">
      <alignment horizontal="left" vertical="center"/>
    </xf>
    <xf numFmtId="0" fontId="1" fillId="0" borderId="9" xfId="22" applyFont="1" applyFill="1" applyBorder="1" applyAlignment="1">
      <alignment horizontal="left" vertical="center"/>
    </xf>
    <xf numFmtId="0" fontId="0" fillId="0" borderId="11" xfId="22" applyFont="1" applyFill="1" applyBorder="1" applyAlignment="1">
      <alignment horizontal="left" vertical="center"/>
    </xf>
    <xf numFmtId="0" fontId="0" fillId="0" borderId="42" xfId="22" applyFont="1" applyFill="1" applyBorder="1" applyAlignment="1">
      <alignment horizontal="left" vertical="center"/>
    </xf>
    <xf numFmtId="0" fontId="2" fillId="0" borderId="9" xfId="22" applyFont="1" applyFill="1" applyBorder="1" applyAlignment="1">
      <alignment horizontal="center" wrapText="1"/>
    </xf>
    <xf numFmtId="0" fontId="0" fillId="0" borderId="51" xfId="22" applyFont="1" applyFill="1" applyBorder="1" applyAlignment="1">
      <alignment horizontal="left"/>
    </xf>
    <xf numFmtId="0" fontId="0" fillId="0" borderId="52" xfId="22" applyFont="1" applyFill="1" applyBorder="1" applyAlignment="1">
      <alignment horizontal="left"/>
    </xf>
    <xf numFmtId="0" fontId="2" fillId="0" borderId="5" xfId="22" applyFont="1" applyBorder="1" applyAlignment="1">
      <alignment horizontal="center" vertical="center"/>
    </xf>
    <xf numFmtId="0" fontId="2" fillId="0" borderId="21" xfId="22" applyFont="1" applyBorder="1" applyAlignment="1">
      <alignment horizontal="center" vertical="center"/>
    </xf>
    <xf numFmtId="0" fontId="2" fillId="0" borderId="4" xfId="22" applyFont="1" applyBorder="1" applyAlignment="1">
      <alignment horizontal="center" vertical="center" wrapText="1"/>
    </xf>
    <xf numFmtId="0" fontId="2" fillId="0" borderId="9" xfId="22" applyFont="1" applyBorder="1" applyAlignment="1">
      <alignment horizontal="center" vertical="center" wrapText="1"/>
    </xf>
    <xf numFmtId="0" fontId="3" fillId="0" borderId="4" xfId="22" applyFont="1" applyBorder="1" applyAlignment="1">
      <alignment horizontal="center" vertical="center"/>
    </xf>
    <xf numFmtId="0" fontId="0" fillId="0" borderId="9" xfId="22" applyFont="1" applyFill="1" applyBorder="1" applyAlignment="1">
      <alignment horizontal="left" wrapText="1"/>
    </xf>
    <xf numFmtId="0" fontId="0" fillId="0" borderId="11" xfId="22" applyFont="1" applyFill="1" applyBorder="1" applyAlignment="1">
      <alignment horizontal="left"/>
    </xf>
    <xf numFmtId="0" fontId="0" fillId="0" borderId="42" xfId="22" applyFont="1" applyFill="1" applyBorder="1" applyAlignment="1">
      <alignment horizontal="left"/>
    </xf>
    <xf numFmtId="0" fontId="1" fillId="0" borderId="11" xfId="22" applyFont="1" applyFill="1" applyBorder="1" applyAlignment="1">
      <alignment horizontal="left"/>
    </xf>
    <xf numFmtId="0" fontId="1" fillId="0" borderId="42" xfId="22" applyFont="1" applyFill="1" applyBorder="1" applyAlignment="1">
      <alignment horizontal="left"/>
    </xf>
    <xf numFmtId="0" fontId="2" fillId="0" borderId="11" xfId="22" applyFont="1" applyFill="1" applyBorder="1" applyAlignment="1">
      <alignment horizontal="center"/>
    </xf>
    <xf numFmtId="0" fontId="2" fillId="0" borderId="42" xfId="22" applyFont="1" applyFill="1" applyBorder="1" applyAlignment="1">
      <alignment horizontal="center"/>
    </xf>
    <xf numFmtId="0" fontId="2" fillId="0" borderId="11" xfId="22" applyFont="1" applyFill="1" applyBorder="1" applyAlignment="1">
      <alignment horizontal="center" wrapText="1"/>
    </xf>
    <xf numFmtId="0" fontId="2" fillId="0" borderId="42" xfId="22" applyFont="1" applyFill="1" applyBorder="1" applyAlignment="1">
      <alignment horizontal="center" wrapText="1"/>
    </xf>
    <xf numFmtId="0" fontId="2" fillId="0" borderId="47" xfId="22" applyFont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 textRotation="90" wrapText="1"/>
    </xf>
    <xf numFmtId="0" fontId="3" fillId="7" borderId="12" xfId="0" applyFont="1" applyFill="1" applyBorder="1" applyAlignment="1">
      <alignment horizontal="center" vertical="center" textRotation="90" wrapText="1"/>
    </xf>
    <xf numFmtId="0" fontId="3" fillId="8" borderId="12" xfId="0" applyFont="1" applyFill="1" applyBorder="1" applyAlignment="1">
      <alignment horizontal="center" vertical="center" textRotation="90" wrapText="1"/>
    </xf>
    <xf numFmtId="0" fontId="3" fillId="5" borderId="8" xfId="0" applyFont="1" applyFill="1" applyBorder="1" applyAlignment="1">
      <alignment horizontal="center" vertical="center" textRotation="90" wrapText="1"/>
    </xf>
    <xf numFmtId="0" fontId="3" fillId="6" borderId="8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14" xfId="0" applyFont="1" applyFill="1" applyBorder="1" applyAlignment="1">
      <alignment horizontal="center" vertical="center" textRotation="90" wrapText="1"/>
    </xf>
    <xf numFmtId="0" fontId="3" fillId="8" borderId="38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textRotation="90" wrapText="1"/>
    </xf>
    <xf numFmtId="0" fontId="3" fillId="7" borderId="25" xfId="0" applyFont="1" applyFill="1" applyBorder="1" applyAlignment="1">
      <alignment horizontal="center" vertical="center" textRotation="90" wrapText="1"/>
    </xf>
    <xf numFmtId="0" fontId="3" fillId="9" borderId="12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0" borderId="5" xfId="22" applyFont="1" applyFill="1" applyBorder="1" applyAlignment="1">
      <alignment horizontal="center" vertical="center"/>
    </xf>
    <xf numFmtId="0" fontId="2" fillId="0" borderId="21" xfId="22" applyFont="1" applyFill="1" applyBorder="1" applyAlignment="1">
      <alignment horizontal="center" vertical="center"/>
    </xf>
    <xf numFmtId="0" fontId="2" fillId="0" borderId="4" xfId="22" applyFont="1" applyFill="1" applyBorder="1" applyAlignment="1">
      <alignment horizontal="center" vertical="center" wrapText="1"/>
    </xf>
    <xf numFmtId="0" fontId="2" fillId="0" borderId="9" xfId="22" applyFont="1" applyFill="1" applyBorder="1" applyAlignment="1">
      <alignment horizontal="center" vertical="center" wrapText="1"/>
    </xf>
    <xf numFmtId="0" fontId="12" fillId="0" borderId="26" xfId="22" applyFont="1" applyFill="1" applyBorder="1" applyAlignment="1">
      <alignment horizontal="center" vertical="center"/>
    </xf>
    <xf numFmtId="0" fontId="3" fillId="0" borderId="4" xfId="22" applyFont="1" applyFill="1" applyBorder="1" applyAlignment="1">
      <alignment horizontal="center" vertical="center"/>
    </xf>
    <xf numFmtId="0" fontId="3" fillId="0" borderId="4" xfId="22" applyFont="1" applyFill="1" applyBorder="1" applyAlignment="1">
      <alignment horizontal="center" vertical="center" wrapText="1"/>
    </xf>
    <xf numFmtId="0" fontId="12" fillId="0" borderId="41" xfId="22" applyFont="1" applyFill="1" applyBorder="1" applyAlignment="1">
      <alignment horizontal="center" vertical="center"/>
    </xf>
    <xf numFmtId="0" fontId="12" fillId="0" borderId="2" xfId="2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textRotation="90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0" fillId="0" borderId="8" xfId="22" applyFont="1" applyFill="1" applyBorder="1" applyAlignment="1">
      <alignment horizontal="left"/>
    </xf>
    <xf numFmtId="0" fontId="1" fillId="0" borderId="8" xfId="22" applyFill="1" applyBorder="1" applyAlignment="1">
      <alignment horizontal="left"/>
    </xf>
    <xf numFmtId="0" fontId="3" fillId="0" borderId="27" xfId="22" applyFont="1" applyBorder="1" applyAlignment="1">
      <alignment horizontal="center" vertical="center"/>
    </xf>
    <xf numFmtId="0" fontId="13" fillId="0" borderId="11" xfId="22" applyFont="1" applyFill="1" applyBorder="1" applyAlignment="1">
      <alignment horizontal="center"/>
    </xf>
    <xf numFmtId="0" fontId="13" fillId="0" borderId="42" xfId="22" applyFont="1" applyFill="1" applyBorder="1" applyAlignment="1">
      <alignment horizontal="center"/>
    </xf>
    <xf numFmtId="2" fontId="3" fillId="0" borderId="4" xfId="22" applyNumberFormat="1" applyFont="1" applyFill="1" applyBorder="1" applyAlignment="1">
      <alignment vertical="center" wrapText="1"/>
    </xf>
    <xf numFmtId="164" fontId="1" fillId="0" borderId="8" xfId="22" applyNumberFormat="1" applyFont="1" applyFill="1" applyBorder="1" applyAlignment="1">
      <alignment horizontal="center"/>
    </xf>
    <xf numFmtId="4" fontId="12" fillId="0" borderId="46" xfId="22" applyNumberFormat="1" applyFont="1" applyFill="1" applyBorder="1" applyAlignment="1">
      <alignment horizontal="center" vertical="center"/>
    </xf>
    <xf numFmtId="0" fontId="12" fillId="0" borderId="2" xfId="22" applyFont="1" applyFill="1" applyBorder="1" applyAlignment="1">
      <alignment vertical="center"/>
    </xf>
    <xf numFmtId="0" fontId="3" fillId="0" borderId="27" xfId="22" applyFont="1" applyFill="1" applyBorder="1" applyAlignment="1">
      <alignment horizontal="center" vertical="center" wrapText="1"/>
    </xf>
    <xf numFmtId="2" fontId="12" fillId="0" borderId="46" xfId="22" applyNumberFormat="1" applyFont="1" applyFill="1" applyBorder="1" applyAlignment="1">
      <alignment horizontal="center" vertical="center"/>
    </xf>
  </cellXfs>
  <cellStyles count="24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Excel Built-in Normal" xfId="19"/>
    <cellStyle name="Обычный" xfId="0" builtinId="0"/>
    <cellStyle name="Обычный 2" xfId="20"/>
    <cellStyle name="Обычный 2 2" xfId="21"/>
    <cellStyle name="Обычный 2 3" xfId="22"/>
    <cellStyle name="Обычный 2 3 2" xfId="2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2;&#1045;&#1053;&#1070;\&#1052;&#1045;&#1053;&#1070;%20&#1064;&#1050;&#1054;&#1051;&#1067;%202022\&#1052;&#1045;&#1053;&#1070;%20&#1057;&#1045;&#1053;&#1058;&#1071;&#1041;&#1056;&#1068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7">
          <cell r="F17">
            <v>1.90676470588235</v>
          </cell>
          <cell r="Q17">
            <v>2.28811764705882</v>
          </cell>
        </row>
        <row r="18">
          <cell r="F18">
            <v>57.705882352941174</v>
          </cell>
          <cell r="Q18">
            <v>69.2470588235294</v>
          </cell>
        </row>
        <row r="20">
          <cell r="F20">
            <v>5.0294117647058822</v>
          </cell>
          <cell r="Q20">
            <v>6.0352941176470587</v>
          </cell>
        </row>
        <row r="22">
          <cell r="F22">
            <v>4.5999999999999996</v>
          </cell>
          <cell r="Q22">
            <v>5.52</v>
          </cell>
        </row>
        <row r="60">
          <cell r="AB60">
            <v>91.199999999999989</v>
          </cell>
          <cell r="AM60">
            <v>75.999999999999986</v>
          </cell>
        </row>
        <row r="61">
          <cell r="AB61">
            <v>8.8000000000000007</v>
          </cell>
          <cell r="AM61">
            <v>7.3333333333333339</v>
          </cell>
        </row>
        <row r="62">
          <cell r="AB62">
            <v>0.13200000000000001</v>
          </cell>
          <cell r="AM62">
            <v>0.11</v>
          </cell>
        </row>
        <row r="63">
          <cell r="AB63">
            <v>6.3529411764705879</v>
          </cell>
          <cell r="AM63">
            <v>5.2941176470588234</v>
          </cell>
        </row>
        <row r="64">
          <cell r="AB64">
            <v>8</v>
          </cell>
          <cell r="AM64">
            <v>6.6666666666666679</v>
          </cell>
        </row>
        <row r="66">
          <cell r="AB66">
            <v>3.2</v>
          </cell>
          <cell r="AM66">
            <v>2.6666666666666665</v>
          </cell>
        </row>
        <row r="67">
          <cell r="AB67">
            <v>2.96</v>
          </cell>
          <cell r="AM67">
            <v>2.4666666666666663</v>
          </cell>
        </row>
        <row r="68">
          <cell r="AB68">
            <v>2.8235294117647061</v>
          </cell>
          <cell r="AM68">
            <v>2.3529411764705883</v>
          </cell>
        </row>
        <row r="102">
          <cell r="Q102">
            <v>188.00000000000003</v>
          </cell>
          <cell r="AB102">
            <v>112.8</v>
          </cell>
          <cell r="AM102">
            <v>94.000000000000014</v>
          </cell>
          <cell r="AX102">
            <v>141</v>
          </cell>
        </row>
        <row r="103">
          <cell r="Q103">
            <v>12.941176470588236</v>
          </cell>
          <cell r="AB103">
            <v>7.7647058823529411</v>
          </cell>
          <cell r="AM103">
            <v>6.4705882352941178</v>
          </cell>
          <cell r="AX103">
            <v>9.7058823529411757</v>
          </cell>
        </row>
        <row r="104">
          <cell r="Q104">
            <v>47.999999999999993</v>
          </cell>
          <cell r="AB104">
            <v>28.8</v>
          </cell>
          <cell r="AM104">
            <v>23.999999999999996</v>
          </cell>
          <cell r="AX104">
            <v>36</v>
          </cell>
        </row>
        <row r="105">
          <cell r="Q105">
            <v>0.12400000000000001</v>
          </cell>
          <cell r="AB105">
            <v>7.4400000000000008E-2</v>
          </cell>
          <cell r="AM105">
            <v>6.2000000000000006E-2</v>
          </cell>
          <cell r="AX105">
            <v>9.2999999999999999E-2</v>
          </cell>
        </row>
        <row r="106">
          <cell r="Q106">
            <v>10.588235294117647</v>
          </cell>
          <cell r="AB106">
            <v>6.3529411764705879</v>
          </cell>
          <cell r="AM106">
            <v>5.2941176470588234</v>
          </cell>
          <cell r="AX106">
            <v>7.9411764705882355</v>
          </cell>
        </row>
        <row r="107">
          <cell r="Q107">
            <v>5.9999999999999991</v>
          </cell>
          <cell r="AB107">
            <v>3.6</v>
          </cell>
          <cell r="AM107">
            <v>2.9999999999999996</v>
          </cell>
          <cell r="AX107">
            <v>4.5</v>
          </cell>
        </row>
        <row r="109">
          <cell r="Q109">
            <v>6.9333333333333336</v>
          </cell>
          <cell r="AB109">
            <v>4.16</v>
          </cell>
          <cell r="AM109">
            <v>3.4666666666666668</v>
          </cell>
          <cell r="AX109">
            <v>5.2</v>
          </cell>
        </row>
        <row r="110">
          <cell r="Q110">
            <v>4.7058823529411766</v>
          </cell>
          <cell r="AB110">
            <v>2.8235294117647061</v>
          </cell>
          <cell r="AM110">
            <v>2.3529411764705883</v>
          </cell>
          <cell r="AX110">
            <v>3.5294117647058822</v>
          </cell>
        </row>
        <row r="145">
          <cell r="F145">
            <v>1</v>
          </cell>
        </row>
        <row r="188">
          <cell r="F188">
            <v>24</v>
          </cell>
          <cell r="Q188">
            <v>30</v>
          </cell>
        </row>
        <row r="189">
          <cell r="F189">
            <v>106</v>
          </cell>
          <cell r="Q189">
            <v>132.5</v>
          </cell>
        </row>
        <row r="190">
          <cell r="F190">
            <v>10</v>
          </cell>
          <cell r="Q190">
            <v>12.5</v>
          </cell>
        </row>
        <row r="191">
          <cell r="F191">
            <v>5</v>
          </cell>
          <cell r="Q191">
            <v>6.25</v>
          </cell>
        </row>
        <row r="192">
          <cell r="F192">
            <v>70</v>
          </cell>
          <cell r="Q192">
            <v>87.5</v>
          </cell>
        </row>
        <row r="229">
          <cell r="F229">
            <v>26</v>
          </cell>
          <cell r="Q229">
            <v>32.5</v>
          </cell>
        </row>
        <row r="230">
          <cell r="F230">
            <v>106</v>
          </cell>
          <cell r="Q230">
            <v>132.5</v>
          </cell>
        </row>
        <row r="231">
          <cell r="F231">
            <v>10</v>
          </cell>
          <cell r="Q231">
            <v>12.5</v>
          </cell>
        </row>
        <row r="232">
          <cell r="F232">
            <v>5</v>
          </cell>
          <cell r="Q232">
            <v>6.25</v>
          </cell>
        </row>
        <row r="233">
          <cell r="F233">
            <v>70</v>
          </cell>
          <cell r="Q233">
            <v>87.5</v>
          </cell>
        </row>
        <row r="271">
          <cell r="F271">
            <v>90.666666666666657</v>
          </cell>
          <cell r="Q271">
            <v>108.79999999999998</v>
          </cell>
        </row>
        <row r="272">
          <cell r="F272">
            <v>6.8888888888888888E-2</v>
          </cell>
          <cell r="Q272">
            <v>8.2666666666666652E-2</v>
          </cell>
        </row>
        <row r="273">
          <cell r="F273">
            <v>5.5555555555555554</v>
          </cell>
          <cell r="Q273">
            <v>6.6666666666666661</v>
          </cell>
        </row>
        <row r="274">
          <cell r="F274">
            <v>13.333333333333334</v>
          </cell>
          <cell r="Q274">
            <v>16</v>
          </cell>
        </row>
        <row r="275">
          <cell r="F275">
            <v>2.2222222222222223</v>
          </cell>
          <cell r="Q275">
            <v>2.666666666666667</v>
          </cell>
        </row>
        <row r="277">
          <cell r="F277">
            <v>5</v>
          </cell>
          <cell r="Q277">
            <v>6</v>
          </cell>
        </row>
        <row r="315">
          <cell r="F315">
            <v>23.1</v>
          </cell>
          <cell r="Q315">
            <v>30.8</v>
          </cell>
        </row>
        <row r="316">
          <cell r="F316">
            <v>80.025000000000006</v>
          </cell>
          <cell r="Q316">
            <v>106.70000000000002</v>
          </cell>
        </row>
        <row r="318">
          <cell r="F318">
            <v>7.5</v>
          </cell>
          <cell r="Q318">
            <v>10</v>
          </cell>
        </row>
        <row r="319">
          <cell r="F319">
            <v>3.75</v>
          </cell>
          <cell r="Q319">
            <v>5</v>
          </cell>
        </row>
      </sheetData>
      <sheetData sheetId="2">
        <row r="17">
          <cell r="F17">
            <v>64</v>
          </cell>
          <cell r="Q17">
            <v>80</v>
          </cell>
        </row>
        <row r="18">
          <cell r="F18">
            <v>48.666666666666664</v>
          </cell>
          <cell r="Q18">
            <v>60.833333333333329</v>
          </cell>
        </row>
        <row r="19">
          <cell r="F19">
            <v>10</v>
          </cell>
          <cell r="Q19">
            <v>12.5</v>
          </cell>
        </row>
        <row r="20">
          <cell r="F20">
            <v>10.6</v>
          </cell>
          <cell r="Q20">
            <v>13.25</v>
          </cell>
        </row>
        <row r="21">
          <cell r="F21">
            <v>2.4</v>
          </cell>
          <cell r="Q21">
            <v>3</v>
          </cell>
        </row>
        <row r="22">
          <cell r="F22">
            <v>1.3</v>
          </cell>
          <cell r="Q22">
            <v>1.625</v>
          </cell>
        </row>
        <row r="24">
          <cell r="F24">
            <v>1.5</v>
          </cell>
          <cell r="Q24">
            <v>1.875</v>
          </cell>
        </row>
        <row r="25">
          <cell r="F25">
            <v>6</v>
          </cell>
          <cell r="Q25">
            <v>7.5</v>
          </cell>
        </row>
        <row r="56">
          <cell r="F56">
            <v>40</v>
          </cell>
          <cell r="Q56">
            <v>50</v>
          </cell>
        </row>
        <row r="57">
          <cell r="F57">
            <v>20</v>
          </cell>
          <cell r="Q57">
            <v>25</v>
          </cell>
        </row>
        <row r="59">
          <cell r="F59">
            <v>24</v>
          </cell>
          <cell r="Q59">
            <v>30</v>
          </cell>
        </row>
        <row r="60">
          <cell r="F60">
            <v>10</v>
          </cell>
          <cell r="Q60">
            <v>12.5</v>
          </cell>
        </row>
        <row r="61">
          <cell r="F61">
            <v>7.2</v>
          </cell>
          <cell r="Q61">
            <v>9</v>
          </cell>
        </row>
        <row r="62">
          <cell r="F62">
            <v>2.4</v>
          </cell>
          <cell r="Q62">
            <v>3</v>
          </cell>
        </row>
        <row r="64">
          <cell r="F64">
            <v>3</v>
          </cell>
          <cell r="Q64">
            <v>3.75</v>
          </cell>
        </row>
        <row r="65">
          <cell r="F65">
            <v>2</v>
          </cell>
          <cell r="Q65">
            <v>2.5</v>
          </cell>
        </row>
        <row r="66">
          <cell r="F66">
            <v>6</v>
          </cell>
          <cell r="Q66">
            <v>7.5</v>
          </cell>
        </row>
        <row r="98">
          <cell r="F98">
            <v>50</v>
          </cell>
          <cell r="Q98">
            <v>62.5</v>
          </cell>
        </row>
        <row r="99">
          <cell r="F99">
            <v>34.666666666666664</v>
          </cell>
          <cell r="Q99">
            <v>43.333333333333329</v>
          </cell>
        </row>
        <row r="100">
          <cell r="F100">
            <v>10</v>
          </cell>
          <cell r="Q100">
            <v>12.5</v>
          </cell>
        </row>
        <row r="101">
          <cell r="F101">
            <v>11.9</v>
          </cell>
          <cell r="Q101">
            <v>14.875</v>
          </cell>
        </row>
        <row r="102">
          <cell r="F102">
            <v>2.4</v>
          </cell>
          <cell r="Q102">
            <v>3</v>
          </cell>
        </row>
        <row r="104">
          <cell r="F104">
            <v>6</v>
          </cell>
          <cell r="Q104">
            <v>7.5</v>
          </cell>
        </row>
        <row r="182">
          <cell r="F182">
            <v>20</v>
          </cell>
          <cell r="Q182">
            <v>25</v>
          </cell>
        </row>
        <row r="183">
          <cell r="F183">
            <v>54.666666666666664</v>
          </cell>
          <cell r="Q183">
            <v>68.333333333333329</v>
          </cell>
        </row>
        <row r="184">
          <cell r="F184">
            <v>10</v>
          </cell>
          <cell r="Q184">
            <v>12.5</v>
          </cell>
        </row>
        <row r="185">
          <cell r="F185">
            <v>9.6</v>
          </cell>
          <cell r="Q185">
            <v>12</v>
          </cell>
        </row>
        <row r="186">
          <cell r="F186">
            <v>9.1999999999999993</v>
          </cell>
          <cell r="Q186">
            <v>11.5</v>
          </cell>
        </row>
        <row r="187">
          <cell r="F187">
            <v>2.4</v>
          </cell>
          <cell r="Q187">
            <v>3</v>
          </cell>
        </row>
        <row r="189">
          <cell r="F189">
            <v>6</v>
          </cell>
          <cell r="Q189">
            <v>7.5</v>
          </cell>
        </row>
        <row r="225">
          <cell r="F225">
            <v>81.333333333333329</v>
          </cell>
          <cell r="Q225">
            <v>101.66666666666666</v>
          </cell>
        </row>
        <row r="226">
          <cell r="F226">
            <v>4</v>
          </cell>
          <cell r="Q226">
            <v>5</v>
          </cell>
        </row>
        <row r="227">
          <cell r="F227">
            <v>10</v>
          </cell>
          <cell r="Q227">
            <v>12.5</v>
          </cell>
        </row>
        <row r="228">
          <cell r="F228">
            <v>4.8</v>
          </cell>
          <cell r="Q228">
            <v>6</v>
          </cell>
        </row>
        <row r="229">
          <cell r="F229">
            <v>14</v>
          </cell>
          <cell r="Q229">
            <v>17.5</v>
          </cell>
        </row>
        <row r="231">
          <cell r="F231">
            <v>2.4</v>
          </cell>
          <cell r="Q231">
            <v>3</v>
          </cell>
        </row>
        <row r="232">
          <cell r="F232">
            <v>6</v>
          </cell>
          <cell r="Q232">
            <v>7.5</v>
          </cell>
        </row>
        <row r="268">
          <cell r="F268">
            <v>17</v>
          </cell>
          <cell r="Q268">
            <v>21.25</v>
          </cell>
        </row>
        <row r="269">
          <cell r="F269">
            <v>54.666666666666664</v>
          </cell>
          <cell r="Q269">
            <v>68.333333333333329</v>
          </cell>
        </row>
        <row r="270">
          <cell r="F270">
            <v>10</v>
          </cell>
          <cell r="Q270">
            <v>12.5</v>
          </cell>
        </row>
        <row r="271">
          <cell r="F271">
            <v>11.9</v>
          </cell>
          <cell r="Q271">
            <v>14.875</v>
          </cell>
        </row>
        <row r="272">
          <cell r="F272">
            <v>3</v>
          </cell>
          <cell r="Q272">
            <v>3.75</v>
          </cell>
        </row>
        <row r="311">
          <cell r="F311">
            <v>30</v>
          </cell>
          <cell r="Q311">
            <v>37.5</v>
          </cell>
        </row>
        <row r="312">
          <cell r="F312">
            <v>29.333333333333332</v>
          </cell>
          <cell r="Q312">
            <v>36.666666666666664</v>
          </cell>
        </row>
        <row r="313">
          <cell r="F313">
            <v>8</v>
          </cell>
          <cell r="Q313">
            <v>10</v>
          </cell>
        </row>
        <row r="314">
          <cell r="F314">
            <v>10</v>
          </cell>
          <cell r="Q314">
            <v>12.5</v>
          </cell>
        </row>
        <row r="315">
          <cell r="F315">
            <v>9.6</v>
          </cell>
          <cell r="Q315">
            <v>12</v>
          </cell>
        </row>
        <row r="316">
          <cell r="F316">
            <v>2.4</v>
          </cell>
          <cell r="Q316">
            <v>3</v>
          </cell>
        </row>
        <row r="318">
          <cell r="F318">
            <v>6</v>
          </cell>
          <cell r="Q318">
            <v>7.5</v>
          </cell>
        </row>
        <row r="355">
          <cell r="F355">
            <v>10</v>
          </cell>
          <cell r="Q355">
            <v>12.5</v>
          </cell>
        </row>
        <row r="356">
          <cell r="F356">
            <v>81.333333333333329</v>
          </cell>
          <cell r="Q356">
            <v>101.66666666666666</v>
          </cell>
        </row>
        <row r="357">
          <cell r="F357">
            <v>10</v>
          </cell>
          <cell r="Q357">
            <v>12.5</v>
          </cell>
        </row>
        <row r="358">
          <cell r="F358">
            <v>11.9</v>
          </cell>
          <cell r="Q358">
            <v>14.875</v>
          </cell>
        </row>
        <row r="359">
          <cell r="F359">
            <v>2</v>
          </cell>
          <cell r="Q359">
            <v>2.5</v>
          </cell>
        </row>
      </sheetData>
      <sheetData sheetId="3">
        <row r="17">
          <cell r="F17">
            <v>111.1</v>
          </cell>
          <cell r="Q17">
            <v>123.44444444444444</v>
          </cell>
        </row>
        <row r="18">
          <cell r="F18">
            <v>16.7</v>
          </cell>
          <cell r="Q18">
            <v>18.555555555555557</v>
          </cell>
        </row>
        <row r="19">
          <cell r="F19">
            <v>12.8</v>
          </cell>
          <cell r="Q19">
            <v>14.222222222222221</v>
          </cell>
        </row>
        <row r="20">
          <cell r="F20">
            <v>0.11</v>
          </cell>
          <cell r="Q20">
            <v>0.12222222222222222</v>
          </cell>
        </row>
        <row r="22">
          <cell r="F22">
            <v>1.8</v>
          </cell>
          <cell r="Q22">
            <v>2</v>
          </cell>
        </row>
        <row r="58">
          <cell r="F58">
            <v>93</v>
          </cell>
          <cell r="Q58">
            <v>103.33333333333333</v>
          </cell>
        </row>
        <row r="59">
          <cell r="F59">
            <v>24.7</v>
          </cell>
          <cell r="Q59">
            <v>27.444444444444443</v>
          </cell>
        </row>
        <row r="60">
          <cell r="F60">
            <v>7.2</v>
          </cell>
          <cell r="Q60">
            <v>8</v>
          </cell>
        </row>
        <row r="61">
          <cell r="F61">
            <v>8.6999999999999993</v>
          </cell>
          <cell r="Q61">
            <v>9.6666666666666661</v>
          </cell>
        </row>
        <row r="62">
          <cell r="F62">
            <v>0.22</v>
          </cell>
          <cell r="Q62">
            <v>0.24444444444444444</v>
          </cell>
        </row>
        <row r="63">
          <cell r="F63">
            <v>9</v>
          </cell>
          <cell r="Q63">
            <v>10</v>
          </cell>
        </row>
        <row r="65">
          <cell r="F65">
            <v>1.9</v>
          </cell>
          <cell r="Q65">
            <v>2.1111111111111112</v>
          </cell>
        </row>
        <row r="144">
          <cell r="F144">
            <v>35</v>
          </cell>
          <cell r="Q144">
            <v>38.888888888888886</v>
          </cell>
        </row>
        <row r="145">
          <cell r="F145">
            <v>35</v>
          </cell>
          <cell r="Q145">
            <v>38.888888888888886</v>
          </cell>
        </row>
        <row r="146">
          <cell r="F146">
            <v>16.7</v>
          </cell>
          <cell r="Q146">
            <v>18.555555555555557</v>
          </cell>
        </row>
        <row r="147">
          <cell r="F147">
            <v>9.6</v>
          </cell>
          <cell r="Q147">
            <v>10.666666666666666</v>
          </cell>
        </row>
        <row r="148">
          <cell r="F148">
            <v>20.6</v>
          </cell>
          <cell r="Q148">
            <v>22.888888888888889</v>
          </cell>
        </row>
        <row r="150">
          <cell r="F150">
            <v>4.5</v>
          </cell>
          <cell r="Q150">
            <v>5</v>
          </cell>
        </row>
        <row r="184">
          <cell r="F184">
            <v>102.5</v>
          </cell>
          <cell r="Q184">
            <v>111.04166666666667</v>
          </cell>
        </row>
        <row r="186">
          <cell r="F186">
            <v>22.5</v>
          </cell>
          <cell r="Q186">
            <v>24.375</v>
          </cell>
        </row>
        <row r="187">
          <cell r="F187">
            <v>6</v>
          </cell>
          <cell r="Q187">
            <v>6.5</v>
          </cell>
        </row>
        <row r="188">
          <cell r="F188">
            <v>21.4</v>
          </cell>
          <cell r="Q188">
            <v>23.183333333333334</v>
          </cell>
        </row>
        <row r="189">
          <cell r="F189">
            <v>50.4</v>
          </cell>
          <cell r="Q189">
            <v>54.6</v>
          </cell>
        </row>
        <row r="227">
          <cell r="F227">
            <v>109.6</v>
          </cell>
          <cell r="Q227">
            <v>118.73333333333333</v>
          </cell>
        </row>
        <row r="228">
          <cell r="F228">
            <v>2.7</v>
          </cell>
          <cell r="Q228">
            <v>2.9249999999999998</v>
          </cell>
        </row>
        <row r="229">
          <cell r="F229">
            <v>146.26666666666668</v>
          </cell>
          <cell r="Q229">
            <v>158.45555555555558</v>
          </cell>
        </row>
        <row r="230">
          <cell r="F230">
            <v>23.75</v>
          </cell>
          <cell r="Q230">
            <v>25.729166666666668</v>
          </cell>
        </row>
        <row r="231">
          <cell r="F231">
            <v>16.3</v>
          </cell>
          <cell r="Q231">
            <v>17.658333333333335</v>
          </cell>
        </row>
        <row r="232">
          <cell r="F232">
            <v>3.3</v>
          </cell>
          <cell r="Q232">
            <v>3.5750000000000002</v>
          </cell>
        </row>
        <row r="233">
          <cell r="F233">
            <v>1.4</v>
          </cell>
          <cell r="Q233">
            <v>1.5166666666666666</v>
          </cell>
        </row>
        <row r="266">
          <cell r="F266">
            <v>159.4</v>
          </cell>
          <cell r="Q266">
            <v>177.11111111111111</v>
          </cell>
        </row>
        <row r="267">
          <cell r="F267">
            <v>7.5</v>
          </cell>
          <cell r="Q267">
            <v>8.3333333333333339</v>
          </cell>
        </row>
        <row r="270">
          <cell r="F270">
            <v>1</v>
          </cell>
          <cell r="Q270">
            <v>1.25</v>
          </cell>
        </row>
        <row r="271">
          <cell r="F271">
            <v>1</v>
          </cell>
          <cell r="Q271">
            <v>1.25</v>
          </cell>
        </row>
        <row r="273">
          <cell r="F273">
            <v>10</v>
          </cell>
          <cell r="Q273">
            <v>12.5</v>
          </cell>
        </row>
        <row r="307">
          <cell r="F307">
            <v>37.5</v>
          </cell>
          <cell r="Q307">
            <v>41.666666666666664</v>
          </cell>
        </row>
        <row r="308">
          <cell r="F308">
            <v>4.5</v>
          </cell>
          <cell r="Q308">
            <v>5</v>
          </cell>
        </row>
        <row r="310">
          <cell r="F310">
            <v>6.2</v>
          </cell>
          <cell r="Q310">
            <v>6.8888888888888893</v>
          </cell>
        </row>
        <row r="311">
          <cell r="F311">
            <v>2.6</v>
          </cell>
          <cell r="Q311">
            <v>2.8888888888888888</v>
          </cell>
        </row>
        <row r="312">
          <cell r="F312">
            <v>67.5</v>
          </cell>
          <cell r="Q312">
            <v>75</v>
          </cell>
        </row>
        <row r="314">
          <cell r="F314">
            <v>3</v>
          </cell>
          <cell r="Q314">
            <v>3.3333333333333335</v>
          </cell>
        </row>
        <row r="386">
          <cell r="F386">
            <v>94.4</v>
          </cell>
          <cell r="Q386">
            <v>104.88888888888889</v>
          </cell>
        </row>
        <row r="387">
          <cell r="F387">
            <v>3</v>
          </cell>
          <cell r="Q387">
            <v>3.3333333333333335</v>
          </cell>
        </row>
        <row r="388">
          <cell r="F388">
            <v>6.7</v>
          </cell>
          <cell r="Q388">
            <v>7.4444444444444446</v>
          </cell>
        </row>
        <row r="389">
          <cell r="F389">
            <v>7</v>
          </cell>
          <cell r="Q389">
            <v>7.7777777777777777</v>
          </cell>
        </row>
        <row r="390">
          <cell r="F390">
            <v>2.2999999999999998</v>
          </cell>
          <cell r="Q390">
            <v>2.5555555555555554</v>
          </cell>
        </row>
        <row r="391">
          <cell r="F391">
            <v>1.4</v>
          </cell>
          <cell r="Q391">
            <v>1.5555555555555556</v>
          </cell>
        </row>
        <row r="392">
          <cell r="F392">
            <v>3.7</v>
          </cell>
          <cell r="Q392">
            <v>4.1111111111111107</v>
          </cell>
        </row>
        <row r="505">
          <cell r="F505">
            <v>129.69999999999999</v>
          </cell>
          <cell r="Q505">
            <v>140.50833333333333</v>
          </cell>
        </row>
        <row r="507">
          <cell r="F507">
            <v>16.25</v>
          </cell>
          <cell r="Q507">
            <v>17.604166666666668</v>
          </cell>
        </row>
        <row r="508">
          <cell r="F508">
            <v>8</v>
          </cell>
          <cell r="Q508">
            <v>8.6666666666666661</v>
          </cell>
        </row>
        <row r="509">
          <cell r="F509">
            <v>15.5</v>
          </cell>
          <cell r="Q509">
            <v>16.791666666666668</v>
          </cell>
        </row>
        <row r="510">
          <cell r="F510">
            <v>52</v>
          </cell>
          <cell r="Q510">
            <v>56.333333333333336</v>
          </cell>
        </row>
        <row r="511">
          <cell r="F511">
            <v>3.2</v>
          </cell>
          <cell r="Q511">
            <v>3.4666666666666668</v>
          </cell>
        </row>
        <row r="548">
          <cell r="F548">
            <v>29.536363636363635</v>
          </cell>
          <cell r="Q548">
            <v>32.81818181818182</v>
          </cell>
        </row>
        <row r="549">
          <cell r="F549">
            <v>29.536363636363635</v>
          </cell>
          <cell r="Q549">
            <v>32.81818181818182</v>
          </cell>
        </row>
        <row r="551">
          <cell r="F551">
            <v>7.65</v>
          </cell>
          <cell r="Q551">
            <v>8.5</v>
          </cell>
        </row>
        <row r="553">
          <cell r="F553">
            <v>32.1</v>
          </cell>
          <cell r="Q553">
            <v>35.666666666666664</v>
          </cell>
        </row>
        <row r="554">
          <cell r="F554"/>
          <cell r="Q554"/>
        </row>
        <row r="555">
          <cell r="F555">
            <v>6.45</v>
          </cell>
          <cell r="Q555">
            <v>7.166666666666667</v>
          </cell>
        </row>
        <row r="557">
          <cell r="F557">
            <v>6.75</v>
          </cell>
          <cell r="Q557">
            <v>7.5</v>
          </cell>
        </row>
        <row r="591">
          <cell r="F591">
            <v>95.5</v>
          </cell>
          <cell r="Q591">
            <v>114.6</v>
          </cell>
        </row>
        <row r="593">
          <cell r="F593">
            <v>22.5</v>
          </cell>
          <cell r="Q593">
            <v>27</v>
          </cell>
        </row>
        <row r="594">
          <cell r="F594">
            <v>15.2</v>
          </cell>
          <cell r="Q594">
            <v>18.239999999999998</v>
          </cell>
        </row>
        <row r="595">
          <cell r="F595">
            <v>2</v>
          </cell>
          <cell r="Q595">
            <v>2.4</v>
          </cell>
        </row>
        <row r="596">
          <cell r="F596">
            <v>5.4</v>
          </cell>
          <cell r="Q596">
            <v>6.48</v>
          </cell>
        </row>
        <row r="597">
          <cell r="F597">
            <v>1.8</v>
          </cell>
          <cell r="Q597">
            <v>2.16</v>
          </cell>
        </row>
      </sheetData>
      <sheetData sheetId="4">
        <row r="17">
          <cell r="I17">
            <v>54</v>
          </cell>
          <cell r="Q17">
            <v>64.8</v>
          </cell>
        </row>
        <row r="18">
          <cell r="F18">
            <v>6</v>
          </cell>
          <cell r="Q18">
            <v>7.2</v>
          </cell>
        </row>
        <row r="60">
          <cell r="F60">
            <v>51</v>
          </cell>
          <cell r="Q60">
            <v>61.2</v>
          </cell>
        </row>
        <row r="61">
          <cell r="F61">
            <v>6</v>
          </cell>
          <cell r="Q61">
            <v>7.2</v>
          </cell>
        </row>
        <row r="102">
          <cell r="F102">
            <v>170.66666666666666</v>
          </cell>
          <cell r="Q102">
            <v>204.8</v>
          </cell>
        </row>
        <row r="103">
          <cell r="F103">
            <v>24</v>
          </cell>
          <cell r="Q103">
            <v>28.8</v>
          </cell>
        </row>
        <row r="104">
          <cell r="F104">
            <v>6</v>
          </cell>
          <cell r="Q104">
            <v>7.2</v>
          </cell>
        </row>
        <row r="145">
          <cell r="F145">
            <v>197</v>
          </cell>
          <cell r="Q145">
            <v>236.4</v>
          </cell>
        </row>
        <row r="147">
          <cell r="F147">
            <v>6</v>
          </cell>
          <cell r="Q147">
            <v>7.2</v>
          </cell>
        </row>
        <row r="148">
          <cell r="F148">
            <v>7.5</v>
          </cell>
          <cell r="Q148">
            <v>9</v>
          </cell>
        </row>
        <row r="149">
          <cell r="F149">
            <v>14.25</v>
          </cell>
          <cell r="Q149">
            <v>17.100000000000001</v>
          </cell>
        </row>
        <row r="150">
          <cell r="F150">
            <v>4.75</v>
          </cell>
          <cell r="Q150">
            <v>5.7</v>
          </cell>
        </row>
        <row r="151">
          <cell r="F151">
            <v>1.75</v>
          </cell>
          <cell r="Q151">
            <v>2.1</v>
          </cell>
        </row>
        <row r="152">
          <cell r="F152">
            <v>1.5</v>
          </cell>
          <cell r="Q152">
            <v>1.8</v>
          </cell>
        </row>
        <row r="188">
          <cell r="F188">
            <v>76.13333333333334</v>
          </cell>
          <cell r="Q188">
            <v>91.360000000000014</v>
          </cell>
        </row>
        <row r="189">
          <cell r="F189">
            <v>26.6</v>
          </cell>
          <cell r="Q189">
            <v>31.92</v>
          </cell>
        </row>
        <row r="190">
          <cell r="F190">
            <v>16.399999999999999</v>
          </cell>
          <cell r="Q190">
            <v>19.679999999999996</v>
          </cell>
        </row>
        <row r="191">
          <cell r="F191">
            <v>48.5</v>
          </cell>
          <cell r="Q191">
            <v>58.2</v>
          </cell>
        </row>
        <row r="192">
          <cell r="F192">
            <v>6</v>
          </cell>
          <cell r="Q192">
            <v>7.2</v>
          </cell>
        </row>
        <row r="195">
          <cell r="F195">
            <v>2.2000000000000002</v>
          </cell>
          <cell r="Q195">
            <v>2.6400000000000006</v>
          </cell>
        </row>
        <row r="196">
          <cell r="F196">
            <v>2.2000000000000002</v>
          </cell>
          <cell r="Q196">
            <v>2.6400000000000006</v>
          </cell>
        </row>
        <row r="197">
          <cell r="F197">
            <v>3.2</v>
          </cell>
          <cell r="Q197">
            <v>3.84</v>
          </cell>
        </row>
        <row r="199">
          <cell r="F199">
            <v>0.8</v>
          </cell>
          <cell r="Q199">
            <v>0.96</v>
          </cell>
        </row>
        <row r="233">
          <cell r="F233">
            <v>69</v>
          </cell>
          <cell r="Q233">
            <v>82.8</v>
          </cell>
        </row>
        <row r="235">
          <cell r="F235">
            <v>6</v>
          </cell>
          <cell r="Q235">
            <v>7.2</v>
          </cell>
        </row>
        <row r="275">
          <cell r="F275">
            <v>198</v>
          </cell>
          <cell r="Q275">
            <v>237.6</v>
          </cell>
        </row>
        <row r="276">
          <cell r="F276">
            <v>6</v>
          </cell>
          <cell r="Q276">
            <v>7.2</v>
          </cell>
        </row>
        <row r="317">
          <cell r="F317">
            <v>35</v>
          </cell>
          <cell r="Q317">
            <v>42</v>
          </cell>
        </row>
        <row r="319">
          <cell r="F319">
            <v>5</v>
          </cell>
          <cell r="Q319">
            <v>6</v>
          </cell>
        </row>
      </sheetData>
      <sheetData sheetId="5">
        <row r="17">
          <cell r="Q17">
            <v>1.4</v>
          </cell>
        </row>
        <row r="20">
          <cell r="Q20">
            <v>9.4444444444444446</v>
          </cell>
        </row>
        <row r="57">
          <cell r="Q57">
            <v>1.4</v>
          </cell>
        </row>
        <row r="60">
          <cell r="Q60">
            <v>9.4444444444444446</v>
          </cell>
        </row>
        <row r="61">
          <cell r="Q61">
            <v>8</v>
          </cell>
        </row>
        <row r="95">
          <cell r="Q95">
            <v>2.8888888888888888</v>
          </cell>
        </row>
        <row r="96">
          <cell r="Q96">
            <v>100</v>
          </cell>
        </row>
        <row r="98">
          <cell r="Q98">
            <v>8.6666666666666661</v>
          </cell>
        </row>
        <row r="138">
          <cell r="Q138">
            <v>3.5555555555555554</v>
          </cell>
          <cell r="T138">
            <v>3.5555555555555554</v>
          </cell>
        </row>
        <row r="139">
          <cell r="Q139">
            <v>100</v>
          </cell>
        </row>
        <row r="141">
          <cell r="Q141">
            <v>8.6666666666666661</v>
          </cell>
        </row>
        <row r="181">
          <cell r="Q181">
            <v>20</v>
          </cell>
        </row>
        <row r="182">
          <cell r="Q182">
            <v>8.6666666666666661</v>
          </cell>
        </row>
        <row r="226">
          <cell r="Q226">
            <v>200</v>
          </cell>
        </row>
        <row r="269">
          <cell r="Q269">
            <v>45.333333333333329</v>
          </cell>
        </row>
        <row r="271">
          <cell r="Q271">
            <v>14.444444444444445</v>
          </cell>
        </row>
        <row r="314">
          <cell r="Q314">
            <v>24.800000000000004</v>
          </cell>
        </row>
        <row r="315">
          <cell r="Q315">
            <v>14.444444444444445</v>
          </cell>
        </row>
        <row r="359">
          <cell r="Q359">
            <v>50</v>
          </cell>
        </row>
        <row r="360">
          <cell r="Q360">
            <v>50</v>
          </cell>
        </row>
        <row r="361">
          <cell r="Q361">
            <v>7</v>
          </cell>
        </row>
        <row r="362">
          <cell r="Q362">
            <v>6</v>
          </cell>
        </row>
        <row r="448">
          <cell r="Q448">
            <v>1.4</v>
          </cell>
        </row>
        <row r="451">
          <cell r="Q451">
            <v>7</v>
          </cell>
        </row>
        <row r="452">
          <cell r="Q452">
            <v>45</v>
          </cell>
        </row>
        <row r="486">
          <cell r="Q486">
            <v>206</v>
          </cell>
        </row>
      </sheetData>
      <sheetData sheetId="6">
        <row r="17">
          <cell r="F17">
            <v>100</v>
          </cell>
        </row>
        <row r="57">
          <cell r="F57">
            <v>64.8</v>
          </cell>
          <cell r="Q57">
            <v>108</v>
          </cell>
        </row>
        <row r="141">
          <cell r="F141">
            <v>63.6</v>
          </cell>
          <cell r="Q141">
            <v>106</v>
          </cell>
        </row>
        <row r="142">
          <cell r="F142">
            <v>7.5</v>
          </cell>
          <cell r="Q142">
            <v>12.5</v>
          </cell>
        </row>
        <row r="143">
          <cell r="F143">
            <v>3</v>
          </cell>
          <cell r="Q143">
            <v>5</v>
          </cell>
        </row>
        <row r="144">
          <cell r="F144">
            <v>3</v>
          </cell>
          <cell r="Q144">
            <v>5</v>
          </cell>
        </row>
        <row r="145">
          <cell r="F145">
            <v>0.08</v>
          </cell>
          <cell r="Q145">
            <v>0.13333333333333333</v>
          </cell>
        </row>
        <row r="225">
          <cell r="F225">
            <v>68.400000000000006</v>
          </cell>
          <cell r="Q225">
            <v>114.00000000000001</v>
          </cell>
        </row>
        <row r="226">
          <cell r="F226">
            <v>4</v>
          </cell>
          <cell r="Q226">
            <v>6.666666666666667</v>
          </cell>
        </row>
        <row r="309">
          <cell r="F309">
            <v>66</v>
          </cell>
          <cell r="Q309">
            <v>110</v>
          </cell>
        </row>
        <row r="310">
          <cell r="F310">
            <v>4</v>
          </cell>
          <cell r="Q310">
            <v>6.666666666666667</v>
          </cell>
        </row>
        <row r="311">
          <cell r="F311">
            <v>1.8</v>
          </cell>
          <cell r="Q311">
            <v>3</v>
          </cell>
        </row>
        <row r="393">
          <cell r="F393">
            <v>61.8</v>
          </cell>
          <cell r="Q393">
            <v>103</v>
          </cell>
        </row>
        <row r="523">
          <cell r="F523">
            <v>55.5</v>
          </cell>
          <cell r="Q523">
            <v>92.5</v>
          </cell>
        </row>
        <row r="524">
          <cell r="F524">
            <v>15</v>
          </cell>
          <cell r="Q524">
            <v>25</v>
          </cell>
        </row>
        <row r="525">
          <cell r="F525">
            <v>3</v>
          </cell>
          <cell r="Q525">
            <v>5</v>
          </cell>
        </row>
      </sheetData>
      <sheetData sheetId="7">
        <row r="16">
          <cell r="F16">
            <v>20</v>
          </cell>
          <cell r="Q16">
            <v>35</v>
          </cell>
          <cell r="AB16">
            <v>30</v>
          </cell>
          <cell r="AM16">
            <v>40</v>
          </cell>
        </row>
        <row r="57">
          <cell r="F57">
            <v>35</v>
          </cell>
          <cell r="AB57">
            <v>45</v>
          </cell>
          <cell r="AM57">
            <v>50</v>
          </cell>
          <cell r="AX57">
            <v>55</v>
          </cell>
        </row>
        <row r="100">
          <cell r="F100">
            <v>49.375</v>
          </cell>
          <cell r="Q100">
            <v>74.0625</v>
          </cell>
        </row>
        <row r="101">
          <cell r="F101">
            <v>5</v>
          </cell>
          <cell r="Q101">
            <v>7.5</v>
          </cell>
        </row>
        <row r="102">
          <cell r="F102">
            <v>6.25</v>
          </cell>
          <cell r="Q102">
            <v>9.375</v>
          </cell>
        </row>
        <row r="103">
          <cell r="F103">
            <v>20</v>
          </cell>
          <cell r="Q103">
            <v>30</v>
          </cell>
        </row>
        <row r="104">
          <cell r="F104">
            <v>0.155</v>
          </cell>
          <cell r="Q104">
            <v>0.23250000000000001</v>
          </cell>
        </row>
        <row r="105">
          <cell r="F105">
            <v>12</v>
          </cell>
          <cell r="Q105">
            <v>18</v>
          </cell>
        </row>
        <row r="106">
          <cell r="F106">
            <v>1.25</v>
          </cell>
          <cell r="Q106">
            <v>1.875</v>
          </cell>
        </row>
        <row r="107">
          <cell r="F107">
            <v>30</v>
          </cell>
          <cell r="Q107">
            <v>45</v>
          </cell>
        </row>
        <row r="145">
          <cell r="F145">
            <v>51</v>
          </cell>
          <cell r="Q145">
            <v>76.5</v>
          </cell>
        </row>
        <row r="146">
          <cell r="F146">
            <v>10</v>
          </cell>
          <cell r="Q146">
            <v>15</v>
          </cell>
        </row>
        <row r="147">
          <cell r="F147">
            <v>15</v>
          </cell>
          <cell r="Q147">
            <v>22.5</v>
          </cell>
        </row>
        <row r="148">
          <cell r="F148">
            <v>8</v>
          </cell>
          <cell r="Q148">
            <v>12</v>
          </cell>
        </row>
        <row r="149">
          <cell r="F149">
            <v>1</v>
          </cell>
          <cell r="Q149">
            <v>1.5</v>
          </cell>
        </row>
        <row r="150">
          <cell r="F150">
            <v>41</v>
          </cell>
          <cell r="Q150">
            <v>61.5</v>
          </cell>
        </row>
        <row r="186">
          <cell r="F186">
            <v>31.65</v>
          </cell>
          <cell r="Q186">
            <v>42.2</v>
          </cell>
          <cell r="AB186">
            <v>52.75</v>
          </cell>
        </row>
        <row r="229">
          <cell r="F229">
            <v>25</v>
          </cell>
          <cell r="Q229">
            <v>50</v>
          </cell>
        </row>
        <row r="274">
          <cell r="F274">
            <v>56.666666666666664</v>
          </cell>
          <cell r="Q274">
            <v>85</v>
          </cell>
        </row>
        <row r="275">
          <cell r="F275">
            <v>5.4444444444444455E-2</v>
          </cell>
          <cell r="Q275">
            <v>8.1666666666666679E-2</v>
          </cell>
        </row>
        <row r="276">
          <cell r="F276">
            <v>56.666666666666664</v>
          </cell>
          <cell r="Q276">
            <v>85</v>
          </cell>
        </row>
        <row r="277">
          <cell r="F277">
            <v>0.66666666666666663</v>
          </cell>
          <cell r="Q277">
            <v>1</v>
          </cell>
        </row>
        <row r="278">
          <cell r="F278">
            <v>2</v>
          </cell>
          <cell r="Q278">
            <v>3</v>
          </cell>
        </row>
        <row r="279">
          <cell r="F279">
            <v>1</v>
          </cell>
          <cell r="Q279">
            <v>1.5</v>
          </cell>
        </row>
        <row r="280">
          <cell r="F280">
            <v>5.5555555555555562</v>
          </cell>
          <cell r="Q280">
            <v>8.3333333333333339</v>
          </cell>
        </row>
        <row r="316">
          <cell r="F316">
            <v>53.3</v>
          </cell>
        </row>
        <row r="317">
          <cell r="F317">
            <v>26.6</v>
          </cell>
        </row>
        <row r="318">
          <cell r="F318">
            <v>3.5</v>
          </cell>
        </row>
        <row r="319">
          <cell r="F319">
            <v>1.3</v>
          </cell>
        </row>
        <row r="320">
          <cell r="F320">
            <v>0.1</v>
          </cell>
        </row>
        <row r="321">
          <cell r="F321">
            <v>6.6</v>
          </cell>
        </row>
        <row r="322">
          <cell r="F322">
            <v>0.6</v>
          </cell>
        </row>
      </sheetData>
      <sheetData sheetId="8">
        <row r="61">
          <cell r="F61">
            <v>30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S719"/>
  <sheetViews>
    <sheetView workbookViewId="0">
      <pane xSplit="14" ySplit="10" topLeftCell="AI11" activePane="bottomRight" state="frozen"/>
      <selection pane="topRight" activeCell="J1" sqref="J1"/>
      <selection pane="bottomLeft" activeCell="A10" sqref="A10"/>
      <selection pane="bottomRight" activeCell="F28" sqref="F28"/>
    </sheetView>
  </sheetViews>
  <sheetFormatPr defaultRowHeight="15" x14ac:dyDescent="0.25"/>
  <cols>
    <col min="1" max="1" width="26.140625" customWidth="1"/>
    <col min="2" max="2" width="9" customWidth="1"/>
    <col min="3" max="3" width="6" customWidth="1"/>
    <col min="4" max="6" width="5.85546875" customWidth="1"/>
    <col min="7" max="7" width="5.140625" customWidth="1"/>
    <col min="8" max="8" width="5.7109375" customWidth="1"/>
    <col min="9" max="9" width="5.42578125" customWidth="1"/>
    <col min="10" max="10" width="5.140625" customWidth="1"/>
    <col min="11" max="11" width="5.5703125" customWidth="1"/>
    <col min="12" max="15" width="5.140625" customWidth="1"/>
    <col min="16" max="16" width="5.7109375" customWidth="1"/>
    <col min="17" max="17" width="5.140625" customWidth="1"/>
    <col min="18" max="18" width="5.7109375" style="45" customWidth="1"/>
    <col min="19" max="19" width="5.42578125" customWidth="1"/>
    <col min="20" max="20" width="5.5703125" customWidth="1"/>
    <col min="21" max="21" width="5.140625" customWidth="1"/>
    <col min="22" max="22" width="6.28515625" customWidth="1"/>
    <col min="23" max="24" width="5.85546875" customWidth="1"/>
    <col min="25" max="25" width="5.5703125" customWidth="1"/>
    <col min="26" max="27" width="5.140625" customWidth="1"/>
    <col min="28" max="28" width="5.7109375" customWidth="1"/>
    <col min="29" max="33" width="5.140625" customWidth="1"/>
    <col min="34" max="34" width="5.7109375" customWidth="1"/>
    <col min="35" max="36" width="5.85546875" customWidth="1"/>
    <col min="37" max="41" width="5.140625" customWidth="1"/>
    <col min="42" max="42" width="5.5703125" customWidth="1"/>
    <col min="43" max="45" width="5.85546875" customWidth="1"/>
    <col min="46" max="46" width="5.140625" customWidth="1"/>
    <col min="47" max="47" width="5.5703125" customWidth="1"/>
    <col min="48" max="49" width="5.140625" customWidth="1"/>
    <col min="50" max="50" width="5.42578125" customWidth="1"/>
    <col min="51" max="61" width="5.140625" customWidth="1"/>
    <col min="62" max="62" width="5.5703125" customWidth="1"/>
    <col min="63" max="66" width="5.140625" customWidth="1"/>
    <col min="67" max="67" width="5.42578125" customWidth="1"/>
    <col min="68" max="68" width="5.140625" customWidth="1"/>
    <col min="69" max="69" width="5.42578125" customWidth="1"/>
    <col min="70" max="70" width="5.140625" customWidth="1"/>
  </cols>
  <sheetData>
    <row r="1" spans="1:70" ht="33" customHeight="1" thickBot="1" x14ac:dyDescent="0.3">
      <c r="C1" s="260" t="s">
        <v>0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/>
      <c r="O1" s="282" t="s">
        <v>1</v>
      </c>
      <c r="P1" s="283"/>
      <c r="Q1" s="283"/>
      <c r="R1" s="283"/>
      <c r="S1" s="283"/>
      <c r="T1" s="284"/>
      <c r="U1" s="2"/>
      <c r="V1" s="3"/>
      <c r="W1" s="263" t="s">
        <v>2</v>
      </c>
      <c r="X1" s="263"/>
      <c r="Y1" s="263"/>
      <c r="Z1" s="263"/>
      <c r="AA1" s="263"/>
      <c r="AB1" s="285"/>
      <c r="AC1" s="286" t="s">
        <v>3</v>
      </c>
      <c r="AD1" s="287"/>
      <c r="AE1" s="287"/>
      <c r="AF1" s="287"/>
      <c r="AG1" s="287"/>
      <c r="AH1" s="287"/>
      <c r="AI1" s="288" t="s">
        <v>4</v>
      </c>
      <c r="AJ1" s="288"/>
      <c r="AK1" s="288"/>
      <c r="AL1" s="300" t="s">
        <v>5</v>
      </c>
      <c r="AM1" s="301"/>
      <c r="AN1" s="302"/>
      <c r="AP1" s="316" t="s">
        <v>201</v>
      </c>
      <c r="AQ1" s="309"/>
      <c r="AR1" s="317"/>
      <c r="AS1" s="311" t="s">
        <v>6</v>
      </c>
      <c r="AT1" s="258"/>
      <c r="AU1" s="259"/>
      <c r="AV1" s="4"/>
      <c r="AW1" s="260" t="s">
        <v>7</v>
      </c>
      <c r="AX1" s="261"/>
      <c r="AY1" s="261"/>
      <c r="AZ1" s="261"/>
      <c r="BA1" s="261"/>
      <c r="BB1" s="261"/>
      <c r="BC1" s="262"/>
      <c r="BD1" s="4"/>
      <c r="BE1" s="307" t="s">
        <v>209</v>
      </c>
      <c r="BF1" s="307"/>
      <c r="BG1" s="307"/>
      <c r="BH1" s="298" t="s">
        <v>8</v>
      </c>
      <c r="BI1" s="263"/>
      <c r="BJ1" s="263"/>
      <c r="BK1" s="263"/>
      <c r="BL1" s="263"/>
      <c r="BM1" s="263"/>
      <c r="BN1" s="263"/>
      <c r="BO1" s="263"/>
      <c r="BP1" s="263"/>
      <c r="BQ1" s="4"/>
      <c r="BR1" s="2"/>
    </row>
    <row r="2" spans="1:70" s="1" customFormat="1" ht="66" customHeight="1" x14ac:dyDescent="0.25">
      <c r="A2" s="299" t="s">
        <v>9</v>
      </c>
      <c r="B2" s="299"/>
      <c r="C2" s="252" t="s">
        <v>10</v>
      </c>
      <c r="D2" s="242" t="s">
        <v>219</v>
      </c>
      <c r="E2" s="242" t="s">
        <v>232</v>
      </c>
      <c r="F2" s="242" t="s">
        <v>220</v>
      </c>
      <c r="G2" s="252" t="s">
        <v>11</v>
      </c>
      <c r="H2" s="273" t="s">
        <v>12</v>
      </c>
      <c r="I2" s="271" t="s">
        <v>215</v>
      </c>
      <c r="J2" s="252" t="s">
        <v>13</v>
      </c>
      <c r="K2" s="273" t="s">
        <v>14</v>
      </c>
      <c r="L2" s="252" t="s">
        <v>15</v>
      </c>
      <c r="M2" s="252" t="s">
        <v>16</v>
      </c>
      <c r="N2" s="252" t="s">
        <v>17</v>
      </c>
      <c r="O2" s="303" t="s">
        <v>217</v>
      </c>
      <c r="P2" s="303" t="s">
        <v>19</v>
      </c>
      <c r="Q2" s="303" t="s">
        <v>20</v>
      </c>
      <c r="R2" s="321" t="s">
        <v>257</v>
      </c>
      <c r="S2" s="303" t="s">
        <v>258</v>
      </c>
      <c r="T2" s="303" t="s">
        <v>23</v>
      </c>
      <c r="U2" s="271" t="s">
        <v>24</v>
      </c>
      <c r="V2" s="305" t="s">
        <v>25</v>
      </c>
      <c r="W2" s="266" t="s">
        <v>26</v>
      </c>
      <c r="X2" s="266" t="s">
        <v>27</v>
      </c>
      <c r="Y2" s="266" t="s">
        <v>28</v>
      </c>
      <c r="Z2" s="266" t="s">
        <v>29</v>
      </c>
      <c r="AA2" s="266" t="s">
        <v>30</v>
      </c>
      <c r="AB2" s="264" t="s">
        <v>31</v>
      </c>
      <c r="AC2" s="237" t="s">
        <v>32</v>
      </c>
      <c r="AD2" s="290" t="s">
        <v>33</v>
      </c>
      <c r="AE2" s="290" t="s">
        <v>34</v>
      </c>
      <c r="AF2" s="237" t="s">
        <v>35</v>
      </c>
      <c r="AG2" s="290" t="s">
        <v>36</v>
      </c>
      <c r="AH2" s="290" t="s">
        <v>37</v>
      </c>
      <c r="AI2" s="279" t="s">
        <v>38</v>
      </c>
      <c r="AJ2" s="279" t="s">
        <v>264</v>
      </c>
      <c r="AK2" s="279" t="s">
        <v>39</v>
      </c>
      <c r="AL2" s="275" t="s">
        <v>40</v>
      </c>
      <c r="AM2" s="275" t="s">
        <v>41</v>
      </c>
      <c r="AN2" s="275" t="s">
        <v>42</v>
      </c>
      <c r="AO2" s="277" t="s">
        <v>43</v>
      </c>
      <c r="AP2" s="242" t="s">
        <v>212</v>
      </c>
      <c r="AQ2" s="271" t="s">
        <v>44</v>
      </c>
      <c r="AR2" s="242" t="s">
        <v>182</v>
      </c>
      <c r="AS2" s="250" t="s">
        <v>45</v>
      </c>
      <c r="AT2" s="250" t="s">
        <v>46</v>
      </c>
      <c r="AU2" s="250" t="s">
        <v>47</v>
      </c>
      <c r="AV2" s="237" t="s">
        <v>48</v>
      </c>
      <c r="AW2" s="252" t="s">
        <v>49</v>
      </c>
      <c r="AX2" s="252" t="s">
        <v>50</v>
      </c>
      <c r="AY2" s="252" t="s">
        <v>51</v>
      </c>
      <c r="AZ2" s="252" t="s">
        <v>52</v>
      </c>
      <c r="BA2" s="252" t="s">
        <v>53</v>
      </c>
      <c r="BB2" s="252" t="s">
        <v>54</v>
      </c>
      <c r="BC2" s="252" t="s">
        <v>55</v>
      </c>
      <c r="BD2" s="237" t="s">
        <v>56</v>
      </c>
      <c r="BE2" s="242" t="s">
        <v>208</v>
      </c>
      <c r="BF2" s="242" t="s">
        <v>241</v>
      </c>
      <c r="BG2" s="242" t="s">
        <v>72</v>
      </c>
      <c r="BH2" s="266" t="s">
        <v>58</v>
      </c>
      <c r="BI2" s="266" t="s">
        <v>59</v>
      </c>
      <c r="BJ2" s="266" t="s">
        <v>60</v>
      </c>
      <c r="BK2" s="264" t="s">
        <v>61</v>
      </c>
      <c r="BL2" s="264" t="s">
        <v>62</v>
      </c>
      <c r="BM2" s="264" t="s">
        <v>63</v>
      </c>
      <c r="BN2" s="266" t="s">
        <v>64</v>
      </c>
      <c r="BO2" s="264" t="s">
        <v>65</v>
      </c>
      <c r="BP2" s="268" t="s">
        <v>66</v>
      </c>
      <c r="BQ2" s="237" t="s">
        <v>226</v>
      </c>
      <c r="BR2" s="271" t="s">
        <v>67</v>
      </c>
    </row>
    <row r="3" spans="1:70" ht="15.75" customHeight="1" thickBot="1" x14ac:dyDescent="0.3">
      <c r="A3" s="5" t="s">
        <v>68</v>
      </c>
      <c r="B3" s="5" t="s">
        <v>69</v>
      </c>
      <c r="C3" s="253"/>
      <c r="D3" s="243"/>
      <c r="E3" s="243" t="s">
        <v>232</v>
      </c>
      <c r="F3" s="243"/>
      <c r="G3" s="253"/>
      <c r="H3" s="315"/>
      <c r="I3" s="272"/>
      <c r="J3" s="253"/>
      <c r="K3" s="274"/>
      <c r="L3" s="253"/>
      <c r="M3" s="253"/>
      <c r="N3" s="253"/>
      <c r="O3" s="304"/>
      <c r="P3" s="304"/>
      <c r="Q3" s="304"/>
      <c r="R3" s="322"/>
      <c r="S3" s="304"/>
      <c r="T3" s="304"/>
      <c r="U3" s="272"/>
      <c r="V3" s="306"/>
      <c r="W3" s="267"/>
      <c r="X3" s="267"/>
      <c r="Y3" s="267"/>
      <c r="Z3" s="267"/>
      <c r="AA3" s="267"/>
      <c r="AB3" s="265"/>
      <c r="AC3" s="238"/>
      <c r="AD3" s="291"/>
      <c r="AE3" s="291"/>
      <c r="AF3" s="238"/>
      <c r="AG3" s="291"/>
      <c r="AH3" s="291"/>
      <c r="AI3" s="280"/>
      <c r="AJ3" s="319"/>
      <c r="AK3" s="280"/>
      <c r="AL3" s="276"/>
      <c r="AM3" s="276"/>
      <c r="AN3" s="276"/>
      <c r="AO3" s="318"/>
      <c r="AP3" s="243"/>
      <c r="AQ3" s="272"/>
      <c r="AR3" s="243"/>
      <c r="AS3" s="251"/>
      <c r="AT3" s="251"/>
      <c r="AU3" s="251"/>
      <c r="AV3" s="238"/>
      <c r="AW3" s="253"/>
      <c r="AX3" s="253"/>
      <c r="AY3" s="253"/>
      <c r="AZ3" s="253"/>
      <c r="BA3" s="253"/>
      <c r="BB3" s="253"/>
      <c r="BC3" s="253"/>
      <c r="BD3" s="238"/>
      <c r="BE3" s="243"/>
      <c r="BF3" s="243"/>
      <c r="BG3" s="289"/>
      <c r="BH3" s="267"/>
      <c r="BI3" s="267"/>
      <c r="BJ3" s="267"/>
      <c r="BK3" s="265"/>
      <c r="BL3" s="265"/>
      <c r="BM3" s="265"/>
      <c r="BN3" s="267"/>
      <c r="BO3" s="265"/>
      <c r="BP3" s="269"/>
      <c r="BQ3" s="238"/>
      <c r="BR3" s="272"/>
    </row>
    <row r="4" spans="1:70" ht="17.25" customHeight="1" x14ac:dyDescent="0.25">
      <c r="A4" s="236" t="s">
        <v>86</v>
      </c>
      <c r="B4" s="26">
        <v>60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>
        <f>'[1]ФРУКТЫ, ОВОЩИ'!$F$393</f>
        <v>61.8</v>
      </c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8"/>
      <c r="BP4" s="28"/>
      <c r="BQ4" s="27"/>
      <c r="BR4" s="27"/>
    </row>
    <row r="5" spans="1:70" ht="16.5" customHeight="1" x14ac:dyDescent="0.25">
      <c r="A5" s="292"/>
      <c r="B5" s="9">
        <v>100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>
        <f>'[1]ФРУКТЫ, ОВОЩИ'!$Q$393</f>
        <v>103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1"/>
      <c r="BP5" s="11"/>
      <c r="BQ5" s="10"/>
      <c r="BR5" s="10"/>
    </row>
    <row r="6" spans="1:70" ht="15.75" customHeight="1" x14ac:dyDescent="0.25">
      <c r="A6" s="235" t="s">
        <v>70</v>
      </c>
      <c r="B6" s="6">
        <v>150</v>
      </c>
      <c r="C6" s="7">
        <f>'[1]ЯЙЦО, ТВОРОГ, КАШИ'!$F$18</f>
        <v>57.7</v>
      </c>
      <c r="D6" s="7"/>
      <c r="E6" s="7"/>
      <c r="F6" s="7"/>
      <c r="G6" s="7"/>
      <c r="H6" s="7"/>
      <c r="I6" s="7"/>
      <c r="J6" s="7"/>
      <c r="K6" s="7"/>
      <c r="L6" s="7"/>
      <c r="M6" s="7">
        <f>'[1]ЯЙЦО, ТВОРОГ, КАШИ'!$F$20+'[1]ЯЙЦО, ТВОРОГ, КАШИ'!$F$22</f>
        <v>9.6</v>
      </c>
      <c r="N6" s="7"/>
      <c r="O6" s="7"/>
      <c r="P6" s="7"/>
      <c r="Q6" s="7"/>
      <c r="R6" s="7"/>
      <c r="S6" s="7"/>
      <c r="T6" s="7"/>
      <c r="U6" s="7">
        <f>'[1]ЯЙЦО, ТВОРОГ, КАШИ'!$F$17</f>
        <v>1.9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8"/>
      <c r="BP6" s="8"/>
      <c r="BQ6" s="7"/>
      <c r="BR6" s="7"/>
    </row>
    <row r="7" spans="1:70" ht="15" customHeight="1" x14ac:dyDescent="0.25">
      <c r="A7" s="236"/>
      <c r="B7" s="9">
        <v>180</v>
      </c>
      <c r="C7" s="10">
        <f>'[1]ЯЙЦО, ТВОРОГ, КАШИ'!$Q$18</f>
        <v>69.2</v>
      </c>
      <c r="D7" s="10"/>
      <c r="E7" s="10"/>
      <c r="F7" s="10"/>
      <c r="G7" s="10"/>
      <c r="H7" s="10"/>
      <c r="I7" s="10"/>
      <c r="J7" s="10"/>
      <c r="K7" s="10"/>
      <c r="L7" s="10"/>
      <c r="M7" s="10">
        <f>'[1]ЯЙЦО, ТВОРОГ, КАШИ'!$Q$20+'[1]ЯЙЦО, ТВОРОГ, КАШИ'!$Q$22</f>
        <v>11.6</v>
      </c>
      <c r="N7" s="10"/>
      <c r="O7" s="10"/>
      <c r="P7" s="10"/>
      <c r="Q7" s="10"/>
      <c r="R7" s="10"/>
      <c r="S7" s="10"/>
      <c r="T7" s="10"/>
      <c r="U7" s="10">
        <f>'[1]ЯЙЦО, ТВОРОГ, КАШИ'!$Q$17</f>
        <v>2.2999999999999998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1"/>
      <c r="BP7" s="11"/>
      <c r="BQ7" s="10"/>
      <c r="BR7" s="10"/>
    </row>
    <row r="8" spans="1:70" ht="15" customHeight="1" x14ac:dyDescent="0.25">
      <c r="A8" s="235" t="s">
        <v>71</v>
      </c>
      <c r="B8" s="6">
        <v>200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>
        <f>[1]НАПИТКИ!$Q$17</f>
        <v>1.4</v>
      </c>
      <c r="BI8" s="7"/>
      <c r="BJ8" s="7">
        <f>[1]НАПИТКИ!$Q$20</f>
        <v>9.4</v>
      </c>
      <c r="BK8" s="7"/>
      <c r="BL8" s="7"/>
      <c r="BM8" s="7"/>
      <c r="BN8" s="7"/>
      <c r="BO8" s="7"/>
      <c r="BP8" s="8"/>
      <c r="BQ8" s="7"/>
      <c r="BR8" s="7"/>
    </row>
    <row r="9" spans="1:70" ht="15" customHeight="1" x14ac:dyDescent="0.25">
      <c r="A9" s="236"/>
      <c r="B9" s="133">
        <v>200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>
        <f>[1]НАПИТКИ!$Q$17</f>
        <v>1.4</v>
      </c>
      <c r="BI9" s="12"/>
      <c r="BJ9" s="12">
        <f>[1]НАПИТКИ!$Q$20</f>
        <v>9.4</v>
      </c>
      <c r="BK9" s="12"/>
      <c r="BL9" s="12"/>
      <c r="BM9" s="12"/>
      <c r="BN9" s="12"/>
      <c r="BO9" s="12"/>
      <c r="BP9" s="13"/>
      <c r="BQ9" s="12"/>
      <c r="BR9" s="12"/>
    </row>
    <row r="10" spans="1:70" ht="15.75" customHeight="1" x14ac:dyDescent="0.25">
      <c r="A10" s="292" t="s">
        <v>73</v>
      </c>
      <c r="B10" s="6">
        <v>100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>
        <f>'[1]ФРУКТЫ, ОВОЩИ'!$F$17</f>
        <v>100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8"/>
      <c r="BP10" s="8"/>
      <c r="BQ10" s="7"/>
      <c r="BR10" s="7"/>
    </row>
    <row r="11" spans="1:70" ht="15.75" customHeight="1" x14ac:dyDescent="0.25">
      <c r="A11" s="292"/>
      <c r="B11" s="9">
        <v>100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2">
        <f>'[1]ФРУКТЫ, ОВОЩИ'!$F$17</f>
        <v>100</v>
      </c>
      <c r="AJ11" s="12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1"/>
      <c r="BP11" s="11"/>
      <c r="BQ11" s="10"/>
      <c r="BR11" s="10"/>
    </row>
    <row r="12" spans="1:70" ht="15.75" customHeight="1" x14ac:dyDescent="0.25">
      <c r="A12" s="235" t="s">
        <v>72</v>
      </c>
      <c r="B12" s="6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>
        <f>'[1]ГАСТРОНОМИЯ, ВЫПЕЧКА'!$F$229</f>
        <v>25</v>
      </c>
      <c r="BH12" s="7"/>
      <c r="BI12" s="7"/>
      <c r="BJ12" s="7"/>
      <c r="BK12" s="7"/>
      <c r="BL12" s="7"/>
      <c r="BM12" s="7"/>
      <c r="BN12" s="7"/>
      <c r="BO12" s="8"/>
      <c r="BP12" s="8"/>
      <c r="BQ12" s="7"/>
      <c r="BR12" s="7"/>
    </row>
    <row r="13" spans="1:70" ht="15.75" customHeight="1" x14ac:dyDescent="0.25">
      <c r="A13" s="236"/>
      <c r="B13" s="9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>
        <f>'[1]ГАСТРОНОМИЯ, ВЫПЕЧКА'!$F$229</f>
        <v>25</v>
      </c>
      <c r="BH13" s="10"/>
      <c r="BI13" s="10"/>
      <c r="BJ13" s="10"/>
      <c r="BK13" s="10"/>
      <c r="BL13" s="10"/>
      <c r="BM13" s="10"/>
      <c r="BN13" s="10"/>
      <c r="BO13" s="11"/>
      <c r="BP13" s="11"/>
      <c r="BQ13" s="10"/>
      <c r="BR13" s="10"/>
    </row>
    <row r="14" spans="1:70" ht="15.75" customHeight="1" x14ac:dyDescent="0.25">
      <c r="A14" s="292" t="s">
        <v>45</v>
      </c>
      <c r="B14" s="6">
        <v>35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>
        <f>'[1]ГАСТРОНОМИЯ, ВЫПЕЧКА'!$F$57</f>
        <v>35</v>
      </c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8"/>
      <c r="BP14" s="8"/>
      <c r="BQ14" s="7"/>
      <c r="BR14" s="7"/>
    </row>
    <row r="15" spans="1:70" ht="15.75" customHeight="1" x14ac:dyDescent="0.25">
      <c r="A15" s="292"/>
      <c r="B15" s="9">
        <v>50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>
        <f>'[1]ГАСТРОНОМИЯ, ВЫПЕЧКА'!$AM$57</f>
        <v>50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1"/>
      <c r="BP15" s="11"/>
      <c r="BQ15" s="10"/>
      <c r="BR15" s="10"/>
    </row>
    <row r="16" spans="1:70" ht="15.75" customHeight="1" x14ac:dyDescent="0.25">
      <c r="A16" s="292" t="s">
        <v>47</v>
      </c>
      <c r="B16" s="6">
        <v>20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>
        <f>'[1]ГАСТРОНОМИЯ, ВЫПЕЧКА'!$F$16</f>
        <v>20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8"/>
      <c r="BP16" s="8"/>
      <c r="BQ16" s="7"/>
      <c r="BR16" s="7"/>
    </row>
    <row r="17" spans="1:71" ht="15.75" customHeight="1" thickBot="1" x14ac:dyDescent="0.3">
      <c r="A17" s="292"/>
      <c r="B17" s="133">
        <v>35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>
        <f>'[1]ГАСТРОНОМИЯ, ВЫПЕЧКА'!$Q$16</f>
        <v>35</v>
      </c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1"/>
      <c r="BP17" s="11"/>
      <c r="BQ17" s="10"/>
      <c r="BR17" s="10"/>
    </row>
    <row r="18" spans="1:71" ht="15.75" hidden="1" customHeight="1" x14ac:dyDescent="0.25">
      <c r="A18" s="292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8"/>
      <c r="BP18" s="8"/>
      <c r="BQ18" s="7"/>
      <c r="BR18" s="7"/>
    </row>
    <row r="19" spans="1:71" ht="15.75" hidden="1" customHeight="1" thickBot="1" x14ac:dyDescent="0.3">
      <c r="A19" s="292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2"/>
      <c r="AJ19" s="12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1"/>
      <c r="BP19" s="11"/>
      <c r="BQ19" s="10"/>
      <c r="BR19" s="10"/>
    </row>
    <row r="20" spans="1:71" ht="15.75" customHeight="1" thickTop="1" x14ac:dyDescent="0.25">
      <c r="A20" s="254" t="s">
        <v>77</v>
      </c>
      <c r="B20" s="63" t="s">
        <v>128</v>
      </c>
      <c r="C20" s="17">
        <f>C4+C6+C8+C10+C12+C14+C16+C18</f>
        <v>57.7</v>
      </c>
      <c r="D20" s="17">
        <f t="shared" ref="D20:BR21" si="0">D4+D6+D8+D10+D12+D14+D16+D18</f>
        <v>0</v>
      </c>
      <c r="E20" s="17">
        <f t="shared" si="0"/>
        <v>0</v>
      </c>
      <c r="F20" s="17">
        <f t="shared" si="0"/>
        <v>0</v>
      </c>
      <c r="G20" s="17">
        <f t="shared" si="0"/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9.6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f t="shared" si="0"/>
        <v>0</v>
      </c>
      <c r="U20" s="17">
        <f t="shared" si="0"/>
        <v>1.9</v>
      </c>
      <c r="V20" s="17">
        <f t="shared" si="0"/>
        <v>0</v>
      </c>
      <c r="W20" s="17">
        <f t="shared" si="0"/>
        <v>0</v>
      </c>
      <c r="X20" s="17">
        <f t="shared" si="0"/>
        <v>0</v>
      </c>
      <c r="Y20" s="17">
        <f t="shared" si="0"/>
        <v>0</v>
      </c>
      <c r="Z20" s="17">
        <f t="shared" si="0"/>
        <v>0</v>
      </c>
      <c r="AA20" s="17">
        <f t="shared" si="0"/>
        <v>0</v>
      </c>
      <c r="AB20" s="17">
        <f t="shared" si="0"/>
        <v>0</v>
      </c>
      <c r="AC20" s="17">
        <f t="shared" si="0"/>
        <v>0</v>
      </c>
      <c r="AD20" s="17">
        <f t="shared" si="0"/>
        <v>0</v>
      </c>
      <c r="AE20" s="17">
        <f t="shared" si="0"/>
        <v>0</v>
      </c>
      <c r="AF20" s="17">
        <f t="shared" si="0"/>
        <v>0</v>
      </c>
      <c r="AG20" s="17">
        <f t="shared" si="0"/>
        <v>0</v>
      </c>
      <c r="AH20" s="17">
        <f t="shared" si="0"/>
        <v>61.8</v>
      </c>
      <c r="AI20" s="17">
        <f t="shared" si="0"/>
        <v>100</v>
      </c>
      <c r="AJ20" s="17">
        <f>AJ4+AJ6+AJ8+AJ10+AJ12+AJ14+AJ16+AJ18</f>
        <v>0</v>
      </c>
      <c r="AK20" s="17">
        <f t="shared" si="0"/>
        <v>0</v>
      </c>
      <c r="AL20" s="17">
        <f t="shared" si="0"/>
        <v>0</v>
      </c>
      <c r="AM20" s="17">
        <f t="shared" si="0"/>
        <v>0</v>
      </c>
      <c r="AN20" s="17">
        <f t="shared" si="0"/>
        <v>0</v>
      </c>
      <c r="AO20" s="17">
        <f t="shared" si="0"/>
        <v>0</v>
      </c>
      <c r="AP20" s="17">
        <f t="shared" si="0"/>
        <v>0</v>
      </c>
      <c r="AQ20" s="17">
        <f t="shared" si="0"/>
        <v>0</v>
      </c>
      <c r="AR20" s="17">
        <f t="shared" si="0"/>
        <v>0</v>
      </c>
      <c r="AS20" s="17">
        <f t="shared" si="0"/>
        <v>35</v>
      </c>
      <c r="AT20" s="17">
        <f t="shared" si="0"/>
        <v>0</v>
      </c>
      <c r="AU20" s="17">
        <f t="shared" si="0"/>
        <v>20</v>
      </c>
      <c r="AV20" s="17">
        <f t="shared" si="0"/>
        <v>0</v>
      </c>
      <c r="AW20" s="17">
        <f t="shared" si="0"/>
        <v>0</v>
      </c>
      <c r="AX20" s="17">
        <f t="shared" si="0"/>
        <v>0</v>
      </c>
      <c r="AY20" s="17">
        <f t="shared" si="0"/>
        <v>0</v>
      </c>
      <c r="AZ20" s="17">
        <f t="shared" si="0"/>
        <v>0</v>
      </c>
      <c r="BA20" s="17">
        <f t="shared" si="0"/>
        <v>0</v>
      </c>
      <c r="BB20" s="17">
        <f t="shared" si="0"/>
        <v>0</v>
      </c>
      <c r="BC20" s="17">
        <f t="shared" si="0"/>
        <v>0</v>
      </c>
      <c r="BD20" s="17">
        <f t="shared" si="0"/>
        <v>0</v>
      </c>
      <c r="BE20" s="17">
        <f t="shared" si="0"/>
        <v>0</v>
      </c>
      <c r="BF20" s="17">
        <f>BF4+BF6+BF8+BF10+BF12+BF14+BF16+BF18</f>
        <v>0</v>
      </c>
      <c r="BG20" s="17">
        <f t="shared" si="0"/>
        <v>25</v>
      </c>
      <c r="BH20" s="17">
        <f t="shared" si="0"/>
        <v>1.4</v>
      </c>
      <c r="BI20" s="17">
        <v>1.3</v>
      </c>
      <c r="BJ20" s="17">
        <f t="shared" si="0"/>
        <v>9.4</v>
      </c>
      <c r="BK20" s="17">
        <f t="shared" si="0"/>
        <v>0</v>
      </c>
      <c r="BL20" s="17">
        <f t="shared" si="0"/>
        <v>0</v>
      </c>
      <c r="BM20" s="17">
        <f t="shared" si="0"/>
        <v>0</v>
      </c>
      <c r="BN20" s="17">
        <f t="shared" si="0"/>
        <v>0</v>
      </c>
      <c r="BO20" s="17">
        <f t="shared" si="0"/>
        <v>0</v>
      </c>
      <c r="BP20" s="17">
        <f t="shared" si="0"/>
        <v>0</v>
      </c>
      <c r="BQ20" s="17">
        <f t="shared" si="0"/>
        <v>0</v>
      </c>
      <c r="BR20" s="17">
        <f t="shared" si="0"/>
        <v>0</v>
      </c>
      <c r="BS20" s="73"/>
    </row>
    <row r="21" spans="1:71" ht="15.75" customHeight="1" thickBot="1" x14ac:dyDescent="0.3">
      <c r="A21" s="255"/>
      <c r="B21" s="71" t="s">
        <v>130</v>
      </c>
      <c r="C21" s="15">
        <f>C5+C7+C9+C11+C13+C15+C17+C19</f>
        <v>69.2</v>
      </c>
      <c r="D21" s="15">
        <f t="shared" si="0"/>
        <v>0</v>
      </c>
      <c r="E21" s="15">
        <f t="shared" si="0"/>
        <v>0</v>
      </c>
      <c r="F21" s="15">
        <f t="shared" si="0"/>
        <v>0</v>
      </c>
      <c r="G21" s="15">
        <f t="shared" si="0"/>
        <v>0</v>
      </c>
      <c r="H21" s="15">
        <f t="shared" si="0"/>
        <v>0</v>
      </c>
      <c r="I21" s="15">
        <f t="shared" si="0"/>
        <v>0</v>
      </c>
      <c r="J21" s="15">
        <f t="shared" si="0"/>
        <v>0</v>
      </c>
      <c r="K21" s="15">
        <f t="shared" si="0"/>
        <v>0</v>
      </c>
      <c r="L21" s="15">
        <f t="shared" si="0"/>
        <v>0</v>
      </c>
      <c r="M21" s="15">
        <f t="shared" si="0"/>
        <v>11.6</v>
      </c>
      <c r="N21" s="15">
        <f t="shared" si="0"/>
        <v>0</v>
      </c>
      <c r="O21" s="15">
        <f t="shared" si="0"/>
        <v>0</v>
      </c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2.2999999999999998</v>
      </c>
      <c r="V21" s="15">
        <f t="shared" si="0"/>
        <v>0</v>
      </c>
      <c r="W21" s="15">
        <f t="shared" si="0"/>
        <v>0</v>
      </c>
      <c r="X21" s="15">
        <f t="shared" si="0"/>
        <v>0</v>
      </c>
      <c r="Y21" s="15">
        <f t="shared" si="0"/>
        <v>0</v>
      </c>
      <c r="Z21" s="15">
        <f t="shared" si="0"/>
        <v>0</v>
      </c>
      <c r="AA21" s="15">
        <f t="shared" si="0"/>
        <v>0</v>
      </c>
      <c r="AB21" s="15">
        <f t="shared" si="0"/>
        <v>0</v>
      </c>
      <c r="AC21" s="15">
        <f t="shared" si="0"/>
        <v>0</v>
      </c>
      <c r="AD21" s="15">
        <f t="shared" si="0"/>
        <v>0</v>
      </c>
      <c r="AE21" s="15">
        <f t="shared" si="0"/>
        <v>0</v>
      </c>
      <c r="AF21" s="15">
        <f t="shared" si="0"/>
        <v>0</v>
      </c>
      <c r="AG21" s="15">
        <f t="shared" si="0"/>
        <v>0</v>
      </c>
      <c r="AH21" s="15">
        <f t="shared" si="0"/>
        <v>103</v>
      </c>
      <c r="AI21" s="15">
        <f t="shared" si="0"/>
        <v>100</v>
      </c>
      <c r="AJ21" s="15">
        <f>AJ5+AJ7+AJ9+AJ11+AJ13+AJ15+AJ17+AJ19</f>
        <v>0</v>
      </c>
      <c r="AK21" s="15">
        <f t="shared" si="0"/>
        <v>0</v>
      </c>
      <c r="AL21" s="15">
        <f t="shared" si="0"/>
        <v>0</v>
      </c>
      <c r="AM21" s="15">
        <f t="shared" si="0"/>
        <v>0</v>
      </c>
      <c r="AN21" s="15">
        <f t="shared" si="0"/>
        <v>0</v>
      </c>
      <c r="AO21" s="15">
        <f t="shared" si="0"/>
        <v>0</v>
      </c>
      <c r="AP21" s="15">
        <f t="shared" si="0"/>
        <v>0</v>
      </c>
      <c r="AQ21" s="15">
        <f t="shared" si="0"/>
        <v>0</v>
      </c>
      <c r="AR21" s="15">
        <f t="shared" si="0"/>
        <v>0</v>
      </c>
      <c r="AS21" s="15">
        <f t="shared" si="0"/>
        <v>50</v>
      </c>
      <c r="AT21" s="15">
        <f t="shared" si="0"/>
        <v>0</v>
      </c>
      <c r="AU21" s="15">
        <f t="shared" si="0"/>
        <v>35</v>
      </c>
      <c r="AV21" s="15">
        <f t="shared" si="0"/>
        <v>0</v>
      </c>
      <c r="AW21" s="15">
        <f t="shared" si="0"/>
        <v>0</v>
      </c>
      <c r="AX21" s="15">
        <f t="shared" si="0"/>
        <v>0</v>
      </c>
      <c r="AY21" s="15">
        <f t="shared" si="0"/>
        <v>0</v>
      </c>
      <c r="AZ21" s="15">
        <f t="shared" si="0"/>
        <v>0</v>
      </c>
      <c r="BA21" s="15">
        <f t="shared" si="0"/>
        <v>0</v>
      </c>
      <c r="BB21" s="15">
        <f t="shared" si="0"/>
        <v>0</v>
      </c>
      <c r="BC21" s="15">
        <f t="shared" si="0"/>
        <v>0</v>
      </c>
      <c r="BD21" s="15">
        <f t="shared" si="0"/>
        <v>0</v>
      </c>
      <c r="BE21" s="15">
        <f t="shared" si="0"/>
        <v>0</v>
      </c>
      <c r="BF21" s="15">
        <f>BF5+BF7+BF9+BF11+BF13+BF15+BF17+BF19</f>
        <v>0</v>
      </c>
      <c r="BG21" s="15">
        <f t="shared" si="0"/>
        <v>25</v>
      </c>
      <c r="BH21" s="15">
        <f t="shared" si="0"/>
        <v>1.4</v>
      </c>
      <c r="BI21" s="18">
        <v>2.2999999999999998</v>
      </c>
      <c r="BJ21" s="15">
        <f t="shared" si="0"/>
        <v>9.4</v>
      </c>
      <c r="BK21" s="15">
        <f t="shared" si="0"/>
        <v>0</v>
      </c>
      <c r="BL21" s="15">
        <f t="shared" si="0"/>
        <v>0</v>
      </c>
      <c r="BM21" s="15">
        <f t="shared" si="0"/>
        <v>0</v>
      </c>
      <c r="BN21" s="15">
        <f t="shared" si="0"/>
        <v>0</v>
      </c>
      <c r="BO21" s="15">
        <f t="shared" si="0"/>
        <v>0</v>
      </c>
      <c r="BP21" s="15">
        <f t="shared" si="0"/>
        <v>0</v>
      </c>
      <c r="BQ21" s="15">
        <f t="shared" si="0"/>
        <v>0</v>
      </c>
      <c r="BR21" s="15">
        <f t="shared" si="0"/>
        <v>0</v>
      </c>
      <c r="BS21" s="72"/>
    </row>
    <row r="22" spans="1:71" ht="15.75" customHeight="1" thickTop="1" x14ac:dyDescent="0.25">
      <c r="A22" s="255"/>
      <c r="B22" s="74" t="s">
        <v>173</v>
      </c>
      <c r="C22" s="75">
        <v>47.2</v>
      </c>
      <c r="D22" s="75">
        <v>125</v>
      </c>
      <c r="E22" s="75">
        <v>200</v>
      </c>
      <c r="F22" s="75"/>
      <c r="G22" s="75">
        <v>190</v>
      </c>
      <c r="H22" s="75"/>
      <c r="I22" s="75">
        <v>230</v>
      </c>
      <c r="J22" s="75">
        <v>195</v>
      </c>
      <c r="K22" s="75">
        <v>214.6</v>
      </c>
      <c r="L22" s="75">
        <v>235</v>
      </c>
      <c r="M22" s="75">
        <v>344.5</v>
      </c>
      <c r="N22" s="75">
        <v>432.7</v>
      </c>
      <c r="O22" s="75">
        <v>429.2</v>
      </c>
      <c r="P22" s="75">
        <v>292.2</v>
      </c>
      <c r="Q22" s="75">
        <v>232.5</v>
      </c>
      <c r="R22" s="75">
        <v>149.9</v>
      </c>
      <c r="S22" s="75"/>
      <c r="T22" s="75">
        <v>162.6</v>
      </c>
      <c r="U22" s="75">
        <v>6.8</v>
      </c>
      <c r="V22" s="75">
        <v>37.1</v>
      </c>
      <c r="W22" s="75">
        <v>28.8</v>
      </c>
      <c r="X22" s="75">
        <v>23.4</v>
      </c>
      <c r="Y22" s="75">
        <v>33.6</v>
      </c>
      <c r="Z22" s="75">
        <v>32.4</v>
      </c>
      <c r="AA22" s="75"/>
      <c r="AB22" s="75"/>
      <c r="AC22" s="75">
        <v>72</v>
      </c>
      <c r="AD22" s="75">
        <v>78</v>
      </c>
      <c r="AE22" s="75"/>
      <c r="AF22" s="75">
        <v>113.5</v>
      </c>
      <c r="AG22" s="75">
        <v>123.3</v>
      </c>
      <c r="AH22" s="75">
        <v>88.1</v>
      </c>
      <c r="AI22" s="75">
        <v>56.3</v>
      </c>
      <c r="AJ22" s="75">
        <v>57.3</v>
      </c>
      <c r="AK22" s="75">
        <v>98</v>
      </c>
      <c r="AL22" s="75">
        <v>131</v>
      </c>
      <c r="AM22" s="75">
        <v>180.6</v>
      </c>
      <c r="AN22" s="75">
        <v>204.7</v>
      </c>
      <c r="AO22" s="75"/>
      <c r="AP22" s="75">
        <v>150</v>
      </c>
      <c r="AQ22" s="75">
        <v>25</v>
      </c>
      <c r="AR22" s="75">
        <v>36</v>
      </c>
      <c r="AS22" s="75">
        <v>48.5</v>
      </c>
      <c r="AT22" s="75">
        <v>50</v>
      </c>
      <c r="AU22" s="75">
        <v>55.2</v>
      </c>
      <c r="AV22" s="75">
        <v>31.7</v>
      </c>
      <c r="AW22" s="75">
        <v>36.299999999999997</v>
      </c>
      <c r="AX22" s="75">
        <v>54.7</v>
      </c>
      <c r="AY22" s="75"/>
      <c r="AZ22" s="75">
        <v>35.799999999999997</v>
      </c>
      <c r="BA22" s="75">
        <v>73.2</v>
      </c>
      <c r="BB22" s="75">
        <v>26.9</v>
      </c>
      <c r="BC22" s="75">
        <v>45</v>
      </c>
      <c r="BD22" s="75">
        <v>41.7</v>
      </c>
      <c r="BE22" s="75">
        <v>480</v>
      </c>
      <c r="BF22" s="75">
        <v>250</v>
      </c>
      <c r="BG22" s="75">
        <v>94</v>
      </c>
      <c r="BH22" s="75">
        <v>502</v>
      </c>
      <c r="BI22" s="75">
        <v>16.100000000000001</v>
      </c>
      <c r="BJ22" s="75">
        <v>46.2</v>
      </c>
      <c r="BK22" s="75">
        <v>525</v>
      </c>
      <c r="BL22" s="75">
        <v>464</v>
      </c>
      <c r="BM22" s="75">
        <v>115.2</v>
      </c>
      <c r="BN22" s="75">
        <v>402</v>
      </c>
      <c r="BO22" s="75"/>
      <c r="BP22" s="75">
        <v>406</v>
      </c>
      <c r="BQ22" s="75">
        <v>380</v>
      </c>
      <c r="BR22" s="75">
        <v>107.6</v>
      </c>
      <c r="BS22" s="68"/>
    </row>
    <row r="23" spans="1:71" ht="15.75" customHeight="1" x14ac:dyDescent="0.25">
      <c r="A23" s="255"/>
      <c r="B23" s="66" t="s">
        <v>128</v>
      </c>
      <c r="C23" s="67">
        <f>C20*C22/1000</f>
        <v>2.7</v>
      </c>
      <c r="D23" s="67">
        <f>D20*D22/1000</f>
        <v>0</v>
      </c>
      <c r="E23" s="67">
        <f t="shared" ref="E23:BP23" si="1">E20*E22/1000</f>
        <v>0</v>
      </c>
      <c r="F23" s="67">
        <f t="shared" si="1"/>
        <v>0</v>
      </c>
      <c r="G23" s="67">
        <f t="shared" si="1"/>
        <v>0</v>
      </c>
      <c r="H23" s="67">
        <f t="shared" si="1"/>
        <v>0</v>
      </c>
      <c r="I23" s="67">
        <f t="shared" si="1"/>
        <v>0</v>
      </c>
      <c r="J23" s="67">
        <f t="shared" si="1"/>
        <v>0</v>
      </c>
      <c r="K23" s="67">
        <f t="shared" si="1"/>
        <v>0</v>
      </c>
      <c r="L23" s="67">
        <f t="shared" si="1"/>
        <v>0</v>
      </c>
      <c r="M23" s="67">
        <f t="shared" si="1"/>
        <v>3.3</v>
      </c>
      <c r="N23" s="67">
        <f t="shared" si="1"/>
        <v>0</v>
      </c>
      <c r="O23" s="67">
        <f t="shared" si="1"/>
        <v>0</v>
      </c>
      <c r="P23" s="67">
        <f t="shared" si="1"/>
        <v>0</v>
      </c>
      <c r="Q23" s="67">
        <f t="shared" si="1"/>
        <v>0</v>
      </c>
      <c r="R23" s="67">
        <f t="shared" si="1"/>
        <v>0</v>
      </c>
      <c r="S23" s="67">
        <f t="shared" si="1"/>
        <v>0</v>
      </c>
      <c r="T23" s="67">
        <f t="shared" si="1"/>
        <v>0</v>
      </c>
      <c r="U23" s="67">
        <f>U20*U22</f>
        <v>12.9</v>
      </c>
      <c r="V23" s="67">
        <f t="shared" si="1"/>
        <v>0</v>
      </c>
      <c r="W23" s="67">
        <f t="shared" si="1"/>
        <v>0</v>
      </c>
      <c r="X23" s="67">
        <f t="shared" si="1"/>
        <v>0</v>
      </c>
      <c r="Y23" s="67">
        <f t="shared" si="1"/>
        <v>0</v>
      </c>
      <c r="Z23" s="67">
        <f t="shared" si="1"/>
        <v>0</v>
      </c>
      <c r="AA23" s="67">
        <f t="shared" si="1"/>
        <v>0</v>
      </c>
      <c r="AB23" s="67">
        <f t="shared" si="1"/>
        <v>0</v>
      </c>
      <c r="AC23" s="67">
        <f t="shared" si="1"/>
        <v>0</v>
      </c>
      <c r="AD23" s="67">
        <f t="shared" si="1"/>
        <v>0</v>
      </c>
      <c r="AE23" s="67">
        <f t="shared" si="1"/>
        <v>0</v>
      </c>
      <c r="AF23" s="67">
        <f t="shared" si="1"/>
        <v>0</v>
      </c>
      <c r="AG23" s="67">
        <f t="shared" si="1"/>
        <v>0</v>
      </c>
      <c r="AH23" s="67">
        <f t="shared" si="1"/>
        <v>5.4</v>
      </c>
      <c r="AI23" s="67">
        <f t="shared" si="1"/>
        <v>5.6</v>
      </c>
      <c r="AJ23" s="67">
        <f>AJ20*AJ22/1000</f>
        <v>0</v>
      </c>
      <c r="AK23" s="67">
        <f t="shared" si="1"/>
        <v>0</v>
      </c>
      <c r="AL23" s="67">
        <f t="shared" si="1"/>
        <v>0</v>
      </c>
      <c r="AM23" s="67">
        <f t="shared" si="1"/>
        <v>0</v>
      </c>
      <c r="AN23" s="67">
        <f t="shared" si="1"/>
        <v>0</v>
      </c>
      <c r="AO23" s="67">
        <f t="shared" si="1"/>
        <v>0</v>
      </c>
      <c r="AP23" s="67">
        <f t="shared" si="1"/>
        <v>0</v>
      </c>
      <c r="AQ23" s="67">
        <f t="shared" si="1"/>
        <v>0</v>
      </c>
      <c r="AR23" s="67">
        <f t="shared" si="1"/>
        <v>0</v>
      </c>
      <c r="AS23" s="67">
        <f t="shared" si="1"/>
        <v>1.7</v>
      </c>
      <c r="AT23" s="67">
        <f t="shared" si="1"/>
        <v>0</v>
      </c>
      <c r="AU23" s="67">
        <f t="shared" si="1"/>
        <v>1.1000000000000001</v>
      </c>
      <c r="AV23" s="67">
        <f t="shared" si="1"/>
        <v>0</v>
      </c>
      <c r="AW23" s="67">
        <f t="shared" si="1"/>
        <v>0</v>
      </c>
      <c r="AX23" s="67">
        <f t="shared" si="1"/>
        <v>0</v>
      </c>
      <c r="AY23" s="67">
        <f t="shared" si="1"/>
        <v>0</v>
      </c>
      <c r="AZ23" s="67">
        <f t="shared" si="1"/>
        <v>0</v>
      </c>
      <c r="BA23" s="67">
        <f t="shared" si="1"/>
        <v>0</v>
      </c>
      <c r="BB23" s="67">
        <f t="shared" si="1"/>
        <v>0</v>
      </c>
      <c r="BC23" s="67">
        <f t="shared" si="1"/>
        <v>0</v>
      </c>
      <c r="BD23" s="67">
        <f t="shared" si="1"/>
        <v>0</v>
      </c>
      <c r="BE23" s="67">
        <f t="shared" si="1"/>
        <v>0</v>
      </c>
      <c r="BF23" s="67">
        <f>BF20*BF22/1000</f>
        <v>0</v>
      </c>
      <c r="BG23" s="67">
        <f t="shared" si="1"/>
        <v>2.4</v>
      </c>
      <c r="BH23" s="67">
        <f t="shared" si="1"/>
        <v>0.7</v>
      </c>
      <c r="BI23" s="67">
        <f t="shared" si="1"/>
        <v>0</v>
      </c>
      <c r="BJ23" s="67">
        <f t="shared" si="1"/>
        <v>0.4</v>
      </c>
      <c r="BK23" s="67">
        <f t="shared" si="1"/>
        <v>0</v>
      </c>
      <c r="BL23" s="67">
        <f t="shared" si="1"/>
        <v>0</v>
      </c>
      <c r="BM23" s="67">
        <f t="shared" si="1"/>
        <v>0</v>
      </c>
      <c r="BN23" s="67">
        <f>BN20*BN22/1000</f>
        <v>0</v>
      </c>
      <c r="BO23" s="67">
        <f t="shared" si="1"/>
        <v>0</v>
      </c>
      <c r="BP23" s="67">
        <f t="shared" si="1"/>
        <v>0</v>
      </c>
      <c r="BQ23" s="67">
        <f>BQ20*BQ22/920</f>
        <v>0</v>
      </c>
      <c r="BR23" s="67">
        <f>BR20*BR22/920</f>
        <v>0</v>
      </c>
      <c r="BS23" s="70">
        <f>SUM(C23:BR23)</f>
        <v>36.200000000000003</v>
      </c>
    </row>
    <row r="24" spans="1:71" ht="15.75" customHeight="1" thickBot="1" x14ac:dyDescent="0.3">
      <c r="A24" s="256"/>
      <c r="B24" s="64" t="s">
        <v>130</v>
      </c>
      <c r="C24" s="18">
        <f>C21*C22/1000</f>
        <v>3.3</v>
      </c>
      <c r="D24" s="18">
        <f>D21*D22/1000</f>
        <v>0</v>
      </c>
      <c r="E24" s="18">
        <f t="shared" ref="E24:BP24" si="2">E21*E22/1000</f>
        <v>0</v>
      </c>
      <c r="F24" s="18">
        <f t="shared" si="2"/>
        <v>0</v>
      </c>
      <c r="G24" s="18">
        <f t="shared" si="2"/>
        <v>0</v>
      </c>
      <c r="H24" s="18">
        <f t="shared" si="2"/>
        <v>0</v>
      </c>
      <c r="I24" s="18">
        <f t="shared" si="2"/>
        <v>0</v>
      </c>
      <c r="J24" s="18">
        <f t="shared" si="2"/>
        <v>0</v>
      </c>
      <c r="K24" s="18">
        <f t="shared" si="2"/>
        <v>0</v>
      </c>
      <c r="L24" s="18">
        <f t="shared" si="2"/>
        <v>0</v>
      </c>
      <c r="M24" s="18">
        <f t="shared" si="2"/>
        <v>4</v>
      </c>
      <c r="N24" s="18">
        <f t="shared" si="2"/>
        <v>0</v>
      </c>
      <c r="O24" s="18">
        <f t="shared" si="2"/>
        <v>0</v>
      </c>
      <c r="P24" s="18">
        <f t="shared" si="2"/>
        <v>0</v>
      </c>
      <c r="Q24" s="18">
        <f t="shared" si="2"/>
        <v>0</v>
      </c>
      <c r="R24" s="18">
        <f t="shared" si="2"/>
        <v>0</v>
      </c>
      <c r="S24" s="18">
        <f t="shared" si="2"/>
        <v>0</v>
      </c>
      <c r="T24" s="18">
        <f t="shared" si="2"/>
        <v>0</v>
      </c>
      <c r="U24" s="18">
        <f>U21*U22</f>
        <v>15.6</v>
      </c>
      <c r="V24" s="18">
        <f t="shared" si="2"/>
        <v>0</v>
      </c>
      <c r="W24" s="18">
        <f t="shared" si="2"/>
        <v>0</v>
      </c>
      <c r="X24" s="18">
        <f t="shared" si="2"/>
        <v>0</v>
      </c>
      <c r="Y24" s="18">
        <f t="shared" si="2"/>
        <v>0</v>
      </c>
      <c r="Z24" s="18">
        <f t="shared" si="2"/>
        <v>0</v>
      </c>
      <c r="AA24" s="18">
        <f t="shared" si="2"/>
        <v>0</v>
      </c>
      <c r="AB24" s="18">
        <f t="shared" si="2"/>
        <v>0</v>
      </c>
      <c r="AC24" s="18">
        <f t="shared" si="2"/>
        <v>0</v>
      </c>
      <c r="AD24" s="18">
        <f t="shared" si="2"/>
        <v>0</v>
      </c>
      <c r="AE24" s="18">
        <f t="shared" si="2"/>
        <v>0</v>
      </c>
      <c r="AF24" s="18">
        <f t="shared" si="2"/>
        <v>0</v>
      </c>
      <c r="AG24" s="18">
        <f t="shared" si="2"/>
        <v>0</v>
      </c>
      <c r="AH24" s="18">
        <f t="shared" si="2"/>
        <v>9.1</v>
      </c>
      <c r="AI24" s="18">
        <f t="shared" si="2"/>
        <v>5.6</v>
      </c>
      <c r="AJ24" s="18">
        <f>AJ21*AJ22/1000</f>
        <v>0</v>
      </c>
      <c r="AK24" s="18">
        <f t="shared" si="2"/>
        <v>0</v>
      </c>
      <c r="AL24" s="18">
        <f t="shared" si="2"/>
        <v>0</v>
      </c>
      <c r="AM24" s="18">
        <f t="shared" si="2"/>
        <v>0</v>
      </c>
      <c r="AN24" s="18">
        <f t="shared" si="2"/>
        <v>0</v>
      </c>
      <c r="AO24" s="18">
        <f t="shared" si="2"/>
        <v>0</v>
      </c>
      <c r="AP24" s="18">
        <f t="shared" si="2"/>
        <v>0</v>
      </c>
      <c r="AQ24" s="18">
        <f t="shared" si="2"/>
        <v>0</v>
      </c>
      <c r="AR24" s="18">
        <f t="shared" si="2"/>
        <v>0</v>
      </c>
      <c r="AS24" s="18">
        <f t="shared" si="2"/>
        <v>2.4</v>
      </c>
      <c r="AT24" s="18">
        <f t="shared" si="2"/>
        <v>0</v>
      </c>
      <c r="AU24" s="18">
        <f t="shared" si="2"/>
        <v>1.9</v>
      </c>
      <c r="AV24" s="18">
        <f t="shared" si="2"/>
        <v>0</v>
      </c>
      <c r="AW24" s="18">
        <f t="shared" si="2"/>
        <v>0</v>
      </c>
      <c r="AX24" s="18">
        <f t="shared" si="2"/>
        <v>0</v>
      </c>
      <c r="AY24" s="18">
        <f t="shared" si="2"/>
        <v>0</v>
      </c>
      <c r="AZ24" s="18">
        <f t="shared" si="2"/>
        <v>0</v>
      </c>
      <c r="BA24" s="18">
        <f t="shared" si="2"/>
        <v>0</v>
      </c>
      <c r="BB24" s="18">
        <f t="shared" si="2"/>
        <v>0</v>
      </c>
      <c r="BC24" s="18">
        <f t="shared" si="2"/>
        <v>0</v>
      </c>
      <c r="BD24" s="18">
        <f t="shared" si="2"/>
        <v>0</v>
      </c>
      <c r="BE24" s="18">
        <f t="shared" si="2"/>
        <v>0</v>
      </c>
      <c r="BF24" s="18">
        <f>BF21*BF22/1000</f>
        <v>0</v>
      </c>
      <c r="BG24" s="18">
        <f t="shared" si="2"/>
        <v>2.4</v>
      </c>
      <c r="BH24" s="18">
        <f t="shared" si="2"/>
        <v>0.7</v>
      </c>
      <c r="BI24" s="18">
        <f t="shared" si="2"/>
        <v>0</v>
      </c>
      <c r="BJ24" s="18">
        <f t="shared" si="2"/>
        <v>0.4</v>
      </c>
      <c r="BK24" s="18">
        <f t="shared" si="2"/>
        <v>0</v>
      </c>
      <c r="BL24" s="18">
        <f t="shared" si="2"/>
        <v>0</v>
      </c>
      <c r="BM24" s="18">
        <f t="shared" si="2"/>
        <v>0</v>
      </c>
      <c r="BN24" s="18">
        <f>BN21*BN22/1000</f>
        <v>0</v>
      </c>
      <c r="BO24" s="18">
        <f t="shared" si="2"/>
        <v>0</v>
      </c>
      <c r="BP24" s="18">
        <f t="shared" si="2"/>
        <v>0</v>
      </c>
      <c r="BQ24" s="18">
        <f>BQ21*BQ22/920</f>
        <v>0</v>
      </c>
      <c r="BR24" s="18">
        <f>BR21*BR22/920</f>
        <v>0</v>
      </c>
      <c r="BS24" s="69">
        <f>SUM(C24:BR24)</f>
        <v>45.4</v>
      </c>
    </row>
    <row r="25" spans="1:71" ht="15" customHeight="1" thickTop="1" x14ac:dyDescent="0.25">
      <c r="A25" s="294" t="s">
        <v>252</v>
      </c>
      <c r="B25" s="19">
        <v>60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>
        <f>'[1]ФРУКТЫ, ОВОЩИ'!$F$309</f>
        <v>66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f>'[1]ФРУКТЫ, ОВОЩИ'!$F$311</f>
        <v>1.8</v>
      </c>
      <c r="BK25" s="20"/>
      <c r="BL25" s="20"/>
      <c r="BM25" s="20"/>
      <c r="BN25" s="20"/>
      <c r="BO25" s="21"/>
      <c r="BP25" s="22"/>
      <c r="BQ25" s="20"/>
      <c r="BR25" s="20">
        <f>'[1]ФРУКТЫ, ОВОЩИ'!$F$310</f>
        <v>4</v>
      </c>
    </row>
    <row r="26" spans="1:71" ht="15" customHeight="1" x14ac:dyDescent="0.25">
      <c r="A26" s="236"/>
      <c r="B26" s="9">
        <v>100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>
        <f>'[1]ФРУКТЫ, ОВОЩИ'!$Q$309</f>
        <v>110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>
        <f>'[1]ФРУКТЫ, ОВОЩИ'!$Q$311</f>
        <v>3</v>
      </c>
      <c r="BK26" s="10"/>
      <c r="BL26" s="10"/>
      <c r="BM26" s="10"/>
      <c r="BN26" s="10"/>
      <c r="BO26" s="23"/>
      <c r="BP26" s="11"/>
      <c r="BQ26" s="10"/>
      <c r="BR26" s="10">
        <f>'[1]ФРУКТЫ, ОВОЩИ'!$Q$310</f>
        <v>6.7</v>
      </c>
    </row>
    <row r="27" spans="1:71" ht="15.75" customHeight="1" x14ac:dyDescent="0.25">
      <c r="A27" s="292" t="s">
        <v>179</v>
      </c>
      <c r="B27" s="6">
        <v>240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>'[1]МЯСО, РЫБА'!$F$505</f>
        <v>129.69999999999999</v>
      </c>
      <c r="U27" s="7"/>
      <c r="V27" s="7"/>
      <c r="W27" s="7"/>
      <c r="X27" s="7">
        <f>'[1]МЯСО, РЫБА'!$F$509</f>
        <v>15.5</v>
      </c>
      <c r="Y27" s="7">
        <f>'[1]МЯСО, РЫБА'!$F$507</f>
        <v>16.3</v>
      </c>
      <c r="Z27" s="7"/>
      <c r="AA27" s="7"/>
      <c r="AB27" s="7"/>
      <c r="AC27" s="7"/>
      <c r="AD27" s="7"/>
      <c r="AE27" s="7"/>
      <c r="AF27" s="7">
        <f>'[1]МЯСО, РЫБА'!$F$511</f>
        <v>3.2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>
        <f>'[1]МЯСО, РЫБА'!$F$510</f>
        <v>52</v>
      </c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8"/>
      <c r="BQ27" s="7"/>
      <c r="BR27" s="7">
        <f>'[1]МЯСО, РЫБА'!$F$508</f>
        <v>8</v>
      </c>
    </row>
    <row r="28" spans="1:71" ht="15" customHeight="1" x14ac:dyDescent="0.25">
      <c r="A28" s="292"/>
      <c r="B28" s="9">
        <v>260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>
        <f>'[1]МЯСО, РЫБА'!$Q$505</f>
        <v>140.5</v>
      </c>
      <c r="U28" s="10"/>
      <c r="V28" s="10"/>
      <c r="W28" s="10"/>
      <c r="X28" s="10">
        <f>'[1]МЯСО, РЫБА'!$Q$509</f>
        <v>16.8</v>
      </c>
      <c r="Y28" s="10">
        <f>'[1]МЯСО, РЫБА'!$Q$507</f>
        <v>17.600000000000001</v>
      </c>
      <c r="Z28" s="10"/>
      <c r="AA28" s="10"/>
      <c r="AB28" s="10"/>
      <c r="AC28" s="10"/>
      <c r="AD28" s="10"/>
      <c r="AE28" s="10"/>
      <c r="AF28" s="10">
        <f>'[1]МЯСО, РЫБА'!$Q$511</f>
        <v>3.5</v>
      </c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>
        <f>'[1]МЯСО, РЫБА'!$Q$510</f>
        <v>56.3</v>
      </c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1"/>
      <c r="BQ28" s="10"/>
      <c r="BR28" s="10">
        <f>'[1]МЯСО, РЫБА'!$Q$508</f>
        <v>8.6999999999999993</v>
      </c>
    </row>
    <row r="29" spans="1:71" ht="15.75" customHeight="1" x14ac:dyDescent="0.25">
      <c r="A29" s="292" t="s">
        <v>118</v>
      </c>
      <c r="B29" s="6">
        <v>200</v>
      </c>
      <c r="C29" s="7">
        <f>[1]НАПИТКИ!$Q$96</f>
        <v>100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>
        <f>[1]НАПИТКИ!$Q$98</f>
        <v>8.6999999999999993</v>
      </c>
      <c r="BK29" s="7">
        <f>[1]НАПИТКИ!$Q$95</f>
        <v>2.9</v>
      </c>
      <c r="BL29" s="7"/>
      <c r="BM29" s="7"/>
      <c r="BN29" s="7"/>
      <c r="BO29" s="8"/>
      <c r="BP29" s="8"/>
      <c r="BQ29" s="7"/>
      <c r="BR29" s="7"/>
    </row>
    <row r="30" spans="1:71" ht="15.75" customHeight="1" x14ac:dyDescent="0.25">
      <c r="A30" s="292"/>
      <c r="B30" s="9">
        <v>200</v>
      </c>
      <c r="C30" s="10">
        <f>[1]НАПИТКИ!$Q$96</f>
        <v>100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>
        <f>[1]НАПИТКИ!$Q$98</f>
        <v>8.6999999999999993</v>
      </c>
      <c r="BK30" s="10">
        <f>[1]НАПИТКИ!$Q$95</f>
        <v>2.9</v>
      </c>
      <c r="BL30" s="10"/>
      <c r="BM30" s="10"/>
      <c r="BN30" s="10"/>
      <c r="BO30" s="11"/>
      <c r="BP30" s="11"/>
      <c r="BQ30" s="10"/>
      <c r="BR30" s="10"/>
    </row>
    <row r="31" spans="1:71" ht="15.75" customHeight="1" x14ac:dyDescent="0.25">
      <c r="A31" s="293" t="s">
        <v>207</v>
      </c>
      <c r="B31" s="134">
        <v>18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>
        <v>18</v>
      </c>
      <c r="BF31" s="124"/>
      <c r="BG31" s="124"/>
      <c r="BH31" s="124"/>
      <c r="BI31" s="124"/>
      <c r="BJ31" s="124"/>
      <c r="BK31" s="124"/>
      <c r="BL31" s="124"/>
      <c r="BM31" s="124"/>
      <c r="BN31" s="124"/>
      <c r="BO31" s="125"/>
      <c r="BP31" s="125"/>
      <c r="BQ31" s="124"/>
      <c r="BR31" s="124"/>
    </row>
    <row r="32" spans="1:71" ht="15.75" customHeight="1" x14ac:dyDescent="0.25">
      <c r="A32" s="293"/>
      <c r="B32" s="13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5"/>
      <c r="BP32" s="125"/>
      <c r="BQ32" s="124"/>
      <c r="BR32" s="124"/>
    </row>
    <row r="33" spans="1:71" ht="15.75" customHeight="1" x14ac:dyDescent="0.25">
      <c r="A33" s="292" t="s">
        <v>45</v>
      </c>
      <c r="B33" s="6">
        <v>35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>
        <f>'[1]ГАСТРОНОМИЯ, ВЫПЕЧКА'!$F$57</f>
        <v>35</v>
      </c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8"/>
      <c r="BP33" s="8"/>
      <c r="BQ33" s="7"/>
      <c r="BR33" s="7"/>
    </row>
    <row r="34" spans="1:71" ht="15.75" customHeight="1" x14ac:dyDescent="0.25">
      <c r="A34" s="292"/>
      <c r="B34" s="9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>
        <f>'[1]ГАСТРОНОМИЯ, ВЫПЕЧКА'!$AM$57</f>
        <v>50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1"/>
      <c r="BP34" s="11"/>
      <c r="BQ34" s="10"/>
      <c r="BR34" s="10"/>
    </row>
    <row r="35" spans="1:71" ht="15.75" customHeight="1" x14ac:dyDescent="0.25">
      <c r="A35" s="292" t="s">
        <v>47</v>
      </c>
      <c r="B35" s="6">
        <v>20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>
        <f>'[1]ГАСТРОНОМИЯ, ВЫПЕЧКА'!$F$16</f>
        <v>20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8"/>
      <c r="BP35" s="8"/>
      <c r="BQ35" s="7"/>
      <c r="BR35" s="7"/>
    </row>
    <row r="36" spans="1:71" ht="15.75" customHeight="1" thickBot="1" x14ac:dyDescent="0.3">
      <c r="A36" s="292"/>
      <c r="B36" s="133">
        <v>35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>
        <f>'[1]ГАСТРОНОМИЯ, ВЫПЕЧКА'!$Q$16</f>
        <v>35</v>
      </c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1"/>
      <c r="BP36" s="11"/>
      <c r="BQ36" s="10"/>
      <c r="BR36" s="10"/>
    </row>
    <row r="37" spans="1:71" ht="15.75" customHeight="1" thickTop="1" x14ac:dyDescent="0.25">
      <c r="A37" s="244" t="s">
        <v>85</v>
      </c>
      <c r="B37" s="63" t="s">
        <v>128</v>
      </c>
      <c r="C37" s="17">
        <f>C25+C27+C29+C31+C33+C35</f>
        <v>100</v>
      </c>
      <c r="D37" s="17">
        <f>D25+D27+D29+D31+D33+D35</f>
        <v>0</v>
      </c>
      <c r="E37" s="17">
        <f t="shared" ref="E37:BR38" si="3">E25+E27+E29+E31+E33+E35</f>
        <v>0</v>
      </c>
      <c r="F37" s="17">
        <f t="shared" si="3"/>
        <v>0</v>
      </c>
      <c r="G37" s="17">
        <f t="shared" si="3"/>
        <v>0</v>
      </c>
      <c r="H37" s="17">
        <f t="shared" si="3"/>
        <v>0</v>
      </c>
      <c r="I37" s="17">
        <f t="shared" si="3"/>
        <v>0</v>
      </c>
      <c r="J37" s="17">
        <f t="shared" si="3"/>
        <v>0</v>
      </c>
      <c r="K37" s="17">
        <f t="shared" si="3"/>
        <v>0</v>
      </c>
      <c r="L37" s="17">
        <f t="shared" si="3"/>
        <v>0</v>
      </c>
      <c r="M37" s="17">
        <f t="shared" si="3"/>
        <v>0</v>
      </c>
      <c r="N37" s="17">
        <f t="shared" si="3"/>
        <v>0</v>
      </c>
      <c r="O37" s="17">
        <f t="shared" si="3"/>
        <v>0</v>
      </c>
      <c r="P37" s="17">
        <f t="shared" si="3"/>
        <v>0</v>
      </c>
      <c r="Q37" s="17">
        <f t="shared" si="3"/>
        <v>0</v>
      </c>
      <c r="R37" s="17">
        <f t="shared" si="3"/>
        <v>0</v>
      </c>
      <c r="S37" s="17">
        <f t="shared" si="3"/>
        <v>0</v>
      </c>
      <c r="T37" s="17">
        <f t="shared" si="3"/>
        <v>129.69999999999999</v>
      </c>
      <c r="U37" s="17">
        <f t="shared" si="3"/>
        <v>0</v>
      </c>
      <c r="V37" s="17">
        <f t="shared" si="3"/>
        <v>0</v>
      </c>
      <c r="W37" s="17">
        <f t="shared" si="3"/>
        <v>0</v>
      </c>
      <c r="X37" s="17">
        <f t="shared" si="3"/>
        <v>15.5</v>
      </c>
      <c r="Y37" s="17">
        <f t="shared" si="3"/>
        <v>82.3</v>
      </c>
      <c r="Z37" s="17">
        <f t="shared" si="3"/>
        <v>0</v>
      </c>
      <c r="AA37" s="17">
        <f t="shared" si="3"/>
        <v>0</v>
      </c>
      <c r="AB37" s="17">
        <f t="shared" si="3"/>
        <v>0</v>
      </c>
      <c r="AC37" s="17">
        <f t="shared" si="3"/>
        <v>0</v>
      </c>
      <c r="AD37" s="17">
        <f t="shared" si="3"/>
        <v>0</v>
      </c>
      <c r="AE37" s="17">
        <f t="shared" si="3"/>
        <v>0</v>
      </c>
      <c r="AF37" s="17">
        <f t="shared" si="3"/>
        <v>3.2</v>
      </c>
      <c r="AG37" s="17">
        <f t="shared" si="3"/>
        <v>0</v>
      </c>
      <c r="AH37" s="17">
        <f t="shared" si="3"/>
        <v>0</v>
      </c>
      <c r="AI37" s="17">
        <f t="shared" si="3"/>
        <v>0</v>
      </c>
      <c r="AJ37" s="17">
        <f>AJ25+AJ27+AJ29+AJ31+AJ33+AJ35</f>
        <v>0</v>
      </c>
      <c r="AK37" s="17">
        <f t="shared" si="3"/>
        <v>0</v>
      </c>
      <c r="AL37" s="17">
        <f t="shared" si="3"/>
        <v>0</v>
      </c>
      <c r="AM37" s="17">
        <f t="shared" si="3"/>
        <v>0</v>
      </c>
      <c r="AN37" s="17">
        <f t="shared" si="3"/>
        <v>0</v>
      </c>
      <c r="AO37" s="17">
        <f t="shared" si="3"/>
        <v>0</v>
      </c>
      <c r="AP37" s="17">
        <f t="shared" si="3"/>
        <v>0</v>
      </c>
      <c r="AQ37" s="17">
        <f t="shared" si="3"/>
        <v>0</v>
      </c>
      <c r="AR37" s="17">
        <f t="shared" si="3"/>
        <v>0</v>
      </c>
      <c r="AS37" s="17">
        <f t="shared" si="3"/>
        <v>35</v>
      </c>
      <c r="AT37" s="17">
        <f t="shared" si="3"/>
        <v>0</v>
      </c>
      <c r="AU37" s="17">
        <f t="shared" si="3"/>
        <v>20</v>
      </c>
      <c r="AV37" s="17">
        <f t="shared" si="3"/>
        <v>0</v>
      </c>
      <c r="AW37" s="17">
        <f t="shared" si="3"/>
        <v>0</v>
      </c>
      <c r="AX37" s="17">
        <f t="shared" si="3"/>
        <v>52</v>
      </c>
      <c r="AY37" s="17">
        <f t="shared" si="3"/>
        <v>0</v>
      </c>
      <c r="AZ37" s="17">
        <f t="shared" si="3"/>
        <v>0</v>
      </c>
      <c r="BA37" s="17">
        <f t="shared" si="3"/>
        <v>0</v>
      </c>
      <c r="BB37" s="17">
        <f t="shared" si="3"/>
        <v>0</v>
      </c>
      <c r="BC37" s="17">
        <f t="shared" si="3"/>
        <v>0</v>
      </c>
      <c r="BD37" s="17">
        <f t="shared" si="3"/>
        <v>0</v>
      </c>
      <c r="BE37" s="17">
        <f t="shared" si="3"/>
        <v>18</v>
      </c>
      <c r="BF37" s="17">
        <f>BF25+BF27+BF29+BF31+BF33+BF35</f>
        <v>0</v>
      </c>
      <c r="BG37" s="17">
        <f t="shared" si="3"/>
        <v>0</v>
      </c>
      <c r="BH37" s="17">
        <f t="shared" si="3"/>
        <v>0</v>
      </c>
      <c r="BI37" s="17">
        <v>1.3</v>
      </c>
      <c r="BJ37" s="17">
        <f t="shared" si="3"/>
        <v>10.5</v>
      </c>
      <c r="BK37" s="17">
        <f t="shared" si="3"/>
        <v>2.9</v>
      </c>
      <c r="BL37" s="17">
        <f t="shared" si="3"/>
        <v>0</v>
      </c>
      <c r="BM37" s="17">
        <f t="shared" si="3"/>
        <v>0</v>
      </c>
      <c r="BN37" s="17">
        <f t="shared" si="3"/>
        <v>0</v>
      </c>
      <c r="BO37" s="17">
        <f t="shared" si="3"/>
        <v>0</v>
      </c>
      <c r="BP37" s="17">
        <f t="shared" si="3"/>
        <v>0</v>
      </c>
      <c r="BQ37" s="17">
        <f t="shared" si="3"/>
        <v>0</v>
      </c>
      <c r="BR37" s="17">
        <f t="shared" si="3"/>
        <v>12</v>
      </c>
    </row>
    <row r="38" spans="1:71" ht="15.75" customHeight="1" thickBot="1" x14ac:dyDescent="0.3">
      <c r="A38" s="245"/>
      <c r="B38" s="71" t="s">
        <v>130</v>
      </c>
      <c r="C38" s="15">
        <f>C26+C28+C30+C32+C34+C36</f>
        <v>100</v>
      </c>
      <c r="D38" s="15">
        <f>D26+D28+D30+D32+D34+D36</f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3"/>
        <v>0</v>
      </c>
      <c r="P38" s="15">
        <f t="shared" si="3"/>
        <v>0</v>
      </c>
      <c r="Q38" s="15">
        <f t="shared" si="3"/>
        <v>0</v>
      </c>
      <c r="R38" s="15">
        <f t="shared" si="3"/>
        <v>0</v>
      </c>
      <c r="S38" s="15">
        <f t="shared" si="3"/>
        <v>0</v>
      </c>
      <c r="T38" s="15">
        <f t="shared" si="3"/>
        <v>140.5</v>
      </c>
      <c r="U38" s="15">
        <f t="shared" si="3"/>
        <v>0</v>
      </c>
      <c r="V38" s="15">
        <f t="shared" si="3"/>
        <v>0</v>
      </c>
      <c r="W38" s="15">
        <f t="shared" si="3"/>
        <v>0</v>
      </c>
      <c r="X38" s="15">
        <f t="shared" si="3"/>
        <v>16.8</v>
      </c>
      <c r="Y38" s="15">
        <f t="shared" si="3"/>
        <v>127.6</v>
      </c>
      <c r="Z38" s="15">
        <f t="shared" si="3"/>
        <v>0</v>
      </c>
      <c r="AA38" s="15">
        <f t="shared" si="3"/>
        <v>0</v>
      </c>
      <c r="AB38" s="15">
        <f t="shared" si="3"/>
        <v>0</v>
      </c>
      <c r="AC38" s="15">
        <f t="shared" si="3"/>
        <v>0</v>
      </c>
      <c r="AD38" s="15">
        <f t="shared" si="3"/>
        <v>0</v>
      </c>
      <c r="AE38" s="15">
        <f t="shared" si="3"/>
        <v>0</v>
      </c>
      <c r="AF38" s="15">
        <f t="shared" si="3"/>
        <v>3.5</v>
      </c>
      <c r="AG38" s="15">
        <f t="shared" si="3"/>
        <v>0</v>
      </c>
      <c r="AH38" s="15">
        <f t="shared" si="3"/>
        <v>0</v>
      </c>
      <c r="AI38" s="15">
        <f t="shared" si="3"/>
        <v>0</v>
      </c>
      <c r="AJ38" s="15">
        <f>AJ26+AJ28+AJ30+AJ32+AJ34+AJ36</f>
        <v>0</v>
      </c>
      <c r="AK38" s="15">
        <f t="shared" si="3"/>
        <v>0</v>
      </c>
      <c r="AL38" s="15">
        <f t="shared" si="3"/>
        <v>0</v>
      </c>
      <c r="AM38" s="15">
        <f t="shared" si="3"/>
        <v>0</v>
      </c>
      <c r="AN38" s="15">
        <f t="shared" si="3"/>
        <v>0</v>
      </c>
      <c r="AO38" s="15">
        <f t="shared" si="3"/>
        <v>0</v>
      </c>
      <c r="AP38" s="15">
        <f t="shared" si="3"/>
        <v>0</v>
      </c>
      <c r="AQ38" s="15">
        <f t="shared" si="3"/>
        <v>0</v>
      </c>
      <c r="AR38" s="15">
        <f t="shared" si="3"/>
        <v>0</v>
      </c>
      <c r="AS38" s="15">
        <f t="shared" si="3"/>
        <v>50</v>
      </c>
      <c r="AT38" s="15">
        <f t="shared" si="3"/>
        <v>0</v>
      </c>
      <c r="AU38" s="15">
        <f t="shared" si="3"/>
        <v>35</v>
      </c>
      <c r="AV38" s="15">
        <f t="shared" si="3"/>
        <v>0</v>
      </c>
      <c r="AW38" s="15">
        <f t="shared" si="3"/>
        <v>0</v>
      </c>
      <c r="AX38" s="15">
        <f t="shared" si="3"/>
        <v>56.3</v>
      </c>
      <c r="AY38" s="15">
        <f t="shared" si="3"/>
        <v>0</v>
      </c>
      <c r="AZ38" s="15">
        <f t="shared" si="3"/>
        <v>0</v>
      </c>
      <c r="BA38" s="15">
        <f t="shared" si="3"/>
        <v>0</v>
      </c>
      <c r="BB38" s="15">
        <f t="shared" si="3"/>
        <v>0</v>
      </c>
      <c r="BC38" s="15">
        <f t="shared" si="3"/>
        <v>0</v>
      </c>
      <c r="BD38" s="15">
        <f t="shared" si="3"/>
        <v>0</v>
      </c>
      <c r="BE38" s="15">
        <f t="shared" si="3"/>
        <v>0</v>
      </c>
      <c r="BF38" s="15">
        <f>BF26+BF28+BF30+BF32+BF34+BF36</f>
        <v>0</v>
      </c>
      <c r="BG38" s="15">
        <f t="shared" si="3"/>
        <v>0</v>
      </c>
      <c r="BH38" s="15">
        <f t="shared" si="3"/>
        <v>0</v>
      </c>
      <c r="BI38" s="18">
        <v>2.2999999999999998</v>
      </c>
      <c r="BJ38" s="15">
        <f t="shared" si="3"/>
        <v>11.7</v>
      </c>
      <c r="BK38" s="15">
        <f t="shared" si="3"/>
        <v>2.9</v>
      </c>
      <c r="BL38" s="15">
        <f t="shared" si="3"/>
        <v>0</v>
      </c>
      <c r="BM38" s="15">
        <f t="shared" si="3"/>
        <v>0</v>
      </c>
      <c r="BN38" s="15">
        <f t="shared" si="3"/>
        <v>0</v>
      </c>
      <c r="BO38" s="15">
        <f t="shared" si="3"/>
        <v>0</v>
      </c>
      <c r="BP38" s="15">
        <f t="shared" si="3"/>
        <v>0</v>
      </c>
      <c r="BQ38" s="15">
        <f t="shared" si="3"/>
        <v>0</v>
      </c>
      <c r="BR38" s="15">
        <f t="shared" si="3"/>
        <v>15.4</v>
      </c>
    </row>
    <row r="39" spans="1:71" ht="15.75" customHeight="1" thickTop="1" x14ac:dyDescent="0.25">
      <c r="A39" s="245"/>
      <c r="B39" s="74" t="s">
        <v>173</v>
      </c>
      <c r="C39" s="75">
        <v>47.2</v>
      </c>
      <c r="D39" s="75">
        <v>125</v>
      </c>
      <c r="E39" s="75">
        <v>200</v>
      </c>
      <c r="F39" s="75"/>
      <c r="G39" s="75">
        <v>190</v>
      </c>
      <c r="H39" s="75"/>
      <c r="I39" s="75">
        <v>230</v>
      </c>
      <c r="J39" s="75">
        <v>195</v>
      </c>
      <c r="K39" s="75">
        <v>214.6</v>
      </c>
      <c r="L39" s="75">
        <v>235</v>
      </c>
      <c r="M39" s="75">
        <v>344.5</v>
      </c>
      <c r="N39" s="75">
        <v>432.7</v>
      </c>
      <c r="O39" s="75">
        <v>429.2</v>
      </c>
      <c r="P39" s="75">
        <v>292.2</v>
      </c>
      <c r="Q39" s="75">
        <v>232.5</v>
      </c>
      <c r="R39" s="75">
        <v>149.9</v>
      </c>
      <c r="S39" s="75"/>
      <c r="T39" s="75">
        <v>162.6</v>
      </c>
      <c r="U39" s="75">
        <v>6.8</v>
      </c>
      <c r="V39" s="75">
        <v>37.1</v>
      </c>
      <c r="W39" s="75">
        <v>28.8</v>
      </c>
      <c r="X39" s="75">
        <v>23.4</v>
      </c>
      <c r="Y39" s="75">
        <v>33.6</v>
      </c>
      <c r="Z39" s="75">
        <v>32.4</v>
      </c>
      <c r="AA39" s="75"/>
      <c r="AB39" s="75"/>
      <c r="AC39" s="75">
        <v>72</v>
      </c>
      <c r="AD39" s="75">
        <v>78</v>
      </c>
      <c r="AE39" s="75"/>
      <c r="AF39" s="75">
        <v>113.5</v>
      </c>
      <c r="AG39" s="75">
        <v>123.3</v>
      </c>
      <c r="AH39" s="75">
        <v>88.1</v>
      </c>
      <c r="AI39" s="75">
        <v>56.3</v>
      </c>
      <c r="AJ39" s="75">
        <v>57.3</v>
      </c>
      <c r="AK39" s="75">
        <v>98</v>
      </c>
      <c r="AL39" s="75">
        <v>131</v>
      </c>
      <c r="AM39" s="75">
        <v>180.6</v>
      </c>
      <c r="AN39" s="75">
        <v>204.7</v>
      </c>
      <c r="AO39" s="75"/>
      <c r="AP39" s="75">
        <v>150</v>
      </c>
      <c r="AQ39" s="75">
        <v>25</v>
      </c>
      <c r="AR39" s="75">
        <v>36</v>
      </c>
      <c r="AS39" s="75">
        <v>48.5</v>
      </c>
      <c r="AT39" s="75">
        <v>50</v>
      </c>
      <c r="AU39" s="75">
        <v>55.2</v>
      </c>
      <c r="AV39" s="75">
        <v>31.7</v>
      </c>
      <c r="AW39" s="75">
        <v>36.299999999999997</v>
      </c>
      <c r="AX39" s="75">
        <v>54.7</v>
      </c>
      <c r="AY39" s="75"/>
      <c r="AZ39" s="75">
        <v>35.799999999999997</v>
      </c>
      <c r="BA39" s="75">
        <v>73.2</v>
      </c>
      <c r="BB39" s="75">
        <v>26.9</v>
      </c>
      <c r="BC39" s="75">
        <v>45</v>
      </c>
      <c r="BD39" s="75">
        <v>41.7</v>
      </c>
      <c r="BE39" s="75">
        <v>480</v>
      </c>
      <c r="BF39" s="75">
        <v>250</v>
      </c>
      <c r="BG39" s="75">
        <v>94</v>
      </c>
      <c r="BH39" s="75">
        <v>502</v>
      </c>
      <c r="BI39" s="75">
        <v>16.100000000000001</v>
      </c>
      <c r="BJ39" s="75">
        <v>46.2</v>
      </c>
      <c r="BK39" s="75">
        <v>525</v>
      </c>
      <c r="BL39" s="75">
        <v>464</v>
      </c>
      <c r="BM39" s="75">
        <v>115.2</v>
      </c>
      <c r="BN39" s="75">
        <v>402</v>
      </c>
      <c r="BO39" s="75"/>
      <c r="BP39" s="75">
        <v>406</v>
      </c>
      <c r="BQ39" s="75">
        <v>380</v>
      </c>
      <c r="BR39" s="75">
        <v>107.6</v>
      </c>
      <c r="BS39" s="68"/>
    </row>
    <row r="40" spans="1:71" ht="15.75" customHeight="1" x14ac:dyDescent="0.25">
      <c r="A40" s="245"/>
      <c r="B40" s="66" t="s">
        <v>128</v>
      </c>
      <c r="C40" s="67">
        <f>C37*C39/1000</f>
        <v>4.7</v>
      </c>
      <c r="D40" s="67">
        <f>D37*D39/1000</f>
        <v>0</v>
      </c>
      <c r="E40" s="67">
        <f t="shared" ref="E40:T40" si="4">E37*E39/1000</f>
        <v>0</v>
      </c>
      <c r="F40" s="67">
        <f t="shared" si="4"/>
        <v>0</v>
      </c>
      <c r="G40" s="67">
        <f t="shared" si="4"/>
        <v>0</v>
      </c>
      <c r="H40" s="67">
        <f t="shared" si="4"/>
        <v>0</v>
      </c>
      <c r="I40" s="67">
        <f t="shared" si="4"/>
        <v>0</v>
      </c>
      <c r="J40" s="67">
        <f t="shared" si="4"/>
        <v>0</v>
      </c>
      <c r="K40" s="67">
        <f t="shared" si="4"/>
        <v>0</v>
      </c>
      <c r="L40" s="67">
        <f t="shared" si="4"/>
        <v>0</v>
      </c>
      <c r="M40" s="67">
        <f t="shared" si="4"/>
        <v>0</v>
      </c>
      <c r="N40" s="67">
        <f t="shared" si="4"/>
        <v>0</v>
      </c>
      <c r="O40" s="67">
        <f t="shared" si="4"/>
        <v>0</v>
      </c>
      <c r="P40" s="67">
        <f t="shared" si="4"/>
        <v>0</v>
      </c>
      <c r="Q40" s="67">
        <f t="shared" si="4"/>
        <v>0</v>
      </c>
      <c r="R40" s="67">
        <f t="shared" si="4"/>
        <v>0</v>
      </c>
      <c r="S40" s="67">
        <f t="shared" si="4"/>
        <v>0</v>
      </c>
      <c r="T40" s="67">
        <f t="shared" si="4"/>
        <v>21.1</v>
      </c>
      <c r="U40" s="67">
        <f>U37*U39</f>
        <v>0</v>
      </c>
      <c r="V40" s="67">
        <f t="shared" ref="V40:BM40" si="5">V37*V39/1000</f>
        <v>0</v>
      </c>
      <c r="W40" s="67">
        <f t="shared" si="5"/>
        <v>0</v>
      </c>
      <c r="X40" s="67">
        <f t="shared" si="5"/>
        <v>0.4</v>
      </c>
      <c r="Y40" s="67">
        <f t="shared" si="5"/>
        <v>2.8</v>
      </c>
      <c r="Z40" s="67">
        <f t="shared" si="5"/>
        <v>0</v>
      </c>
      <c r="AA40" s="67">
        <f t="shared" si="5"/>
        <v>0</v>
      </c>
      <c r="AB40" s="67">
        <f t="shared" si="5"/>
        <v>0</v>
      </c>
      <c r="AC40" s="67">
        <f t="shared" si="5"/>
        <v>0</v>
      </c>
      <c r="AD40" s="67">
        <f t="shared" si="5"/>
        <v>0</v>
      </c>
      <c r="AE40" s="67">
        <f t="shared" si="5"/>
        <v>0</v>
      </c>
      <c r="AF40" s="67">
        <f t="shared" si="5"/>
        <v>0.4</v>
      </c>
      <c r="AG40" s="67">
        <f t="shared" si="5"/>
        <v>0</v>
      </c>
      <c r="AH40" s="67">
        <f t="shared" si="5"/>
        <v>0</v>
      </c>
      <c r="AI40" s="67">
        <f t="shared" si="5"/>
        <v>0</v>
      </c>
      <c r="AJ40" s="67">
        <f>AJ37*AJ39/1000</f>
        <v>0</v>
      </c>
      <c r="AK40" s="67">
        <f t="shared" si="5"/>
        <v>0</v>
      </c>
      <c r="AL40" s="67">
        <f t="shared" si="5"/>
        <v>0</v>
      </c>
      <c r="AM40" s="67">
        <f t="shared" si="5"/>
        <v>0</v>
      </c>
      <c r="AN40" s="67">
        <f t="shared" si="5"/>
        <v>0</v>
      </c>
      <c r="AO40" s="67">
        <f t="shared" si="5"/>
        <v>0</v>
      </c>
      <c r="AP40" s="67">
        <f t="shared" si="5"/>
        <v>0</v>
      </c>
      <c r="AQ40" s="67">
        <f t="shared" si="5"/>
        <v>0</v>
      </c>
      <c r="AR40" s="67">
        <f t="shared" si="5"/>
        <v>0</v>
      </c>
      <c r="AS40" s="67">
        <f t="shared" si="5"/>
        <v>1.7</v>
      </c>
      <c r="AT40" s="67">
        <f t="shared" si="5"/>
        <v>0</v>
      </c>
      <c r="AU40" s="67">
        <f t="shared" si="5"/>
        <v>1.1000000000000001</v>
      </c>
      <c r="AV40" s="67">
        <f t="shared" si="5"/>
        <v>0</v>
      </c>
      <c r="AW40" s="67">
        <f t="shared" si="5"/>
        <v>0</v>
      </c>
      <c r="AX40" s="67">
        <f t="shared" si="5"/>
        <v>2.8</v>
      </c>
      <c r="AY40" s="67">
        <f t="shared" si="5"/>
        <v>0</v>
      </c>
      <c r="AZ40" s="67">
        <f t="shared" si="5"/>
        <v>0</v>
      </c>
      <c r="BA40" s="67">
        <f t="shared" si="5"/>
        <v>0</v>
      </c>
      <c r="BB40" s="67">
        <f t="shared" si="5"/>
        <v>0</v>
      </c>
      <c r="BC40" s="67">
        <f t="shared" si="5"/>
        <v>0</v>
      </c>
      <c r="BD40" s="67">
        <f t="shared" si="5"/>
        <v>0</v>
      </c>
      <c r="BE40" s="67">
        <f t="shared" si="5"/>
        <v>8.6</v>
      </c>
      <c r="BF40" s="67">
        <f>BF37*BF39/1000</f>
        <v>0</v>
      </c>
      <c r="BG40" s="67">
        <f t="shared" si="5"/>
        <v>0</v>
      </c>
      <c r="BH40" s="67">
        <f t="shared" si="5"/>
        <v>0</v>
      </c>
      <c r="BI40" s="67">
        <f t="shared" si="5"/>
        <v>0</v>
      </c>
      <c r="BJ40" s="67">
        <f t="shared" si="5"/>
        <v>0.5</v>
      </c>
      <c r="BK40" s="67">
        <f t="shared" si="5"/>
        <v>1.5</v>
      </c>
      <c r="BL40" s="67">
        <f t="shared" si="5"/>
        <v>0</v>
      </c>
      <c r="BM40" s="67">
        <f t="shared" si="5"/>
        <v>0</v>
      </c>
      <c r="BN40" s="67">
        <f>BN37*BN39/1000</f>
        <v>0</v>
      </c>
      <c r="BO40" s="67">
        <f>BO37*BO39/1000</f>
        <v>0</v>
      </c>
      <c r="BP40" s="67">
        <f>BP37*BP39/1000</f>
        <v>0</v>
      </c>
      <c r="BQ40" s="67">
        <f>BQ37*BQ39/920</f>
        <v>0</v>
      </c>
      <c r="BR40" s="67">
        <f>BR37*BR39/920</f>
        <v>1.4</v>
      </c>
      <c r="BS40" s="70">
        <f>SUM(C40:BR40)</f>
        <v>47</v>
      </c>
    </row>
    <row r="41" spans="1:71" ht="15.75" customHeight="1" thickBot="1" x14ac:dyDescent="0.3">
      <c r="A41" s="246"/>
      <c r="B41" s="64" t="s">
        <v>130</v>
      </c>
      <c r="C41" s="18">
        <f>C38*C39/1000</f>
        <v>4.7</v>
      </c>
      <c r="D41" s="18">
        <f>D38*D39/1000</f>
        <v>0</v>
      </c>
      <c r="E41" s="18">
        <f t="shared" ref="E41:T41" si="6">E38*E39/1000</f>
        <v>0</v>
      </c>
      <c r="F41" s="18">
        <f t="shared" si="6"/>
        <v>0</v>
      </c>
      <c r="G41" s="18">
        <f t="shared" si="6"/>
        <v>0</v>
      </c>
      <c r="H41" s="18">
        <f t="shared" si="6"/>
        <v>0</v>
      </c>
      <c r="I41" s="18">
        <f t="shared" si="6"/>
        <v>0</v>
      </c>
      <c r="J41" s="18">
        <f t="shared" si="6"/>
        <v>0</v>
      </c>
      <c r="K41" s="18">
        <f t="shared" si="6"/>
        <v>0</v>
      </c>
      <c r="L41" s="18">
        <f t="shared" si="6"/>
        <v>0</v>
      </c>
      <c r="M41" s="18">
        <f t="shared" si="6"/>
        <v>0</v>
      </c>
      <c r="N41" s="18">
        <f t="shared" si="6"/>
        <v>0</v>
      </c>
      <c r="O41" s="18">
        <f t="shared" si="6"/>
        <v>0</v>
      </c>
      <c r="P41" s="18">
        <f t="shared" si="6"/>
        <v>0</v>
      </c>
      <c r="Q41" s="18">
        <f t="shared" si="6"/>
        <v>0</v>
      </c>
      <c r="R41" s="18">
        <f t="shared" si="6"/>
        <v>0</v>
      </c>
      <c r="S41" s="18">
        <f t="shared" si="6"/>
        <v>0</v>
      </c>
      <c r="T41" s="18">
        <f t="shared" si="6"/>
        <v>22.8</v>
      </c>
      <c r="U41" s="18">
        <f>U38*U39</f>
        <v>0</v>
      </c>
      <c r="V41" s="18">
        <f t="shared" ref="V41:BM41" si="7">V38*V39/1000</f>
        <v>0</v>
      </c>
      <c r="W41" s="18">
        <f t="shared" si="7"/>
        <v>0</v>
      </c>
      <c r="X41" s="18">
        <f t="shared" si="7"/>
        <v>0.4</v>
      </c>
      <c r="Y41" s="18">
        <f t="shared" si="7"/>
        <v>4.3</v>
      </c>
      <c r="Z41" s="18">
        <f t="shared" si="7"/>
        <v>0</v>
      </c>
      <c r="AA41" s="18">
        <f t="shared" si="7"/>
        <v>0</v>
      </c>
      <c r="AB41" s="18">
        <f t="shared" si="7"/>
        <v>0</v>
      </c>
      <c r="AC41" s="18">
        <f t="shared" si="7"/>
        <v>0</v>
      </c>
      <c r="AD41" s="18">
        <f t="shared" si="7"/>
        <v>0</v>
      </c>
      <c r="AE41" s="18">
        <f t="shared" si="7"/>
        <v>0</v>
      </c>
      <c r="AF41" s="18">
        <f t="shared" si="7"/>
        <v>0.4</v>
      </c>
      <c r="AG41" s="18">
        <f t="shared" si="7"/>
        <v>0</v>
      </c>
      <c r="AH41" s="18">
        <f t="shared" si="7"/>
        <v>0</v>
      </c>
      <c r="AI41" s="18">
        <f t="shared" si="7"/>
        <v>0</v>
      </c>
      <c r="AJ41" s="18">
        <f>AJ38*AJ39/1000</f>
        <v>0</v>
      </c>
      <c r="AK41" s="18">
        <f t="shared" si="7"/>
        <v>0</v>
      </c>
      <c r="AL41" s="18">
        <f t="shared" si="7"/>
        <v>0</v>
      </c>
      <c r="AM41" s="18">
        <f t="shared" si="7"/>
        <v>0</v>
      </c>
      <c r="AN41" s="18">
        <f t="shared" si="7"/>
        <v>0</v>
      </c>
      <c r="AO41" s="18">
        <f t="shared" si="7"/>
        <v>0</v>
      </c>
      <c r="AP41" s="18">
        <f t="shared" si="7"/>
        <v>0</v>
      </c>
      <c r="AQ41" s="18">
        <f t="shared" si="7"/>
        <v>0</v>
      </c>
      <c r="AR41" s="18">
        <f t="shared" si="7"/>
        <v>0</v>
      </c>
      <c r="AS41" s="18">
        <f t="shared" si="7"/>
        <v>2.4</v>
      </c>
      <c r="AT41" s="18">
        <f t="shared" si="7"/>
        <v>0</v>
      </c>
      <c r="AU41" s="18">
        <f t="shared" si="7"/>
        <v>1.9</v>
      </c>
      <c r="AV41" s="18">
        <f t="shared" si="7"/>
        <v>0</v>
      </c>
      <c r="AW41" s="18">
        <f t="shared" si="7"/>
        <v>0</v>
      </c>
      <c r="AX41" s="18">
        <f t="shared" si="7"/>
        <v>3.1</v>
      </c>
      <c r="AY41" s="18">
        <f t="shared" si="7"/>
        <v>0</v>
      </c>
      <c r="AZ41" s="18">
        <f t="shared" si="7"/>
        <v>0</v>
      </c>
      <c r="BA41" s="18">
        <f t="shared" si="7"/>
        <v>0</v>
      </c>
      <c r="BB41" s="18">
        <f t="shared" si="7"/>
        <v>0</v>
      </c>
      <c r="BC41" s="18">
        <f t="shared" si="7"/>
        <v>0</v>
      </c>
      <c r="BD41" s="18">
        <f t="shared" si="7"/>
        <v>0</v>
      </c>
      <c r="BE41" s="18">
        <f t="shared" si="7"/>
        <v>0</v>
      </c>
      <c r="BF41" s="18">
        <f>BF38*BF39/1000</f>
        <v>0</v>
      </c>
      <c r="BG41" s="18">
        <f t="shared" si="7"/>
        <v>0</v>
      </c>
      <c r="BH41" s="18">
        <f t="shared" si="7"/>
        <v>0</v>
      </c>
      <c r="BI41" s="18">
        <f t="shared" si="7"/>
        <v>0</v>
      </c>
      <c r="BJ41" s="18">
        <f t="shared" si="7"/>
        <v>0.5</v>
      </c>
      <c r="BK41" s="18">
        <f t="shared" si="7"/>
        <v>1.5</v>
      </c>
      <c r="BL41" s="18">
        <f t="shared" si="7"/>
        <v>0</v>
      </c>
      <c r="BM41" s="18">
        <f t="shared" si="7"/>
        <v>0</v>
      </c>
      <c r="BN41" s="18">
        <f>BN38*BN39/1000</f>
        <v>0</v>
      </c>
      <c r="BO41" s="18">
        <f>BO38*BO39/1000</f>
        <v>0</v>
      </c>
      <c r="BP41" s="18">
        <f>BP38*BP39/1000</f>
        <v>0</v>
      </c>
      <c r="BQ41" s="18">
        <f>BQ38*BQ39/920</f>
        <v>0</v>
      </c>
      <c r="BR41" s="18">
        <f>BR38*BR39/920</f>
        <v>1.8</v>
      </c>
      <c r="BS41" s="69">
        <f>SUM(C41:BR41)</f>
        <v>43.8</v>
      </c>
    </row>
    <row r="42" spans="1:71" ht="15.75" customHeight="1" thickTop="1" x14ac:dyDescent="0.25">
      <c r="A42" s="236" t="s">
        <v>107</v>
      </c>
      <c r="B42" s="6">
        <v>30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f>'[1]ГАСТРОНОМИЯ, ВЫПЕЧКА'!$F$186</f>
        <v>31.7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8"/>
      <c r="BP42" s="8"/>
      <c r="BQ42" s="7"/>
      <c r="BR42" s="7"/>
    </row>
    <row r="43" spans="1:71" ht="15" customHeight="1" x14ac:dyDescent="0.25">
      <c r="A43" s="292"/>
      <c r="B43" s="9">
        <v>40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>
        <f>'[1]ГАСТРОНОМИЯ, ВЫПЕЧКА'!$Q$186</f>
        <v>42.2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1"/>
      <c r="BP43" s="11"/>
      <c r="BQ43" s="10"/>
      <c r="BR43" s="10"/>
    </row>
    <row r="44" spans="1:71" ht="15.75" customHeight="1" x14ac:dyDescent="0.25">
      <c r="A44" s="235" t="s">
        <v>126</v>
      </c>
      <c r="B44" s="6">
        <v>200</v>
      </c>
      <c r="C44" s="7">
        <f>'[1]ЯЙЦО, ТВОРОГ, КАШИ'!$F$230+'[1]ЯЙЦО, ТВОРОГ, КАШИ'!$F$233</f>
        <v>176</v>
      </c>
      <c r="D44" s="7"/>
      <c r="E44" s="7"/>
      <c r="F44" s="7"/>
      <c r="G44" s="7"/>
      <c r="H44" s="7"/>
      <c r="I44" s="7"/>
      <c r="J44" s="7"/>
      <c r="K44" s="7"/>
      <c r="L44" s="7"/>
      <c r="M44" s="7">
        <f>'[1]ЯЙЦО, ТВОРОГ, КАШИ'!$F$232</f>
        <v>5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>
        <f>'[1]ЯЙЦО, ТВОРОГ, КАШИ'!$F$229</f>
        <v>26</v>
      </c>
      <c r="BD44" s="7"/>
      <c r="BE44" s="7"/>
      <c r="BF44" s="7"/>
      <c r="BG44" s="7"/>
      <c r="BH44" s="7"/>
      <c r="BI44" s="7"/>
      <c r="BJ44" s="7">
        <f>'[1]ЯЙЦО, ТВОРОГ, КАШИ'!$F$231</f>
        <v>10</v>
      </c>
      <c r="BK44" s="7"/>
      <c r="BL44" s="7"/>
      <c r="BM44" s="7"/>
      <c r="BN44" s="7"/>
      <c r="BO44" s="8"/>
      <c r="BP44" s="8"/>
      <c r="BQ44" s="7"/>
      <c r="BR44" s="7"/>
    </row>
    <row r="45" spans="1:71" ht="15.75" customHeight="1" x14ac:dyDescent="0.25">
      <c r="A45" s="236"/>
      <c r="B45" s="202">
        <v>250</v>
      </c>
      <c r="C45" s="12">
        <f>'[1]ЯЙЦО, ТВОРОГ, КАШИ'!$Q$230+'[1]ЯЙЦО, ТВОРОГ, КАШИ'!$Q$233</f>
        <v>220</v>
      </c>
      <c r="D45" s="12"/>
      <c r="E45" s="12"/>
      <c r="F45" s="12"/>
      <c r="G45" s="12"/>
      <c r="H45" s="12"/>
      <c r="I45" s="12"/>
      <c r="J45" s="12"/>
      <c r="K45" s="12"/>
      <c r="L45" s="12"/>
      <c r="M45" s="12">
        <f>'[1]ЯЙЦО, ТВОРОГ, КАШИ'!$Q$232</f>
        <v>6.3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>
        <f>'[1]ЯЙЦО, ТВОРОГ, КАШИ'!$Q$229</f>
        <v>32.5</v>
      </c>
      <c r="BD45" s="12"/>
      <c r="BE45" s="12"/>
      <c r="BF45" s="12"/>
      <c r="BG45" s="12"/>
      <c r="BH45" s="12"/>
      <c r="BI45" s="12"/>
      <c r="BJ45" s="12">
        <f>'[1]ЯЙЦО, ТВОРОГ, КАШИ'!$Q$231</f>
        <v>12.5</v>
      </c>
      <c r="BK45" s="12"/>
      <c r="BL45" s="12"/>
      <c r="BM45" s="12"/>
      <c r="BN45" s="12"/>
      <c r="BO45" s="13"/>
      <c r="BP45" s="13"/>
      <c r="BQ45" s="12"/>
      <c r="BR45" s="12"/>
    </row>
    <row r="46" spans="1:71" ht="15.75" customHeight="1" x14ac:dyDescent="0.25">
      <c r="A46" s="292" t="s">
        <v>94</v>
      </c>
      <c r="B46" s="6">
        <v>200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>
        <f>[1]НАПИТКИ!$Q$61</f>
        <v>8</v>
      </c>
      <c r="AL46" s="7"/>
      <c r="AM46" s="7"/>
      <c r="AN46" s="7"/>
      <c r="AO46" s="7"/>
      <c r="AP46" s="7"/>
      <c r="AQ46" s="7"/>
      <c r="AR46" s="7"/>
      <c r="AS46" s="12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>
        <f>[1]НАПИТКИ!$Q$57</f>
        <v>1.4</v>
      </c>
      <c r="BI46" s="7"/>
      <c r="BJ46" s="7">
        <f>[1]НАПИТКИ!$Q$60</f>
        <v>9.4</v>
      </c>
      <c r="BK46" s="7"/>
      <c r="BL46" s="7"/>
      <c r="BM46" s="7"/>
      <c r="BN46" s="7"/>
      <c r="BO46" s="8"/>
      <c r="BP46" s="8"/>
      <c r="BQ46" s="7"/>
      <c r="BR46" s="7"/>
    </row>
    <row r="47" spans="1:71" ht="15.75" customHeight="1" x14ac:dyDescent="0.25">
      <c r="A47" s="292" t="s">
        <v>95</v>
      </c>
      <c r="B47" s="133">
        <v>200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>
        <f>[1]НАПИТКИ!$Q$61</f>
        <v>8</v>
      </c>
      <c r="AL47" s="12"/>
      <c r="AM47" s="12"/>
      <c r="AN47" s="12"/>
      <c r="AO47" s="12"/>
      <c r="AP47" s="12"/>
      <c r="AQ47" s="12"/>
      <c r="AR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>
        <f>[1]НАПИТКИ!$Q$57</f>
        <v>1.4</v>
      </c>
      <c r="BI47" s="12"/>
      <c r="BJ47" s="12">
        <f>[1]НАПИТКИ!$Q$60</f>
        <v>9.4</v>
      </c>
      <c r="BK47" s="12"/>
      <c r="BL47" s="12"/>
      <c r="BM47" s="12"/>
      <c r="BN47" s="12"/>
      <c r="BO47" s="13"/>
      <c r="BP47" s="13"/>
      <c r="BQ47" s="12"/>
      <c r="BR47" s="12"/>
    </row>
    <row r="48" spans="1:71" s="2" customFormat="1" ht="15.75" hidden="1" customHeight="1" x14ac:dyDescent="0.25">
      <c r="A48" s="240"/>
      <c r="B48" s="152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5"/>
      <c r="BP48" s="125"/>
      <c r="BQ48" s="124"/>
      <c r="BR48" s="124"/>
    </row>
    <row r="49" spans="1:71" s="2" customFormat="1" ht="15.75" hidden="1" customHeight="1" x14ac:dyDescent="0.25">
      <c r="A49" s="241"/>
      <c r="B49" s="152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5"/>
      <c r="BP49" s="125"/>
      <c r="BQ49" s="124"/>
      <c r="BR49" s="124"/>
    </row>
    <row r="50" spans="1:71" s="2" customFormat="1" ht="15.75" customHeight="1" x14ac:dyDescent="0.25">
      <c r="A50" s="293" t="s">
        <v>263</v>
      </c>
      <c r="B50" s="223">
        <v>200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>
        <v>200</v>
      </c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5"/>
      <c r="BP50" s="125"/>
      <c r="BQ50" s="124"/>
      <c r="BR50" s="124"/>
    </row>
    <row r="51" spans="1:71" s="2" customFormat="1" ht="15.75" customHeight="1" x14ac:dyDescent="0.25">
      <c r="A51" s="293"/>
      <c r="B51" s="223">
        <v>200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>
        <v>200</v>
      </c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5"/>
      <c r="BP51" s="125"/>
      <c r="BQ51" s="124"/>
      <c r="BR51" s="124"/>
    </row>
    <row r="52" spans="1:71" s="2" customFormat="1" ht="15.75" hidden="1" customHeight="1" x14ac:dyDescent="0.25">
      <c r="A52" s="293"/>
      <c r="B52" s="136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5"/>
      <c r="BP52" s="125"/>
      <c r="BQ52" s="124"/>
      <c r="BR52" s="124"/>
    </row>
    <row r="53" spans="1:71" s="2" customFormat="1" ht="15.75" hidden="1" customHeight="1" x14ac:dyDescent="0.25">
      <c r="A53" s="240"/>
      <c r="B53" s="139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9"/>
      <c r="BP53" s="129"/>
      <c r="BQ53" s="128"/>
      <c r="BR53" s="128"/>
    </row>
    <row r="54" spans="1:71" ht="15.75" customHeight="1" x14ac:dyDescent="0.25">
      <c r="A54" s="292" t="s">
        <v>45</v>
      </c>
      <c r="B54" s="6">
        <v>35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>
        <f>'[1]ГАСТРОНОМИЯ, ВЫПЕЧКА'!$F$57</f>
        <v>35</v>
      </c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8"/>
      <c r="BP54" s="8"/>
      <c r="BQ54" s="7"/>
      <c r="BR54" s="7"/>
    </row>
    <row r="55" spans="1:71" ht="15.75" customHeight="1" x14ac:dyDescent="0.25">
      <c r="A55" s="292"/>
      <c r="B55" s="9">
        <v>50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>
        <f>'[1]ГАСТРОНОМИЯ, ВЫПЕЧКА'!$AM$57</f>
        <v>50</v>
      </c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1"/>
      <c r="BP55" s="11"/>
      <c r="BQ55" s="10"/>
      <c r="BR55" s="10"/>
    </row>
    <row r="56" spans="1:71" ht="15.75" customHeight="1" x14ac:dyDescent="0.25">
      <c r="A56" s="292" t="s">
        <v>47</v>
      </c>
      <c r="B56" s="6">
        <v>20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>
        <f>'[1]ГАСТРОНОМИЯ, ВЫПЕЧКА'!$F$16</f>
        <v>20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8"/>
      <c r="BP56" s="8"/>
      <c r="BQ56" s="7"/>
      <c r="BR56" s="7"/>
    </row>
    <row r="57" spans="1:71" ht="15.75" customHeight="1" thickBot="1" x14ac:dyDescent="0.3">
      <c r="A57" s="292"/>
      <c r="B57" s="133">
        <v>35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>
        <f>'[1]ГАСТРОНОМИЯ, ВЫПЕЧКА'!$Q$16</f>
        <v>35</v>
      </c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1"/>
      <c r="BP57" s="11"/>
      <c r="BQ57" s="10"/>
      <c r="BR57" s="10"/>
    </row>
    <row r="58" spans="1:71" ht="15.75" customHeight="1" thickTop="1" x14ac:dyDescent="0.25">
      <c r="A58" s="244" t="s">
        <v>91</v>
      </c>
      <c r="B58" s="63" t="s">
        <v>128</v>
      </c>
      <c r="C58" s="17">
        <f>C42+C44+C46+C48+C50+C52+C54+C56</f>
        <v>176</v>
      </c>
      <c r="D58" s="17">
        <f t="shared" ref="D58:BQ58" si="8">D42+D44+D46+D48+D50+D52+D54+D56</f>
        <v>0</v>
      </c>
      <c r="E58" s="17">
        <f t="shared" si="8"/>
        <v>0</v>
      </c>
      <c r="F58" s="17">
        <f t="shared" si="8"/>
        <v>0</v>
      </c>
      <c r="G58" s="17">
        <f t="shared" si="8"/>
        <v>0</v>
      </c>
      <c r="H58" s="17">
        <f t="shared" si="8"/>
        <v>0</v>
      </c>
      <c r="I58" s="17">
        <f t="shared" si="8"/>
        <v>0</v>
      </c>
      <c r="J58" s="17">
        <f t="shared" si="8"/>
        <v>0</v>
      </c>
      <c r="K58" s="17">
        <f t="shared" si="8"/>
        <v>0</v>
      </c>
      <c r="L58" s="17">
        <f t="shared" si="8"/>
        <v>0</v>
      </c>
      <c r="M58" s="17">
        <f t="shared" si="8"/>
        <v>5</v>
      </c>
      <c r="N58" s="17">
        <f t="shared" si="8"/>
        <v>31.7</v>
      </c>
      <c r="O58" s="17">
        <f t="shared" si="8"/>
        <v>0</v>
      </c>
      <c r="P58" s="17">
        <f t="shared" si="8"/>
        <v>0</v>
      </c>
      <c r="Q58" s="17">
        <f t="shared" si="8"/>
        <v>0</v>
      </c>
      <c r="R58" s="17">
        <f t="shared" si="8"/>
        <v>0</v>
      </c>
      <c r="S58" s="17">
        <f t="shared" si="8"/>
        <v>0</v>
      </c>
      <c r="T58" s="17">
        <f t="shared" si="8"/>
        <v>0</v>
      </c>
      <c r="U58" s="17">
        <f t="shared" si="8"/>
        <v>0</v>
      </c>
      <c r="V58" s="17">
        <f t="shared" si="8"/>
        <v>0</v>
      </c>
      <c r="W58" s="17">
        <f t="shared" si="8"/>
        <v>0</v>
      </c>
      <c r="X58" s="17">
        <f t="shared" si="8"/>
        <v>0</v>
      </c>
      <c r="Y58" s="17">
        <f t="shared" si="8"/>
        <v>0</v>
      </c>
      <c r="Z58" s="17">
        <f t="shared" si="8"/>
        <v>0</v>
      </c>
      <c r="AA58" s="17">
        <f t="shared" si="8"/>
        <v>0</v>
      </c>
      <c r="AB58" s="17">
        <f t="shared" si="8"/>
        <v>0</v>
      </c>
      <c r="AC58" s="17">
        <f t="shared" si="8"/>
        <v>0</v>
      </c>
      <c r="AD58" s="17">
        <f t="shared" si="8"/>
        <v>0</v>
      </c>
      <c r="AE58" s="17">
        <f t="shared" si="8"/>
        <v>0</v>
      </c>
      <c r="AF58" s="17">
        <f t="shared" si="8"/>
        <v>0</v>
      </c>
      <c r="AG58" s="17">
        <f t="shared" si="8"/>
        <v>0</v>
      </c>
      <c r="AH58" s="17">
        <f t="shared" si="8"/>
        <v>0</v>
      </c>
      <c r="AI58" s="17">
        <f t="shared" si="8"/>
        <v>0</v>
      </c>
      <c r="AJ58" s="17">
        <f>AJ42+AJ44+AJ46+AJ48+AJ50+AJ52+AJ54+AJ56</f>
        <v>200</v>
      </c>
      <c r="AK58" s="17">
        <f t="shared" si="8"/>
        <v>8</v>
      </c>
      <c r="AL58" s="17">
        <f t="shared" si="8"/>
        <v>0</v>
      </c>
      <c r="AM58" s="17">
        <f t="shared" si="8"/>
        <v>0</v>
      </c>
      <c r="AN58" s="17">
        <f t="shared" si="8"/>
        <v>0</v>
      </c>
      <c r="AO58" s="17">
        <f t="shared" si="8"/>
        <v>0</v>
      </c>
      <c r="AP58" s="17">
        <f t="shared" si="8"/>
        <v>0</v>
      </c>
      <c r="AQ58" s="17">
        <f t="shared" si="8"/>
        <v>0</v>
      </c>
      <c r="AR58" s="17">
        <f t="shared" si="8"/>
        <v>0</v>
      </c>
      <c r="AS58" s="17">
        <f>AS42+AS44+AS46+AS48+AS50+AS52+AS54+AS56</f>
        <v>35</v>
      </c>
      <c r="AT58" s="17">
        <f t="shared" si="8"/>
        <v>0</v>
      </c>
      <c r="AU58" s="17">
        <f t="shared" si="8"/>
        <v>20</v>
      </c>
      <c r="AV58" s="17">
        <f t="shared" si="8"/>
        <v>0</v>
      </c>
      <c r="AW58" s="17">
        <f t="shared" si="8"/>
        <v>0</v>
      </c>
      <c r="AX58" s="17">
        <f t="shared" si="8"/>
        <v>0</v>
      </c>
      <c r="AY58" s="17">
        <f t="shared" si="8"/>
        <v>0</v>
      </c>
      <c r="AZ58" s="17">
        <f t="shared" si="8"/>
        <v>0</v>
      </c>
      <c r="BA58" s="17">
        <f t="shared" si="8"/>
        <v>0</v>
      </c>
      <c r="BB58" s="17">
        <f t="shared" si="8"/>
        <v>0</v>
      </c>
      <c r="BC58" s="17">
        <f t="shared" si="8"/>
        <v>26</v>
      </c>
      <c r="BD58" s="17">
        <f t="shared" si="8"/>
        <v>0</v>
      </c>
      <c r="BE58" s="17">
        <f t="shared" si="8"/>
        <v>0</v>
      </c>
      <c r="BF58" s="17">
        <f>BF42+BF44+BF46+BF48+BF50+BF52+BF54+BF56</f>
        <v>0</v>
      </c>
      <c r="BG58" s="17">
        <f t="shared" si="8"/>
        <v>0</v>
      </c>
      <c r="BH58" s="17">
        <f t="shared" si="8"/>
        <v>1.4</v>
      </c>
      <c r="BI58" s="17">
        <v>1.3</v>
      </c>
      <c r="BJ58" s="17">
        <f t="shared" si="8"/>
        <v>19.399999999999999</v>
      </c>
      <c r="BK58" s="17">
        <f t="shared" si="8"/>
        <v>0</v>
      </c>
      <c r="BL58" s="17">
        <f t="shared" si="8"/>
        <v>0</v>
      </c>
      <c r="BM58" s="17">
        <f t="shared" si="8"/>
        <v>0</v>
      </c>
      <c r="BN58" s="17">
        <f t="shared" si="8"/>
        <v>0</v>
      </c>
      <c r="BO58" s="17">
        <f t="shared" si="8"/>
        <v>0</v>
      </c>
      <c r="BP58" s="17">
        <f t="shared" si="8"/>
        <v>0</v>
      </c>
      <c r="BQ58" s="17">
        <f t="shared" si="8"/>
        <v>0</v>
      </c>
      <c r="BR58" s="17">
        <f>BR42+BR44+BR46+BR48+BR50+BR52+BR54+BR56</f>
        <v>0</v>
      </c>
    </row>
    <row r="59" spans="1:71" ht="15.75" customHeight="1" thickBot="1" x14ac:dyDescent="0.3">
      <c r="A59" s="245"/>
      <c r="B59" s="64" t="s">
        <v>130</v>
      </c>
      <c r="C59" s="18">
        <f>C43+C45+C47+C49+C51+C53+C55+C57</f>
        <v>220</v>
      </c>
      <c r="D59" s="18">
        <f t="shared" ref="D59:BQ59" si="9">D43+D45+D47+D49+D51+D53+D55+D57</f>
        <v>0</v>
      </c>
      <c r="E59" s="18">
        <f t="shared" si="9"/>
        <v>0</v>
      </c>
      <c r="F59" s="18">
        <f t="shared" si="9"/>
        <v>0</v>
      </c>
      <c r="G59" s="18">
        <f t="shared" si="9"/>
        <v>0</v>
      </c>
      <c r="H59" s="18">
        <f t="shared" si="9"/>
        <v>0</v>
      </c>
      <c r="I59" s="18">
        <f t="shared" si="9"/>
        <v>0</v>
      </c>
      <c r="J59" s="18">
        <f t="shared" si="9"/>
        <v>0</v>
      </c>
      <c r="K59" s="18">
        <f t="shared" si="9"/>
        <v>0</v>
      </c>
      <c r="L59" s="18">
        <f t="shared" si="9"/>
        <v>0</v>
      </c>
      <c r="M59" s="18">
        <f t="shared" si="9"/>
        <v>6.3</v>
      </c>
      <c r="N59" s="18">
        <f t="shared" si="9"/>
        <v>42.2</v>
      </c>
      <c r="O59" s="18">
        <f t="shared" si="9"/>
        <v>0</v>
      </c>
      <c r="P59" s="18">
        <f t="shared" si="9"/>
        <v>0</v>
      </c>
      <c r="Q59" s="18">
        <f t="shared" si="9"/>
        <v>0</v>
      </c>
      <c r="R59" s="18">
        <f t="shared" si="9"/>
        <v>0</v>
      </c>
      <c r="S59" s="18">
        <f t="shared" si="9"/>
        <v>0</v>
      </c>
      <c r="T59" s="18">
        <f t="shared" si="9"/>
        <v>0</v>
      </c>
      <c r="U59" s="18">
        <f t="shared" si="9"/>
        <v>0</v>
      </c>
      <c r="V59" s="18">
        <f t="shared" si="9"/>
        <v>0</v>
      </c>
      <c r="W59" s="18">
        <f t="shared" si="9"/>
        <v>0</v>
      </c>
      <c r="X59" s="18">
        <f t="shared" si="9"/>
        <v>0</v>
      </c>
      <c r="Y59" s="18">
        <f t="shared" si="9"/>
        <v>0</v>
      </c>
      <c r="Z59" s="18">
        <f t="shared" si="9"/>
        <v>0</v>
      </c>
      <c r="AA59" s="18">
        <f t="shared" si="9"/>
        <v>0</v>
      </c>
      <c r="AB59" s="18">
        <f t="shared" si="9"/>
        <v>0</v>
      </c>
      <c r="AC59" s="18">
        <f t="shared" si="9"/>
        <v>0</v>
      </c>
      <c r="AD59" s="18">
        <f t="shared" si="9"/>
        <v>0</v>
      </c>
      <c r="AE59" s="18">
        <f t="shared" si="9"/>
        <v>0</v>
      </c>
      <c r="AF59" s="18">
        <f t="shared" si="9"/>
        <v>0</v>
      </c>
      <c r="AG59" s="18">
        <f t="shared" si="9"/>
        <v>0</v>
      </c>
      <c r="AH59" s="18">
        <f t="shared" si="9"/>
        <v>0</v>
      </c>
      <c r="AI59" s="18">
        <f t="shared" si="9"/>
        <v>0</v>
      </c>
      <c r="AJ59" s="18">
        <f>AJ43+AJ45+AJ47+AJ49+AJ51+AJ53+AJ55+AJ57</f>
        <v>200</v>
      </c>
      <c r="AK59" s="18">
        <f t="shared" si="9"/>
        <v>8</v>
      </c>
      <c r="AL59" s="18">
        <f t="shared" si="9"/>
        <v>0</v>
      </c>
      <c r="AM59" s="18">
        <f t="shared" si="9"/>
        <v>0</v>
      </c>
      <c r="AN59" s="18">
        <f t="shared" si="9"/>
        <v>0</v>
      </c>
      <c r="AO59" s="18">
        <f t="shared" si="9"/>
        <v>0</v>
      </c>
      <c r="AP59" s="18">
        <f t="shared" si="9"/>
        <v>0</v>
      </c>
      <c r="AQ59" s="18">
        <f t="shared" si="9"/>
        <v>0</v>
      </c>
      <c r="AR59" s="18">
        <f t="shared" si="9"/>
        <v>0</v>
      </c>
      <c r="AS59" s="18">
        <f>AS43+AS45+AS47+AS49+AS51+AS53+AS55+AS57</f>
        <v>50</v>
      </c>
      <c r="AT59" s="18">
        <f t="shared" si="9"/>
        <v>0</v>
      </c>
      <c r="AU59" s="18">
        <f t="shared" si="9"/>
        <v>35</v>
      </c>
      <c r="AV59" s="18">
        <f t="shared" si="9"/>
        <v>0</v>
      </c>
      <c r="AW59" s="18">
        <f t="shared" si="9"/>
        <v>0</v>
      </c>
      <c r="AX59" s="18">
        <f t="shared" si="9"/>
        <v>0</v>
      </c>
      <c r="AY59" s="18">
        <f t="shared" si="9"/>
        <v>0</v>
      </c>
      <c r="AZ59" s="18">
        <f t="shared" si="9"/>
        <v>0</v>
      </c>
      <c r="BA59" s="18">
        <f t="shared" si="9"/>
        <v>0</v>
      </c>
      <c r="BB59" s="18">
        <f t="shared" si="9"/>
        <v>0</v>
      </c>
      <c r="BC59" s="18">
        <f t="shared" si="9"/>
        <v>32.5</v>
      </c>
      <c r="BD59" s="18">
        <f t="shared" si="9"/>
        <v>0</v>
      </c>
      <c r="BE59" s="18">
        <f t="shared" si="9"/>
        <v>0</v>
      </c>
      <c r="BF59" s="18">
        <f>BF43+BF45+BF47+BF49+BF51+BF53+BF55+BF57</f>
        <v>0</v>
      </c>
      <c r="BG59" s="18">
        <f t="shared" si="9"/>
        <v>0</v>
      </c>
      <c r="BH59" s="18">
        <f t="shared" si="9"/>
        <v>1.4</v>
      </c>
      <c r="BI59" s="18">
        <v>2.2999999999999998</v>
      </c>
      <c r="BJ59" s="18">
        <f t="shared" si="9"/>
        <v>21.9</v>
      </c>
      <c r="BK59" s="18">
        <f t="shared" si="9"/>
        <v>0</v>
      </c>
      <c r="BL59" s="18">
        <f t="shared" si="9"/>
        <v>0</v>
      </c>
      <c r="BM59" s="18">
        <f t="shared" si="9"/>
        <v>0</v>
      </c>
      <c r="BN59" s="18">
        <f t="shared" si="9"/>
        <v>0</v>
      </c>
      <c r="BO59" s="18">
        <f t="shared" si="9"/>
        <v>0</v>
      </c>
      <c r="BP59" s="18">
        <f t="shared" si="9"/>
        <v>0</v>
      </c>
      <c r="BQ59" s="18">
        <f t="shared" si="9"/>
        <v>0</v>
      </c>
      <c r="BR59" s="18">
        <f>BR43+BR45+BR47+BR49+BR51+BR53+BR55+BR57</f>
        <v>0</v>
      </c>
    </row>
    <row r="60" spans="1:71" ht="15.75" customHeight="1" thickTop="1" x14ac:dyDescent="0.25">
      <c r="A60" s="245"/>
      <c r="B60" s="74" t="s">
        <v>173</v>
      </c>
      <c r="C60" s="75">
        <v>47.2</v>
      </c>
      <c r="D60" s="75">
        <v>125</v>
      </c>
      <c r="E60" s="75">
        <v>200</v>
      </c>
      <c r="F60" s="75"/>
      <c r="G60" s="75">
        <v>190</v>
      </c>
      <c r="H60" s="75"/>
      <c r="I60" s="75">
        <v>230</v>
      </c>
      <c r="J60" s="75">
        <v>195</v>
      </c>
      <c r="K60" s="75">
        <v>214.6</v>
      </c>
      <c r="L60" s="75">
        <v>235</v>
      </c>
      <c r="M60" s="75">
        <v>344.5</v>
      </c>
      <c r="N60" s="75">
        <v>432.7</v>
      </c>
      <c r="O60" s="75">
        <v>429.2</v>
      </c>
      <c r="P60" s="75">
        <v>292.2</v>
      </c>
      <c r="Q60" s="75">
        <v>232.5</v>
      </c>
      <c r="R60" s="75">
        <v>149.9</v>
      </c>
      <c r="S60" s="75"/>
      <c r="T60" s="75">
        <v>162.6</v>
      </c>
      <c r="U60" s="75">
        <v>6.8</v>
      </c>
      <c r="V60" s="75">
        <v>37.1</v>
      </c>
      <c r="W60" s="75">
        <v>28.8</v>
      </c>
      <c r="X60" s="75">
        <v>23.4</v>
      </c>
      <c r="Y60" s="75">
        <v>33.6</v>
      </c>
      <c r="Z60" s="75">
        <v>32.4</v>
      </c>
      <c r="AA60" s="75"/>
      <c r="AB60" s="75"/>
      <c r="AC60" s="75">
        <v>72</v>
      </c>
      <c r="AD60" s="75">
        <v>78</v>
      </c>
      <c r="AE60" s="75"/>
      <c r="AF60" s="75">
        <v>113.5</v>
      </c>
      <c r="AG60" s="75">
        <v>123.3</v>
      </c>
      <c r="AH60" s="75">
        <v>88.1</v>
      </c>
      <c r="AI60" s="75">
        <v>56.3</v>
      </c>
      <c r="AJ60" s="75">
        <v>57.3</v>
      </c>
      <c r="AK60" s="75">
        <v>98</v>
      </c>
      <c r="AL60" s="75">
        <v>131</v>
      </c>
      <c r="AM60" s="75">
        <v>180.6</v>
      </c>
      <c r="AN60" s="75">
        <v>204.7</v>
      </c>
      <c r="AO60" s="75"/>
      <c r="AP60" s="75">
        <v>150</v>
      </c>
      <c r="AQ60" s="75">
        <v>25</v>
      </c>
      <c r="AR60" s="75">
        <v>36</v>
      </c>
      <c r="AS60" s="75">
        <v>48.5</v>
      </c>
      <c r="AT60" s="75">
        <v>50</v>
      </c>
      <c r="AU60" s="75">
        <v>55.2</v>
      </c>
      <c r="AV60" s="75">
        <v>31.7</v>
      </c>
      <c r="AW60" s="75">
        <v>36.299999999999997</v>
      </c>
      <c r="AX60" s="75">
        <v>54.7</v>
      </c>
      <c r="AY60" s="75"/>
      <c r="AZ60" s="75">
        <v>35.799999999999997</v>
      </c>
      <c r="BA60" s="75">
        <v>73.2</v>
      </c>
      <c r="BB60" s="75">
        <v>26.9</v>
      </c>
      <c r="BC60" s="75">
        <v>45</v>
      </c>
      <c r="BD60" s="75">
        <v>41.7</v>
      </c>
      <c r="BE60" s="75">
        <v>480</v>
      </c>
      <c r="BF60" s="75">
        <v>250</v>
      </c>
      <c r="BG60" s="75">
        <v>94</v>
      </c>
      <c r="BH60" s="75">
        <v>502</v>
      </c>
      <c r="BI60" s="75">
        <v>16.100000000000001</v>
      </c>
      <c r="BJ60" s="75">
        <v>46.2</v>
      </c>
      <c r="BK60" s="75">
        <v>525</v>
      </c>
      <c r="BL60" s="75">
        <v>464</v>
      </c>
      <c r="BM60" s="75">
        <v>115.2</v>
      </c>
      <c r="BN60" s="75">
        <v>402</v>
      </c>
      <c r="BO60" s="75"/>
      <c r="BP60" s="75">
        <v>406</v>
      </c>
      <c r="BQ60" s="75">
        <v>380</v>
      </c>
      <c r="BR60" s="75">
        <v>107.6</v>
      </c>
      <c r="BS60" s="68"/>
    </row>
    <row r="61" spans="1:71" ht="15.75" customHeight="1" x14ac:dyDescent="0.25">
      <c r="A61" s="245"/>
      <c r="B61" s="66" t="s">
        <v>128</v>
      </c>
      <c r="C61" s="67">
        <f>C58*C60/1000</f>
        <v>8.3000000000000007</v>
      </c>
      <c r="D61" s="67">
        <f>D58*D60/1000</f>
        <v>0</v>
      </c>
      <c r="E61" s="67">
        <f t="shared" ref="E61:T61" si="10">E58*E60/1000</f>
        <v>0</v>
      </c>
      <c r="F61" s="67">
        <f t="shared" si="10"/>
        <v>0</v>
      </c>
      <c r="G61" s="67">
        <f t="shared" si="10"/>
        <v>0</v>
      </c>
      <c r="H61" s="67">
        <f t="shared" si="10"/>
        <v>0</v>
      </c>
      <c r="I61" s="67">
        <f t="shared" si="10"/>
        <v>0</v>
      </c>
      <c r="J61" s="67">
        <f t="shared" si="10"/>
        <v>0</v>
      </c>
      <c r="K61" s="67">
        <f t="shared" si="10"/>
        <v>0</v>
      </c>
      <c r="L61" s="67">
        <f t="shared" si="10"/>
        <v>0</v>
      </c>
      <c r="M61" s="67">
        <f t="shared" si="10"/>
        <v>1.7</v>
      </c>
      <c r="N61" s="67">
        <f t="shared" si="10"/>
        <v>13.7</v>
      </c>
      <c r="O61" s="67">
        <f t="shared" si="10"/>
        <v>0</v>
      </c>
      <c r="P61" s="67">
        <f t="shared" si="10"/>
        <v>0</v>
      </c>
      <c r="Q61" s="67">
        <f t="shared" si="10"/>
        <v>0</v>
      </c>
      <c r="R61" s="67">
        <f t="shared" si="10"/>
        <v>0</v>
      </c>
      <c r="S61" s="67">
        <f t="shared" si="10"/>
        <v>0</v>
      </c>
      <c r="T61" s="67">
        <f t="shared" si="10"/>
        <v>0</v>
      </c>
      <c r="U61" s="67">
        <f>U58*U60</f>
        <v>0</v>
      </c>
      <c r="V61" s="67">
        <f t="shared" ref="V61:BM61" si="11">V58*V60/1000</f>
        <v>0</v>
      </c>
      <c r="W61" s="67">
        <f t="shared" si="11"/>
        <v>0</v>
      </c>
      <c r="X61" s="67">
        <f t="shared" si="11"/>
        <v>0</v>
      </c>
      <c r="Y61" s="67">
        <f t="shared" si="11"/>
        <v>0</v>
      </c>
      <c r="Z61" s="67">
        <f t="shared" si="11"/>
        <v>0</v>
      </c>
      <c r="AA61" s="67">
        <f t="shared" si="11"/>
        <v>0</v>
      </c>
      <c r="AB61" s="67">
        <f t="shared" si="11"/>
        <v>0</v>
      </c>
      <c r="AC61" s="67">
        <f t="shared" si="11"/>
        <v>0</v>
      </c>
      <c r="AD61" s="67">
        <f t="shared" si="11"/>
        <v>0</v>
      </c>
      <c r="AE61" s="67">
        <f t="shared" si="11"/>
        <v>0</v>
      </c>
      <c r="AF61" s="67">
        <f t="shared" si="11"/>
        <v>0</v>
      </c>
      <c r="AG61" s="67">
        <f t="shared" si="11"/>
        <v>0</v>
      </c>
      <c r="AH61" s="67">
        <f t="shared" si="11"/>
        <v>0</v>
      </c>
      <c r="AI61" s="67">
        <f t="shared" si="11"/>
        <v>0</v>
      </c>
      <c r="AJ61" s="67">
        <f>AJ58*AJ60/1000</f>
        <v>11.5</v>
      </c>
      <c r="AK61" s="67">
        <f t="shared" si="11"/>
        <v>0.8</v>
      </c>
      <c r="AL61" s="67">
        <f t="shared" si="11"/>
        <v>0</v>
      </c>
      <c r="AM61" s="67">
        <f t="shared" si="11"/>
        <v>0</v>
      </c>
      <c r="AN61" s="67">
        <f t="shared" si="11"/>
        <v>0</v>
      </c>
      <c r="AO61" s="67">
        <f t="shared" si="11"/>
        <v>0</v>
      </c>
      <c r="AP61" s="67">
        <f t="shared" si="11"/>
        <v>0</v>
      </c>
      <c r="AQ61" s="67">
        <f t="shared" si="11"/>
        <v>0</v>
      </c>
      <c r="AR61" s="67">
        <f t="shared" si="11"/>
        <v>0</v>
      </c>
      <c r="AS61" s="67">
        <f t="shared" si="11"/>
        <v>1.7</v>
      </c>
      <c r="AT61" s="67">
        <f t="shared" si="11"/>
        <v>0</v>
      </c>
      <c r="AU61" s="67">
        <f t="shared" si="11"/>
        <v>1.1000000000000001</v>
      </c>
      <c r="AV61" s="67">
        <f t="shared" si="11"/>
        <v>0</v>
      </c>
      <c r="AW61" s="67">
        <f t="shared" si="11"/>
        <v>0</v>
      </c>
      <c r="AX61" s="67">
        <f t="shared" si="11"/>
        <v>0</v>
      </c>
      <c r="AY61" s="67">
        <f t="shared" si="11"/>
        <v>0</v>
      </c>
      <c r="AZ61" s="67">
        <f t="shared" si="11"/>
        <v>0</v>
      </c>
      <c r="BA61" s="67">
        <f t="shared" si="11"/>
        <v>0</v>
      </c>
      <c r="BB61" s="67">
        <f t="shared" si="11"/>
        <v>0</v>
      </c>
      <c r="BC61" s="67">
        <f t="shared" si="11"/>
        <v>1.2</v>
      </c>
      <c r="BD61" s="67">
        <f t="shared" si="11"/>
        <v>0</v>
      </c>
      <c r="BE61" s="67">
        <f t="shared" si="11"/>
        <v>0</v>
      </c>
      <c r="BF61" s="67">
        <f>BF58*BF60/1000</f>
        <v>0</v>
      </c>
      <c r="BG61" s="67">
        <f t="shared" si="11"/>
        <v>0</v>
      </c>
      <c r="BH61" s="67">
        <f t="shared" si="11"/>
        <v>0.7</v>
      </c>
      <c r="BI61" s="67">
        <f t="shared" si="11"/>
        <v>0</v>
      </c>
      <c r="BJ61" s="67">
        <f t="shared" si="11"/>
        <v>0.9</v>
      </c>
      <c r="BK61" s="67">
        <f t="shared" si="11"/>
        <v>0</v>
      </c>
      <c r="BL61" s="67">
        <f t="shared" si="11"/>
        <v>0</v>
      </c>
      <c r="BM61" s="67">
        <f t="shared" si="11"/>
        <v>0</v>
      </c>
      <c r="BN61" s="67">
        <f>BN58*BN60/1000</f>
        <v>0</v>
      </c>
      <c r="BO61" s="67">
        <f>BO58*BO60/1000</f>
        <v>0</v>
      </c>
      <c r="BP61" s="67">
        <f>BP58*BP60/1000</f>
        <v>0</v>
      </c>
      <c r="BQ61" s="67">
        <f>BQ58*BQ60/920</f>
        <v>0</v>
      </c>
      <c r="BR61" s="67">
        <f>BR58*BR60/920</f>
        <v>0</v>
      </c>
      <c r="BS61" s="70">
        <f>SUM(C61:BR61)</f>
        <v>41.6</v>
      </c>
    </row>
    <row r="62" spans="1:71" ht="15.75" customHeight="1" thickBot="1" x14ac:dyDescent="0.3">
      <c r="A62" s="257"/>
      <c r="B62" s="64" t="s">
        <v>130</v>
      </c>
      <c r="C62" s="18">
        <f>C59*C60/1000</f>
        <v>10.4</v>
      </c>
      <c r="D62" s="18">
        <f>D59*D60/1000</f>
        <v>0</v>
      </c>
      <c r="E62" s="18">
        <f t="shared" ref="E62:T62" si="12">E59*E60/1000</f>
        <v>0</v>
      </c>
      <c r="F62" s="18">
        <f t="shared" si="12"/>
        <v>0</v>
      </c>
      <c r="G62" s="18">
        <f t="shared" si="12"/>
        <v>0</v>
      </c>
      <c r="H62" s="18">
        <f t="shared" si="12"/>
        <v>0</v>
      </c>
      <c r="I62" s="18">
        <f t="shared" si="12"/>
        <v>0</v>
      </c>
      <c r="J62" s="18">
        <f t="shared" si="12"/>
        <v>0</v>
      </c>
      <c r="K62" s="18">
        <f t="shared" si="12"/>
        <v>0</v>
      </c>
      <c r="L62" s="18">
        <f t="shared" si="12"/>
        <v>0</v>
      </c>
      <c r="M62" s="18">
        <f t="shared" si="12"/>
        <v>2.2000000000000002</v>
      </c>
      <c r="N62" s="18">
        <f t="shared" si="12"/>
        <v>18.3</v>
      </c>
      <c r="O62" s="18">
        <f t="shared" si="12"/>
        <v>0</v>
      </c>
      <c r="P62" s="18">
        <f t="shared" si="12"/>
        <v>0</v>
      </c>
      <c r="Q62" s="18">
        <f t="shared" si="12"/>
        <v>0</v>
      </c>
      <c r="R62" s="18">
        <f t="shared" si="12"/>
        <v>0</v>
      </c>
      <c r="S62" s="18">
        <f t="shared" si="12"/>
        <v>0</v>
      </c>
      <c r="T62" s="18">
        <f t="shared" si="12"/>
        <v>0</v>
      </c>
      <c r="U62" s="18">
        <f>U59*U60</f>
        <v>0</v>
      </c>
      <c r="V62" s="18">
        <f t="shared" ref="V62:BM62" si="13">V59*V60/1000</f>
        <v>0</v>
      </c>
      <c r="W62" s="18">
        <f t="shared" si="13"/>
        <v>0</v>
      </c>
      <c r="X62" s="18">
        <f t="shared" si="13"/>
        <v>0</v>
      </c>
      <c r="Y62" s="18">
        <f t="shared" si="13"/>
        <v>0</v>
      </c>
      <c r="Z62" s="18">
        <f t="shared" si="13"/>
        <v>0</v>
      </c>
      <c r="AA62" s="18">
        <f t="shared" si="13"/>
        <v>0</v>
      </c>
      <c r="AB62" s="18">
        <f t="shared" si="13"/>
        <v>0</v>
      </c>
      <c r="AC62" s="18">
        <f t="shared" si="13"/>
        <v>0</v>
      </c>
      <c r="AD62" s="18">
        <f t="shared" si="13"/>
        <v>0</v>
      </c>
      <c r="AE62" s="18">
        <f t="shared" si="13"/>
        <v>0</v>
      </c>
      <c r="AF62" s="18">
        <f t="shared" si="13"/>
        <v>0</v>
      </c>
      <c r="AG62" s="18">
        <f t="shared" si="13"/>
        <v>0</v>
      </c>
      <c r="AH62" s="18">
        <f t="shared" si="13"/>
        <v>0</v>
      </c>
      <c r="AI62" s="18">
        <f t="shared" si="13"/>
        <v>0</v>
      </c>
      <c r="AJ62" s="18">
        <f>AJ59*AJ60/1000</f>
        <v>11.5</v>
      </c>
      <c r="AK62" s="18">
        <f t="shared" si="13"/>
        <v>0.8</v>
      </c>
      <c r="AL62" s="18">
        <f t="shared" si="13"/>
        <v>0</v>
      </c>
      <c r="AM62" s="18">
        <f t="shared" si="13"/>
        <v>0</v>
      </c>
      <c r="AN62" s="18">
        <f t="shared" si="13"/>
        <v>0</v>
      </c>
      <c r="AO62" s="18">
        <f t="shared" si="13"/>
        <v>0</v>
      </c>
      <c r="AP62" s="18">
        <f t="shared" si="13"/>
        <v>0</v>
      </c>
      <c r="AQ62" s="18">
        <f t="shared" si="13"/>
        <v>0</v>
      </c>
      <c r="AR62" s="18">
        <f t="shared" si="13"/>
        <v>0</v>
      </c>
      <c r="AS62" s="18">
        <f t="shared" si="13"/>
        <v>2.4</v>
      </c>
      <c r="AT62" s="18">
        <f t="shared" si="13"/>
        <v>0</v>
      </c>
      <c r="AU62" s="18">
        <f t="shared" si="13"/>
        <v>1.9</v>
      </c>
      <c r="AV62" s="18">
        <f t="shared" si="13"/>
        <v>0</v>
      </c>
      <c r="AW62" s="18">
        <f t="shared" si="13"/>
        <v>0</v>
      </c>
      <c r="AX62" s="18">
        <f t="shared" si="13"/>
        <v>0</v>
      </c>
      <c r="AY62" s="18">
        <f t="shared" si="13"/>
        <v>0</v>
      </c>
      <c r="AZ62" s="18">
        <f t="shared" si="13"/>
        <v>0</v>
      </c>
      <c r="BA62" s="18">
        <f t="shared" si="13"/>
        <v>0</v>
      </c>
      <c r="BB62" s="18">
        <f t="shared" si="13"/>
        <v>0</v>
      </c>
      <c r="BC62" s="18">
        <f t="shared" si="13"/>
        <v>1.5</v>
      </c>
      <c r="BD62" s="18">
        <f t="shared" si="13"/>
        <v>0</v>
      </c>
      <c r="BE62" s="18">
        <f t="shared" si="13"/>
        <v>0</v>
      </c>
      <c r="BF62" s="18">
        <f>BF59*BF60/1000</f>
        <v>0</v>
      </c>
      <c r="BG62" s="18">
        <f t="shared" si="13"/>
        <v>0</v>
      </c>
      <c r="BH62" s="18">
        <f t="shared" si="13"/>
        <v>0.7</v>
      </c>
      <c r="BI62" s="18">
        <f t="shared" si="13"/>
        <v>0</v>
      </c>
      <c r="BJ62" s="18">
        <f t="shared" si="13"/>
        <v>1</v>
      </c>
      <c r="BK62" s="18">
        <f t="shared" si="13"/>
        <v>0</v>
      </c>
      <c r="BL62" s="18">
        <f t="shared" si="13"/>
        <v>0</v>
      </c>
      <c r="BM62" s="18">
        <f t="shared" si="13"/>
        <v>0</v>
      </c>
      <c r="BN62" s="18">
        <f>BN59*BN60/1000</f>
        <v>0</v>
      </c>
      <c r="BO62" s="18">
        <f>BO59*BO60/1000</f>
        <v>0</v>
      </c>
      <c r="BP62" s="18">
        <f>BP59*BP60/1000</f>
        <v>0</v>
      </c>
      <c r="BQ62" s="18">
        <f>BQ59*BQ60/920</f>
        <v>0</v>
      </c>
      <c r="BR62" s="18">
        <f>BR59*BR60/920</f>
        <v>0</v>
      </c>
      <c r="BS62" s="69">
        <f>SUM(C62:BR62)</f>
        <v>50.7</v>
      </c>
    </row>
    <row r="63" spans="1:71" ht="15" customHeight="1" thickTop="1" x14ac:dyDescent="0.25">
      <c r="A63" s="294" t="s">
        <v>253</v>
      </c>
      <c r="B63" s="19">
        <v>60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1"/>
      <c r="BP63" s="22"/>
      <c r="BQ63" s="20"/>
      <c r="BR63" s="20"/>
    </row>
    <row r="64" spans="1:71" ht="15" customHeight="1" x14ac:dyDescent="0.25">
      <c r="A64" s="236"/>
      <c r="B64" s="9">
        <v>100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23"/>
      <c r="BP64" s="11"/>
      <c r="BQ64" s="10"/>
      <c r="BR64" s="10"/>
    </row>
    <row r="65" spans="1:71" ht="15" customHeight="1" x14ac:dyDescent="0.25">
      <c r="A65" s="292" t="s">
        <v>183</v>
      </c>
      <c r="B65" s="6">
        <v>90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>
        <f>'[1]МЯСО, РЫБА'!$F$554+'[1]МЯСО, РЫБА'!$F$557</f>
        <v>6.8</v>
      </c>
      <c r="N65" s="7"/>
      <c r="O65" s="7">
        <f>'[1]МЯСО, РЫБА'!$F$548</f>
        <v>29.5</v>
      </c>
      <c r="P65" s="7">
        <f>'[1]МЯСО, РЫБА'!$F$549</f>
        <v>29.5</v>
      </c>
      <c r="Q65" s="7"/>
      <c r="R65" s="7"/>
      <c r="S65" s="7"/>
      <c r="T65" s="7"/>
      <c r="U65" s="7"/>
      <c r="V65" s="7"/>
      <c r="W65" s="7"/>
      <c r="X65" s="7">
        <f>'[1]МЯСО, РЫБА'!$F$553</f>
        <v>32.1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>
        <f>'[1]МЯСО, РЫБА'!$F$555</f>
        <v>6.5</v>
      </c>
      <c r="AW65" s="7"/>
      <c r="AX65" s="7">
        <f>'[1]МЯСО, РЫБА'!$F$551</f>
        <v>7.7</v>
      </c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8"/>
      <c r="BP65" s="8"/>
      <c r="BQ65" s="7"/>
      <c r="BR65" s="7"/>
    </row>
    <row r="66" spans="1:71" ht="15" customHeight="1" x14ac:dyDescent="0.25">
      <c r="A66" s="292"/>
      <c r="B66" s="31">
        <v>100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>
        <f>'[1]МЯСО, РЫБА'!$Q$554+'[1]МЯСО, РЫБА'!$Q$557</f>
        <v>7.5</v>
      </c>
      <c r="N66" s="12"/>
      <c r="O66" s="12">
        <f>'[1]МЯСО, РЫБА'!$Q$548</f>
        <v>32.799999999999997</v>
      </c>
      <c r="P66" s="12">
        <f>'[1]МЯСО, РЫБА'!$Q$549</f>
        <v>32.799999999999997</v>
      </c>
      <c r="Q66" s="12"/>
      <c r="R66" s="12"/>
      <c r="S66" s="12"/>
      <c r="T66" s="12"/>
      <c r="U66" s="12"/>
      <c r="V66" s="12"/>
      <c r="W66" s="12"/>
      <c r="X66" s="12">
        <f>'[1]МЯСО, РЫБА'!$Q$553</f>
        <v>35.700000000000003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>
        <f>'[1]МЯСО, РЫБА'!$Q$555</f>
        <v>7.2</v>
      </c>
      <c r="AW66" s="12"/>
      <c r="AX66" s="12">
        <f>'[1]МЯСО, РЫБА'!$Q$551</f>
        <v>8.5</v>
      </c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3"/>
      <c r="BP66" s="13"/>
      <c r="BQ66" s="12"/>
      <c r="BR66" s="12"/>
    </row>
    <row r="67" spans="1:71" ht="15" customHeight="1" x14ac:dyDescent="0.25">
      <c r="A67" s="292" t="s">
        <v>93</v>
      </c>
      <c r="B67" s="6">
        <v>150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>
        <f>[1]ГАРНИРЫ!$F$61</f>
        <v>6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>
        <f>[1]ГАРНИРЫ!$F$60</f>
        <v>51</v>
      </c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8"/>
      <c r="BP67" s="8"/>
      <c r="BQ67" s="7"/>
      <c r="BR67" s="7"/>
    </row>
    <row r="68" spans="1:71" ht="15.75" customHeight="1" x14ac:dyDescent="0.25">
      <c r="A68" s="292"/>
      <c r="B68" s="133">
        <v>180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>
        <f>[1]ГАРНИРЫ!$Q$61</f>
        <v>7.2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>
        <f>[1]ГАРНИРЫ!$Q$60</f>
        <v>61.2</v>
      </c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3"/>
      <c r="BP68" s="13"/>
      <c r="BQ68" s="12"/>
      <c r="BR68" s="12"/>
    </row>
    <row r="69" spans="1:71" ht="15" customHeight="1" x14ac:dyDescent="0.25">
      <c r="A69" s="235" t="s">
        <v>71</v>
      </c>
      <c r="B69" s="6">
        <v>200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>
        <f>[1]НАПИТКИ!$Q$17</f>
        <v>1.4</v>
      </c>
      <c r="BI69" s="7"/>
      <c r="BJ69" s="7">
        <f>[1]НАПИТКИ!$Q$20</f>
        <v>9.4</v>
      </c>
      <c r="BK69" s="7"/>
      <c r="BL69" s="7"/>
      <c r="BM69" s="7"/>
      <c r="BN69" s="7"/>
      <c r="BO69" s="7"/>
      <c r="BP69" s="8"/>
      <c r="BQ69" s="7"/>
      <c r="BR69" s="7"/>
    </row>
    <row r="70" spans="1:71" ht="15" customHeight="1" x14ac:dyDescent="0.25">
      <c r="A70" s="236"/>
      <c r="B70" s="222">
        <v>200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>
        <f>[1]НАПИТКИ!$Q$17</f>
        <v>1.4</v>
      </c>
      <c r="BI70" s="12"/>
      <c r="BJ70" s="12">
        <f>[1]НАПИТКИ!$Q$20</f>
        <v>9.4</v>
      </c>
      <c r="BK70" s="12"/>
      <c r="BL70" s="12"/>
      <c r="BM70" s="12"/>
      <c r="BN70" s="12"/>
      <c r="BO70" s="12"/>
      <c r="BP70" s="13"/>
      <c r="BQ70" s="12"/>
      <c r="BR70" s="12"/>
    </row>
    <row r="71" spans="1:71" s="2" customFormat="1" ht="15.75" hidden="1" customHeight="1" x14ac:dyDescent="0.25">
      <c r="A71" s="240"/>
      <c r="B71" s="13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5"/>
      <c r="BP71" s="125"/>
      <c r="BQ71" s="124"/>
      <c r="BR71" s="124"/>
    </row>
    <row r="72" spans="1:71" s="2" customFormat="1" ht="15.75" hidden="1" customHeight="1" x14ac:dyDescent="0.25">
      <c r="A72" s="241"/>
      <c r="B72" s="13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5"/>
      <c r="BP72" s="125"/>
      <c r="BQ72" s="124"/>
      <c r="BR72" s="124"/>
    </row>
    <row r="73" spans="1:71" ht="15.75" customHeight="1" x14ac:dyDescent="0.25">
      <c r="A73" s="292" t="s">
        <v>45</v>
      </c>
      <c r="B73" s="6">
        <v>35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>
        <f>'[1]ГАСТРОНОМИЯ, ВЫПЕЧКА'!$F$57</f>
        <v>35</v>
      </c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8"/>
      <c r="BP73" s="8"/>
      <c r="BQ73" s="7"/>
      <c r="BR73" s="7"/>
    </row>
    <row r="74" spans="1:71" ht="15.75" customHeight="1" x14ac:dyDescent="0.25">
      <c r="A74" s="292"/>
      <c r="B74" s="9">
        <v>50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>
        <f>'[1]ГАСТРОНОМИЯ, ВЫПЕЧКА'!$AM$57</f>
        <v>50</v>
      </c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1"/>
      <c r="BP74" s="11"/>
      <c r="BQ74" s="10"/>
      <c r="BR74" s="10"/>
    </row>
    <row r="75" spans="1:71" ht="15.75" customHeight="1" x14ac:dyDescent="0.25">
      <c r="A75" s="292" t="s">
        <v>47</v>
      </c>
      <c r="B75" s="6">
        <v>20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>
        <f>'[1]ГАСТРОНОМИЯ, ВЫПЕЧКА'!$F$16</f>
        <v>20</v>
      </c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8"/>
      <c r="BP75" s="8"/>
      <c r="BQ75" s="7"/>
      <c r="BR75" s="7"/>
    </row>
    <row r="76" spans="1:71" ht="15.75" customHeight="1" thickBot="1" x14ac:dyDescent="0.3">
      <c r="A76" s="292"/>
      <c r="B76" s="133">
        <v>35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>
        <f>'[1]ГАСТРОНОМИЯ, ВЫПЕЧКА'!$Q$16</f>
        <v>35</v>
      </c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1"/>
      <c r="BP76" s="11"/>
      <c r="BQ76" s="10"/>
      <c r="BR76" s="10"/>
    </row>
    <row r="77" spans="1:71" ht="15.75" customHeight="1" thickTop="1" x14ac:dyDescent="0.25">
      <c r="A77" s="244" t="s">
        <v>98</v>
      </c>
      <c r="B77" s="63" t="s">
        <v>128</v>
      </c>
      <c r="C77" s="17">
        <f>C63+C65+C67+C69+C71+C73+C75</f>
        <v>0</v>
      </c>
      <c r="D77" s="17">
        <f>D63+D65+D67+D69+D71+D73+D75</f>
        <v>0</v>
      </c>
      <c r="E77" s="17">
        <f t="shared" ref="E77:BR78" si="14">E63+E65+E67+E69+E71+E73+E75</f>
        <v>0</v>
      </c>
      <c r="F77" s="17">
        <f t="shared" si="14"/>
        <v>0</v>
      </c>
      <c r="G77" s="17">
        <f t="shared" si="14"/>
        <v>0</v>
      </c>
      <c r="H77" s="17">
        <f t="shared" si="14"/>
        <v>0</v>
      </c>
      <c r="I77" s="17">
        <f t="shared" si="14"/>
        <v>0</v>
      </c>
      <c r="J77" s="17">
        <f t="shared" si="14"/>
        <v>0</v>
      </c>
      <c r="K77" s="17">
        <f t="shared" si="14"/>
        <v>0</v>
      </c>
      <c r="L77" s="17">
        <f t="shared" si="14"/>
        <v>0</v>
      </c>
      <c r="M77" s="17">
        <f t="shared" si="14"/>
        <v>12.8</v>
      </c>
      <c r="N77" s="17">
        <f t="shared" si="14"/>
        <v>0</v>
      </c>
      <c r="O77" s="17">
        <f t="shared" si="14"/>
        <v>29.5</v>
      </c>
      <c r="P77" s="17">
        <f t="shared" si="14"/>
        <v>29.5</v>
      </c>
      <c r="Q77" s="17">
        <f t="shared" si="14"/>
        <v>0</v>
      </c>
      <c r="R77" s="17">
        <f t="shared" si="14"/>
        <v>0</v>
      </c>
      <c r="S77" s="17">
        <f t="shared" si="14"/>
        <v>0</v>
      </c>
      <c r="T77" s="17">
        <f t="shared" si="14"/>
        <v>0</v>
      </c>
      <c r="U77" s="17">
        <f t="shared" si="14"/>
        <v>0</v>
      </c>
      <c r="V77" s="17">
        <f t="shared" si="14"/>
        <v>0</v>
      </c>
      <c r="W77" s="17">
        <f t="shared" si="14"/>
        <v>0</v>
      </c>
      <c r="X77" s="17">
        <f t="shared" si="14"/>
        <v>32.1</v>
      </c>
      <c r="Y77" s="17">
        <f t="shared" si="14"/>
        <v>0</v>
      </c>
      <c r="Z77" s="17">
        <f t="shared" si="14"/>
        <v>0</v>
      </c>
      <c r="AA77" s="17">
        <f t="shared" si="14"/>
        <v>0</v>
      </c>
      <c r="AB77" s="17">
        <f t="shared" si="14"/>
        <v>0</v>
      </c>
      <c r="AC77" s="17">
        <f t="shared" si="14"/>
        <v>0</v>
      </c>
      <c r="AD77" s="17">
        <f t="shared" si="14"/>
        <v>0</v>
      </c>
      <c r="AE77" s="17">
        <f t="shared" si="14"/>
        <v>0</v>
      </c>
      <c r="AF77" s="17">
        <f t="shared" si="14"/>
        <v>0</v>
      </c>
      <c r="AG77" s="17">
        <f t="shared" si="14"/>
        <v>0</v>
      </c>
      <c r="AH77" s="17">
        <f t="shared" si="14"/>
        <v>0</v>
      </c>
      <c r="AI77" s="17">
        <f t="shared" si="14"/>
        <v>0</v>
      </c>
      <c r="AJ77" s="17">
        <f>AJ63+AJ65+AJ67+AJ69+AJ71+AJ73+AJ75</f>
        <v>0</v>
      </c>
      <c r="AK77" s="17">
        <f t="shared" si="14"/>
        <v>0</v>
      </c>
      <c r="AL77" s="17">
        <f t="shared" si="14"/>
        <v>0</v>
      </c>
      <c r="AM77" s="17">
        <f t="shared" si="14"/>
        <v>0</v>
      </c>
      <c r="AN77" s="17">
        <f t="shared" si="14"/>
        <v>0</v>
      </c>
      <c r="AO77" s="17">
        <f t="shared" si="14"/>
        <v>0</v>
      </c>
      <c r="AP77" s="17">
        <f t="shared" si="14"/>
        <v>0</v>
      </c>
      <c r="AQ77" s="17">
        <f t="shared" si="14"/>
        <v>0</v>
      </c>
      <c r="AR77" s="17">
        <f t="shared" si="14"/>
        <v>0</v>
      </c>
      <c r="AS77" s="17">
        <f t="shared" si="14"/>
        <v>35</v>
      </c>
      <c r="AT77" s="17">
        <f t="shared" si="14"/>
        <v>0</v>
      </c>
      <c r="AU77" s="17">
        <f t="shared" si="14"/>
        <v>20</v>
      </c>
      <c r="AV77" s="17">
        <f t="shared" si="14"/>
        <v>6.5</v>
      </c>
      <c r="AW77" s="17">
        <f t="shared" si="14"/>
        <v>0</v>
      </c>
      <c r="AX77" s="17">
        <f t="shared" si="14"/>
        <v>7.7</v>
      </c>
      <c r="AY77" s="17">
        <f t="shared" si="14"/>
        <v>0</v>
      </c>
      <c r="AZ77" s="17">
        <f t="shared" si="14"/>
        <v>0</v>
      </c>
      <c r="BA77" s="17">
        <f t="shared" si="14"/>
        <v>0</v>
      </c>
      <c r="BB77" s="17">
        <f t="shared" si="14"/>
        <v>0</v>
      </c>
      <c r="BC77" s="17">
        <f t="shared" si="14"/>
        <v>0</v>
      </c>
      <c r="BD77" s="17">
        <f t="shared" si="14"/>
        <v>51</v>
      </c>
      <c r="BE77" s="17">
        <f t="shared" si="14"/>
        <v>0</v>
      </c>
      <c r="BF77" s="17">
        <f>BF63+BF65+BF67+BF69+BF71+BF73+BF75</f>
        <v>0</v>
      </c>
      <c r="BG77" s="17">
        <f t="shared" si="14"/>
        <v>0</v>
      </c>
      <c r="BH77" s="17">
        <f t="shared" si="14"/>
        <v>1.4</v>
      </c>
      <c r="BI77" s="17">
        <v>1.3</v>
      </c>
      <c r="BJ77" s="17">
        <f t="shared" si="14"/>
        <v>9.4</v>
      </c>
      <c r="BK77" s="17">
        <f t="shared" si="14"/>
        <v>0</v>
      </c>
      <c r="BL77" s="17">
        <f t="shared" si="14"/>
        <v>0</v>
      </c>
      <c r="BM77" s="17">
        <f t="shared" si="14"/>
        <v>0</v>
      </c>
      <c r="BN77" s="17">
        <f t="shared" si="14"/>
        <v>0</v>
      </c>
      <c r="BO77" s="17">
        <f t="shared" si="14"/>
        <v>0</v>
      </c>
      <c r="BP77" s="17">
        <f t="shared" si="14"/>
        <v>0</v>
      </c>
      <c r="BQ77" s="17">
        <f t="shared" si="14"/>
        <v>0</v>
      </c>
      <c r="BR77" s="17">
        <f t="shared" si="14"/>
        <v>0</v>
      </c>
    </row>
    <row r="78" spans="1:71" ht="15.75" customHeight="1" thickBot="1" x14ac:dyDescent="0.3">
      <c r="A78" s="245"/>
      <c r="B78" s="64" t="s">
        <v>130</v>
      </c>
      <c r="C78" s="18">
        <f>C64+C66+C68+C70+C72+C74+C76</f>
        <v>0</v>
      </c>
      <c r="D78" s="18">
        <f>D64+D66+D68+D70+D72+D74+D76</f>
        <v>0</v>
      </c>
      <c r="E78" s="18">
        <f t="shared" si="14"/>
        <v>0</v>
      </c>
      <c r="F78" s="18">
        <f t="shared" si="14"/>
        <v>0</v>
      </c>
      <c r="G78" s="18">
        <f t="shared" si="14"/>
        <v>0</v>
      </c>
      <c r="H78" s="18">
        <f t="shared" si="14"/>
        <v>0</v>
      </c>
      <c r="I78" s="18">
        <f t="shared" si="14"/>
        <v>0</v>
      </c>
      <c r="J78" s="18">
        <f t="shared" si="14"/>
        <v>0</v>
      </c>
      <c r="K78" s="18">
        <f t="shared" si="14"/>
        <v>0</v>
      </c>
      <c r="L78" s="18">
        <f t="shared" si="14"/>
        <v>0</v>
      </c>
      <c r="M78" s="18">
        <f t="shared" si="14"/>
        <v>14.7</v>
      </c>
      <c r="N78" s="18">
        <f t="shared" si="14"/>
        <v>0</v>
      </c>
      <c r="O78" s="18">
        <f t="shared" si="14"/>
        <v>32.799999999999997</v>
      </c>
      <c r="P78" s="18">
        <f t="shared" si="14"/>
        <v>32.799999999999997</v>
      </c>
      <c r="Q78" s="18">
        <f t="shared" si="14"/>
        <v>0</v>
      </c>
      <c r="R78" s="18">
        <f t="shared" si="14"/>
        <v>0</v>
      </c>
      <c r="S78" s="18">
        <f t="shared" si="14"/>
        <v>0</v>
      </c>
      <c r="T78" s="18">
        <f t="shared" si="14"/>
        <v>0</v>
      </c>
      <c r="U78" s="18">
        <f t="shared" si="14"/>
        <v>0</v>
      </c>
      <c r="V78" s="18">
        <f t="shared" si="14"/>
        <v>0</v>
      </c>
      <c r="W78" s="18">
        <f t="shared" si="14"/>
        <v>0</v>
      </c>
      <c r="X78" s="18">
        <f t="shared" si="14"/>
        <v>35.700000000000003</v>
      </c>
      <c r="Y78" s="18">
        <f t="shared" si="14"/>
        <v>0</v>
      </c>
      <c r="Z78" s="18">
        <f t="shared" si="14"/>
        <v>0</v>
      </c>
      <c r="AA78" s="18">
        <f t="shared" si="14"/>
        <v>0</v>
      </c>
      <c r="AB78" s="18">
        <f t="shared" si="14"/>
        <v>0</v>
      </c>
      <c r="AC78" s="18">
        <f t="shared" si="14"/>
        <v>0</v>
      </c>
      <c r="AD78" s="18">
        <f t="shared" si="14"/>
        <v>0</v>
      </c>
      <c r="AE78" s="18">
        <f t="shared" si="14"/>
        <v>0</v>
      </c>
      <c r="AF78" s="18">
        <f t="shared" si="14"/>
        <v>0</v>
      </c>
      <c r="AG78" s="18">
        <f t="shared" si="14"/>
        <v>0</v>
      </c>
      <c r="AH78" s="18">
        <f t="shared" si="14"/>
        <v>0</v>
      </c>
      <c r="AI78" s="18">
        <f t="shared" si="14"/>
        <v>0</v>
      </c>
      <c r="AJ78" s="18">
        <f>AJ64+AJ66+AJ68+AJ70+AJ72+AJ74+AJ76</f>
        <v>0</v>
      </c>
      <c r="AK78" s="18">
        <f t="shared" si="14"/>
        <v>0</v>
      </c>
      <c r="AL78" s="18">
        <f t="shared" si="14"/>
        <v>0</v>
      </c>
      <c r="AM78" s="18">
        <f t="shared" si="14"/>
        <v>0</v>
      </c>
      <c r="AN78" s="18">
        <f t="shared" si="14"/>
        <v>0</v>
      </c>
      <c r="AO78" s="18">
        <f t="shared" si="14"/>
        <v>0</v>
      </c>
      <c r="AP78" s="18">
        <f t="shared" si="14"/>
        <v>0</v>
      </c>
      <c r="AQ78" s="18">
        <f t="shared" si="14"/>
        <v>0</v>
      </c>
      <c r="AR78" s="18">
        <f t="shared" si="14"/>
        <v>0</v>
      </c>
      <c r="AS78" s="18">
        <f t="shared" si="14"/>
        <v>50</v>
      </c>
      <c r="AT78" s="18">
        <f t="shared" si="14"/>
        <v>0</v>
      </c>
      <c r="AU78" s="18">
        <f t="shared" si="14"/>
        <v>35</v>
      </c>
      <c r="AV78" s="18">
        <f t="shared" si="14"/>
        <v>7.2</v>
      </c>
      <c r="AW78" s="18">
        <f t="shared" si="14"/>
        <v>0</v>
      </c>
      <c r="AX78" s="18">
        <f t="shared" si="14"/>
        <v>8.5</v>
      </c>
      <c r="AY78" s="18">
        <f t="shared" si="14"/>
        <v>0</v>
      </c>
      <c r="AZ78" s="18">
        <f t="shared" si="14"/>
        <v>0</v>
      </c>
      <c r="BA78" s="18">
        <f t="shared" si="14"/>
        <v>0</v>
      </c>
      <c r="BB78" s="18">
        <f t="shared" si="14"/>
        <v>0</v>
      </c>
      <c r="BC78" s="18">
        <f t="shared" si="14"/>
        <v>0</v>
      </c>
      <c r="BD78" s="18">
        <f t="shared" si="14"/>
        <v>61.2</v>
      </c>
      <c r="BE78" s="18">
        <f t="shared" si="14"/>
        <v>0</v>
      </c>
      <c r="BF78" s="18">
        <f>BF64+BF66+BF68+BF70+BF72+BF74+BF76</f>
        <v>0</v>
      </c>
      <c r="BG78" s="18">
        <f t="shared" si="14"/>
        <v>0</v>
      </c>
      <c r="BH78" s="18">
        <f t="shared" si="14"/>
        <v>1.4</v>
      </c>
      <c r="BI78" s="18">
        <v>2.2999999999999998</v>
      </c>
      <c r="BJ78" s="18">
        <f t="shared" si="14"/>
        <v>9.4</v>
      </c>
      <c r="BK78" s="18">
        <f t="shared" si="14"/>
        <v>0</v>
      </c>
      <c r="BL78" s="18">
        <f t="shared" si="14"/>
        <v>0</v>
      </c>
      <c r="BM78" s="18">
        <f t="shared" si="14"/>
        <v>0</v>
      </c>
      <c r="BN78" s="18">
        <f t="shared" si="14"/>
        <v>0</v>
      </c>
      <c r="BO78" s="18">
        <f t="shared" si="14"/>
        <v>0</v>
      </c>
      <c r="BP78" s="18">
        <f t="shared" si="14"/>
        <v>0</v>
      </c>
      <c r="BQ78" s="18">
        <f t="shared" si="14"/>
        <v>0</v>
      </c>
      <c r="BR78" s="18">
        <f t="shared" si="14"/>
        <v>0</v>
      </c>
    </row>
    <row r="79" spans="1:71" ht="15.75" customHeight="1" thickTop="1" x14ac:dyDescent="0.25">
      <c r="A79" s="245"/>
      <c r="B79" s="74" t="s">
        <v>173</v>
      </c>
      <c r="C79" s="75">
        <v>47.2</v>
      </c>
      <c r="D79" s="75">
        <v>125</v>
      </c>
      <c r="E79" s="75">
        <v>200</v>
      </c>
      <c r="F79" s="75"/>
      <c r="G79" s="75">
        <v>190</v>
      </c>
      <c r="H79" s="75"/>
      <c r="I79" s="75">
        <v>230</v>
      </c>
      <c r="J79" s="75">
        <v>195</v>
      </c>
      <c r="K79" s="75">
        <v>214.6</v>
      </c>
      <c r="L79" s="75">
        <v>235</v>
      </c>
      <c r="M79" s="75">
        <v>344.5</v>
      </c>
      <c r="N79" s="75">
        <v>432.7</v>
      </c>
      <c r="O79" s="75">
        <v>429.2</v>
      </c>
      <c r="P79" s="75">
        <v>292.2</v>
      </c>
      <c r="Q79" s="75">
        <v>232.5</v>
      </c>
      <c r="R79" s="75">
        <v>149.9</v>
      </c>
      <c r="S79" s="75"/>
      <c r="T79" s="75">
        <v>162.6</v>
      </c>
      <c r="U79" s="75">
        <v>6.8</v>
      </c>
      <c r="V79" s="75">
        <v>37.1</v>
      </c>
      <c r="W79" s="75">
        <v>28.8</v>
      </c>
      <c r="X79" s="75">
        <v>23.4</v>
      </c>
      <c r="Y79" s="75">
        <v>33.6</v>
      </c>
      <c r="Z79" s="75">
        <v>32.4</v>
      </c>
      <c r="AA79" s="75"/>
      <c r="AB79" s="75"/>
      <c r="AC79" s="75">
        <v>72</v>
      </c>
      <c r="AD79" s="75">
        <v>78</v>
      </c>
      <c r="AE79" s="75"/>
      <c r="AF79" s="75">
        <v>113.5</v>
      </c>
      <c r="AG79" s="75">
        <v>123.3</v>
      </c>
      <c r="AH79" s="75">
        <v>88.1</v>
      </c>
      <c r="AI79" s="75">
        <v>56.3</v>
      </c>
      <c r="AJ79" s="75">
        <v>57.3</v>
      </c>
      <c r="AK79" s="75">
        <v>98</v>
      </c>
      <c r="AL79" s="75">
        <v>131</v>
      </c>
      <c r="AM79" s="75">
        <v>180.6</v>
      </c>
      <c r="AN79" s="75">
        <v>204.7</v>
      </c>
      <c r="AO79" s="75"/>
      <c r="AP79" s="75">
        <v>150</v>
      </c>
      <c r="AQ79" s="75">
        <v>25</v>
      </c>
      <c r="AR79" s="75">
        <v>36</v>
      </c>
      <c r="AS79" s="75">
        <v>48.5</v>
      </c>
      <c r="AT79" s="75">
        <v>50</v>
      </c>
      <c r="AU79" s="75">
        <v>55.2</v>
      </c>
      <c r="AV79" s="75">
        <v>31.7</v>
      </c>
      <c r="AW79" s="75">
        <v>36.299999999999997</v>
      </c>
      <c r="AX79" s="75">
        <v>54.7</v>
      </c>
      <c r="AY79" s="75"/>
      <c r="AZ79" s="75">
        <v>35.799999999999997</v>
      </c>
      <c r="BA79" s="75">
        <v>73.2</v>
      </c>
      <c r="BB79" s="75">
        <v>26.9</v>
      </c>
      <c r="BC79" s="75">
        <v>45</v>
      </c>
      <c r="BD79" s="75">
        <v>41.7</v>
      </c>
      <c r="BE79" s="75">
        <v>480</v>
      </c>
      <c r="BF79" s="75">
        <v>250</v>
      </c>
      <c r="BG79" s="75">
        <v>94</v>
      </c>
      <c r="BH79" s="75">
        <v>502</v>
      </c>
      <c r="BI79" s="75">
        <v>16.100000000000001</v>
      </c>
      <c r="BJ79" s="75">
        <v>46.2</v>
      </c>
      <c r="BK79" s="75">
        <v>525</v>
      </c>
      <c r="BL79" s="75">
        <v>464</v>
      </c>
      <c r="BM79" s="75">
        <v>115.2</v>
      </c>
      <c r="BN79" s="75">
        <v>402</v>
      </c>
      <c r="BO79" s="75"/>
      <c r="BP79" s="75">
        <v>406</v>
      </c>
      <c r="BQ79" s="75">
        <v>380</v>
      </c>
      <c r="BR79" s="75">
        <v>107.6</v>
      </c>
      <c r="BS79" s="68"/>
    </row>
    <row r="80" spans="1:71" ht="15.75" customHeight="1" x14ac:dyDescent="0.25">
      <c r="A80" s="245"/>
      <c r="B80" s="66" t="s">
        <v>128</v>
      </c>
      <c r="C80" s="67">
        <f>C77*C79/1000</f>
        <v>0</v>
      </c>
      <c r="D80" s="67">
        <f>D77*D79/1000</f>
        <v>0</v>
      </c>
      <c r="E80" s="67">
        <f t="shared" ref="E80:T80" si="15">E77*E79/1000</f>
        <v>0</v>
      </c>
      <c r="F80" s="67">
        <f t="shared" si="15"/>
        <v>0</v>
      </c>
      <c r="G80" s="67">
        <f t="shared" si="15"/>
        <v>0</v>
      </c>
      <c r="H80" s="67">
        <f t="shared" si="15"/>
        <v>0</v>
      </c>
      <c r="I80" s="67">
        <f t="shared" si="15"/>
        <v>0</v>
      </c>
      <c r="J80" s="67">
        <f t="shared" si="15"/>
        <v>0</v>
      </c>
      <c r="K80" s="67">
        <f t="shared" si="15"/>
        <v>0</v>
      </c>
      <c r="L80" s="67">
        <f t="shared" si="15"/>
        <v>0</v>
      </c>
      <c r="M80" s="67">
        <f t="shared" si="15"/>
        <v>4.4000000000000004</v>
      </c>
      <c r="N80" s="67">
        <f t="shared" si="15"/>
        <v>0</v>
      </c>
      <c r="O80" s="67">
        <f t="shared" si="15"/>
        <v>12.7</v>
      </c>
      <c r="P80" s="67">
        <f t="shared" si="15"/>
        <v>8.6</v>
      </c>
      <c r="Q80" s="67">
        <f t="shared" si="15"/>
        <v>0</v>
      </c>
      <c r="R80" s="67">
        <f t="shared" si="15"/>
        <v>0</v>
      </c>
      <c r="S80" s="67">
        <f t="shared" si="15"/>
        <v>0</v>
      </c>
      <c r="T80" s="67">
        <f t="shared" si="15"/>
        <v>0</v>
      </c>
      <c r="U80" s="67">
        <f>U77*U79</f>
        <v>0</v>
      </c>
      <c r="V80" s="67">
        <f t="shared" ref="V80:BM80" si="16">V77*V79/1000</f>
        <v>0</v>
      </c>
      <c r="W80" s="67">
        <f t="shared" si="16"/>
        <v>0</v>
      </c>
      <c r="X80" s="67">
        <f t="shared" si="16"/>
        <v>0.8</v>
      </c>
      <c r="Y80" s="67">
        <f t="shared" si="16"/>
        <v>0</v>
      </c>
      <c r="Z80" s="67">
        <f t="shared" si="16"/>
        <v>0</v>
      </c>
      <c r="AA80" s="67">
        <f t="shared" si="16"/>
        <v>0</v>
      </c>
      <c r="AB80" s="67">
        <f t="shared" si="16"/>
        <v>0</v>
      </c>
      <c r="AC80" s="67">
        <f t="shared" si="16"/>
        <v>0</v>
      </c>
      <c r="AD80" s="67">
        <f t="shared" si="16"/>
        <v>0</v>
      </c>
      <c r="AE80" s="67">
        <f t="shared" si="16"/>
        <v>0</v>
      </c>
      <c r="AF80" s="67">
        <f t="shared" si="16"/>
        <v>0</v>
      </c>
      <c r="AG80" s="67">
        <f t="shared" si="16"/>
        <v>0</v>
      </c>
      <c r="AH80" s="67">
        <f t="shared" si="16"/>
        <v>0</v>
      </c>
      <c r="AI80" s="67">
        <f t="shared" si="16"/>
        <v>0</v>
      </c>
      <c r="AJ80" s="67">
        <f>AJ77*AJ79/1000</f>
        <v>0</v>
      </c>
      <c r="AK80" s="67">
        <f t="shared" si="16"/>
        <v>0</v>
      </c>
      <c r="AL80" s="67">
        <f t="shared" si="16"/>
        <v>0</v>
      </c>
      <c r="AM80" s="67">
        <f t="shared" si="16"/>
        <v>0</v>
      </c>
      <c r="AN80" s="67">
        <f t="shared" si="16"/>
        <v>0</v>
      </c>
      <c r="AO80" s="67">
        <f t="shared" si="16"/>
        <v>0</v>
      </c>
      <c r="AP80" s="67">
        <f t="shared" si="16"/>
        <v>0</v>
      </c>
      <c r="AQ80" s="67">
        <f t="shared" si="16"/>
        <v>0</v>
      </c>
      <c r="AR80" s="67">
        <f t="shared" si="16"/>
        <v>0</v>
      </c>
      <c r="AS80" s="67">
        <f t="shared" si="16"/>
        <v>1.7</v>
      </c>
      <c r="AT80" s="67">
        <f t="shared" si="16"/>
        <v>0</v>
      </c>
      <c r="AU80" s="67">
        <f t="shared" si="16"/>
        <v>1.1000000000000001</v>
      </c>
      <c r="AV80" s="67">
        <f t="shared" si="16"/>
        <v>0.2</v>
      </c>
      <c r="AW80" s="67">
        <f t="shared" si="16"/>
        <v>0</v>
      </c>
      <c r="AX80" s="67">
        <f t="shared" si="16"/>
        <v>0.4</v>
      </c>
      <c r="AY80" s="67">
        <f t="shared" si="16"/>
        <v>0</v>
      </c>
      <c r="AZ80" s="67">
        <f t="shared" si="16"/>
        <v>0</v>
      </c>
      <c r="BA80" s="67">
        <f t="shared" si="16"/>
        <v>0</v>
      </c>
      <c r="BB80" s="67">
        <f t="shared" si="16"/>
        <v>0</v>
      </c>
      <c r="BC80" s="67">
        <f t="shared" si="16"/>
        <v>0</v>
      </c>
      <c r="BD80" s="67">
        <f t="shared" si="16"/>
        <v>2.1</v>
      </c>
      <c r="BE80" s="67">
        <f t="shared" si="16"/>
        <v>0</v>
      </c>
      <c r="BF80" s="67">
        <f>BF77*BF79/1000</f>
        <v>0</v>
      </c>
      <c r="BG80" s="67">
        <f t="shared" si="16"/>
        <v>0</v>
      </c>
      <c r="BH80" s="67">
        <f t="shared" si="16"/>
        <v>0.7</v>
      </c>
      <c r="BI80" s="67">
        <f t="shared" si="16"/>
        <v>0</v>
      </c>
      <c r="BJ80" s="67">
        <f t="shared" si="16"/>
        <v>0.4</v>
      </c>
      <c r="BK80" s="67">
        <f t="shared" si="16"/>
        <v>0</v>
      </c>
      <c r="BL80" s="67">
        <f t="shared" si="16"/>
        <v>0</v>
      </c>
      <c r="BM80" s="67">
        <f t="shared" si="16"/>
        <v>0</v>
      </c>
      <c r="BN80" s="67">
        <f>BN77*BN79/1000</f>
        <v>0</v>
      </c>
      <c r="BO80" s="67">
        <f>BO77*BO79/1000</f>
        <v>0</v>
      </c>
      <c r="BP80" s="67">
        <f>BP77*BP79/1000</f>
        <v>0</v>
      </c>
      <c r="BQ80" s="67">
        <f>BQ77*BQ79/920</f>
        <v>0</v>
      </c>
      <c r="BR80" s="67">
        <f>BR77*BR79/920</f>
        <v>0</v>
      </c>
      <c r="BS80" s="70">
        <f>SUM(C80:BR80)</f>
        <v>33.1</v>
      </c>
    </row>
    <row r="81" spans="1:71" ht="15.75" customHeight="1" thickBot="1" x14ac:dyDescent="0.3">
      <c r="A81" s="246"/>
      <c r="B81" s="64" t="s">
        <v>130</v>
      </c>
      <c r="C81" s="18">
        <f>C78*C79/1000</f>
        <v>0</v>
      </c>
      <c r="D81" s="18">
        <f>D78*D79/1000</f>
        <v>0</v>
      </c>
      <c r="E81" s="18">
        <f t="shared" ref="E81:T81" si="17">E78*E79/1000</f>
        <v>0</v>
      </c>
      <c r="F81" s="18">
        <f t="shared" si="17"/>
        <v>0</v>
      </c>
      <c r="G81" s="18">
        <f t="shared" si="17"/>
        <v>0</v>
      </c>
      <c r="H81" s="18">
        <f t="shared" si="17"/>
        <v>0</v>
      </c>
      <c r="I81" s="18">
        <f t="shared" si="17"/>
        <v>0</v>
      </c>
      <c r="J81" s="18">
        <f t="shared" si="17"/>
        <v>0</v>
      </c>
      <c r="K81" s="18">
        <f t="shared" si="17"/>
        <v>0</v>
      </c>
      <c r="L81" s="18">
        <f t="shared" si="17"/>
        <v>0</v>
      </c>
      <c r="M81" s="18">
        <f t="shared" si="17"/>
        <v>5.0999999999999996</v>
      </c>
      <c r="N81" s="18">
        <f t="shared" si="17"/>
        <v>0</v>
      </c>
      <c r="O81" s="18">
        <f t="shared" si="17"/>
        <v>14.1</v>
      </c>
      <c r="P81" s="18">
        <f t="shared" si="17"/>
        <v>9.6</v>
      </c>
      <c r="Q81" s="18">
        <f t="shared" si="17"/>
        <v>0</v>
      </c>
      <c r="R81" s="18">
        <f t="shared" si="17"/>
        <v>0</v>
      </c>
      <c r="S81" s="18">
        <f t="shared" si="17"/>
        <v>0</v>
      </c>
      <c r="T81" s="18">
        <f t="shared" si="17"/>
        <v>0</v>
      </c>
      <c r="U81" s="18">
        <f>U78*U79</f>
        <v>0</v>
      </c>
      <c r="V81" s="18">
        <f t="shared" ref="V81:BM81" si="18">V78*V79/1000</f>
        <v>0</v>
      </c>
      <c r="W81" s="18">
        <f t="shared" si="18"/>
        <v>0</v>
      </c>
      <c r="X81" s="18">
        <f t="shared" si="18"/>
        <v>0.8</v>
      </c>
      <c r="Y81" s="18">
        <f t="shared" si="18"/>
        <v>0</v>
      </c>
      <c r="Z81" s="18">
        <f t="shared" si="18"/>
        <v>0</v>
      </c>
      <c r="AA81" s="18">
        <f t="shared" si="18"/>
        <v>0</v>
      </c>
      <c r="AB81" s="18">
        <f t="shared" si="18"/>
        <v>0</v>
      </c>
      <c r="AC81" s="18">
        <f t="shared" si="18"/>
        <v>0</v>
      </c>
      <c r="AD81" s="18">
        <f t="shared" si="18"/>
        <v>0</v>
      </c>
      <c r="AE81" s="18">
        <f t="shared" si="18"/>
        <v>0</v>
      </c>
      <c r="AF81" s="18">
        <f t="shared" si="18"/>
        <v>0</v>
      </c>
      <c r="AG81" s="18">
        <f t="shared" si="18"/>
        <v>0</v>
      </c>
      <c r="AH81" s="18">
        <f t="shared" si="18"/>
        <v>0</v>
      </c>
      <c r="AI81" s="18">
        <f t="shared" si="18"/>
        <v>0</v>
      </c>
      <c r="AJ81" s="18">
        <f>AJ78*AJ79/1000</f>
        <v>0</v>
      </c>
      <c r="AK81" s="18">
        <f t="shared" si="18"/>
        <v>0</v>
      </c>
      <c r="AL81" s="18">
        <f t="shared" si="18"/>
        <v>0</v>
      </c>
      <c r="AM81" s="18">
        <f t="shared" si="18"/>
        <v>0</v>
      </c>
      <c r="AN81" s="18">
        <f t="shared" si="18"/>
        <v>0</v>
      </c>
      <c r="AO81" s="18">
        <f t="shared" si="18"/>
        <v>0</v>
      </c>
      <c r="AP81" s="18">
        <f t="shared" si="18"/>
        <v>0</v>
      </c>
      <c r="AQ81" s="18">
        <f t="shared" si="18"/>
        <v>0</v>
      </c>
      <c r="AR81" s="18">
        <f t="shared" si="18"/>
        <v>0</v>
      </c>
      <c r="AS81" s="18">
        <f t="shared" si="18"/>
        <v>2.4</v>
      </c>
      <c r="AT81" s="18">
        <f t="shared" si="18"/>
        <v>0</v>
      </c>
      <c r="AU81" s="18">
        <f t="shared" si="18"/>
        <v>1.9</v>
      </c>
      <c r="AV81" s="18">
        <f t="shared" si="18"/>
        <v>0.2</v>
      </c>
      <c r="AW81" s="18">
        <f t="shared" si="18"/>
        <v>0</v>
      </c>
      <c r="AX81" s="18">
        <f t="shared" si="18"/>
        <v>0.5</v>
      </c>
      <c r="AY81" s="18">
        <f t="shared" si="18"/>
        <v>0</v>
      </c>
      <c r="AZ81" s="18">
        <f t="shared" si="18"/>
        <v>0</v>
      </c>
      <c r="BA81" s="18">
        <f t="shared" si="18"/>
        <v>0</v>
      </c>
      <c r="BB81" s="18">
        <f t="shared" si="18"/>
        <v>0</v>
      </c>
      <c r="BC81" s="18">
        <f t="shared" si="18"/>
        <v>0</v>
      </c>
      <c r="BD81" s="18">
        <f t="shared" si="18"/>
        <v>2.6</v>
      </c>
      <c r="BE81" s="18">
        <f t="shared" si="18"/>
        <v>0</v>
      </c>
      <c r="BF81" s="18">
        <f>BF78*BF79/1000</f>
        <v>0</v>
      </c>
      <c r="BG81" s="18">
        <f t="shared" si="18"/>
        <v>0</v>
      </c>
      <c r="BH81" s="18">
        <f t="shared" si="18"/>
        <v>0.7</v>
      </c>
      <c r="BI81" s="18">
        <f t="shared" si="18"/>
        <v>0</v>
      </c>
      <c r="BJ81" s="18">
        <f t="shared" si="18"/>
        <v>0.4</v>
      </c>
      <c r="BK81" s="18">
        <f t="shared" si="18"/>
        <v>0</v>
      </c>
      <c r="BL81" s="18">
        <f t="shared" si="18"/>
        <v>0</v>
      </c>
      <c r="BM81" s="18">
        <f t="shared" si="18"/>
        <v>0</v>
      </c>
      <c r="BN81" s="18">
        <f>BN78*BN79/1000</f>
        <v>0</v>
      </c>
      <c r="BO81" s="18">
        <f>BO78*BO79/1000</f>
        <v>0</v>
      </c>
      <c r="BP81" s="18">
        <f>BP78*BP79/1000</f>
        <v>0</v>
      </c>
      <c r="BQ81" s="18">
        <f>BQ78*BQ79/920</f>
        <v>0</v>
      </c>
      <c r="BR81" s="18">
        <f>BR78*BR79/920</f>
        <v>0</v>
      </c>
      <c r="BS81" s="69">
        <f>SUM(C81:BR81)</f>
        <v>38.299999999999997</v>
      </c>
    </row>
    <row r="82" spans="1:71" ht="15.75" customHeight="1" thickTop="1" x14ac:dyDescent="0.25">
      <c r="A82" s="294" t="s">
        <v>254</v>
      </c>
      <c r="B82" s="6">
        <v>60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>
        <f>'[1]ФРУКТЫ, ОВОЩИ'!$F$57</f>
        <v>64.8</v>
      </c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24"/>
      <c r="BO82" s="8"/>
      <c r="BP82" s="8"/>
      <c r="BQ82" s="7"/>
      <c r="BR82" s="7"/>
    </row>
    <row r="83" spans="1:71" ht="15" customHeight="1" x14ac:dyDescent="0.25">
      <c r="A83" s="236"/>
      <c r="B83" s="9">
        <v>100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>
        <f>'[1]ФРУКТЫ, ОВОЩИ'!$Q$57</f>
        <v>108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25"/>
      <c r="BO83" s="11"/>
      <c r="BP83" s="11"/>
      <c r="BQ83" s="10"/>
      <c r="BR83" s="10"/>
    </row>
    <row r="84" spans="1:71" ht="15.75" customHeight="1" x14ac:dyDescent="0.25">
      <c r="A84" s="292" t="s">
        <v>99</v>
      </c>
      <c r="B84" s="6">
        <v>90</v>
      </c>
      <c r="C84" s="7">
        <f>'[1]МЯСО, РЫБА'!$F$19</f>
        <v>12.8</v>
      </c>
      <c r="D84" s="7"/>
      <c r="E84" s="7"/>
      <c r="F84" s="7"/>
      <c r="G84" s="7"/>
      <c r="H84" s="7"/>
      <c r="I84" s="7"/>
      <c r="J84" s="7"/>
      <c r="K84" s="7"/>
      <c r="L84" s="7"/>
      <c r="M84" s="7">
        <f>'[1]МЯСО, РЫБА'!$F$22</f>
        <v>1.8</v>
      </c>
      <c r="N84" s="7"/>
      <c r="O84" s="7"/>
      <c r="P84" s="7"/>
      <c r="Q84" s="7"/>
      <c r="R84" s="7">
        <f>'[1]МЯСО, РЫБА'!$F$17</f>
        <v>111.1</v>
      </c>
      <c r="S84" s="7"/>
      <c r="T84" s="7"/>
      <c r="U84" s="24">
        <f>'[1]МЯСО, РЫБА'!$F$20</f>
        <v>0.11</v>
      </c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>
        <f>'[1]МЯСО, РЫБА'!$F$18</f>
        <v>16.7</v>
      </c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8"/>
      <c r="BP84" s="8"/>
      <c r="BQ84" s="7"/>
      <c r="BR84" s="7"/>
    </row>
    <row r="85" spans="1:71" ht="15" customHeight="1" x14ac:dyDescent="0.25">
      <c r="A85" s="292"/>
      <c r="B85" s="9">
        <v>100</v>
      </c>
      <c r="C85" s="10">
        <f>'[1]МЯСО, РЫБА'!$Q$19</f>
        <v>14.2</v>
      </c>
      <c r="D85" s="10"/>
      <c r="E85" s="10"/>
      <c r="F85" s="10"/>
      <c r="G85" s="10"/>
      <c r="H85" s="10"/>
      <c r="I85" s="10"/>
      <c r="J85" s="10"/>
      <c r="K85" s="10"/>
      <c r="L85" s="10"/>
      <c r="M85" s="10">
        <f>'[1]МЯСО, РЫБА'!$Q$22</f>
        <v>2</v>
      </c>
      <c r="N85" s="10"/>
      <c r="O85" s="10"/>
      <c r="P85" s="10"/>
      <c r="Q85" s="10"/>
      <c r="R85" s="10">
        <f>'[1]МЯСО, РЫБА'!$Q$17</f>
        <v>123.4</v>
      </c>
      <c r="S85" s="10"/>
      <c r="T85" s="10"/>
      <c r="U85" s="25">
        <f>'[1]МЯСО, РЫБА'!$Q$20</f>
        <v>0.12</v>
      </c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>
        <f>'[1]МЯСО, РЫБА'!$Q$18</f>
        <v>18.600000000000001</v>
      </c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1"/>
      <c r="BP85" s="11"/>
      <c r="BQ85" s="10"/>
      <c r="BR85" s="10"/>
    </row>
    <row r="86" spans="1:71" ht="15" customHeight="1" x14ac:dyDescent="0.25">
      <c r="A86" s="292" t="s">
        <v>100</v>
      </c>
      <c r="B86" s="6">
        <v>150</v>
      </c>
      <c r="C86" s="7">
        <f>[1]ГАРНИРЫ!$F$103</f>
        <v>24</v>
      </c>
      <c r="D86" s="7"/>
      <c r="E86" s="7"/>
      <c r="F86" s="7"/>
      <c r="G86" s="7"/>
      <c r="H86" s="7"/>
      <c r="I86" s="7"/>
      <c r="J86" s="7"/>
      <c r="K86" s="7"/>
      <c r="L86" s="7"/>
      <c r="M86" s="7">
        <f>[1]ГАРНИРЫ!$F$104</f>
        <v>6</v>
      </c>
      <c r="N86" s="7"/>
      <c r="O86" s="7"/>
      <c r="P86" s="7"/>
      <c r="Q86" s="7"/>
      <c r="R86" s="7"/>
      <c r="S86" s="7"/>
      <c r="T86" s="7"/>
      <c r="U86" s="7"/>
      <c r="V86" s="7">
        <f>[1]ГАРНИРЫ!$F$102</f>
        <v>170.7</v>
      </c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8"/>
      <c r="BQ86" s="7"/>
      <c r="BR86" s="7"/>
    </row>
    <row r="87" spans="1:71" ht="15" customHeight="1" x14ac:dyDescent="0.25">
      <c r="A87" s="292"/>
      <c r="B87" s="9">
        <v>180</v>
      </c>
      <c r="C87" s="10">
        <f>[1]ГАРНИРЫ!$Q$103</f>
        <v>28.8</v>
      </c>
      <c r="D87" s="10"/>
      <c r="E87" s="10"/>
      <c r="F87" s="10"/>
      <c r="G87" s="10"/>
      <c r="H87" s="10"/>
      <c r="I87" s="10"/>
      <c r="J87" s="10"/>
      <c r="K87" s="10"/>
      <c r="L87" s="10"/>
      <c r="M87" s="10">
        <f>[1]ГАРНИРЫ!$Q$104</f>
        <v>7.2</v>
      </c>
      <c r="N87" s="10"/>
      <c r="O87" s="10"/>
      <c r="P87" s="10"/>
      <c r="Q87" s="10"/>
      <c r="R87" s="10"/>
      <c r="S87" s="10"/>
      <c r="T87" s="10"/>
      <c r="U87" s="10"/>
      <c r="V87" s="10">
        <f>[1]ГАРНИРЫ!$Q$102</f>
        <v>204.8</v>
      </c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1"/>
      <c r="BQ87" s="10"/>
      <c r="BR87" s="10"/>
    </row>
    <row r="88" spans="1:71" s="2" customFormat="1" ht="17.25" customHeight="1" x14ac:dyDescent="0.25">
      <c r="A88" s="226" t="s">
        <v>212</v>
      </c>
      <c r="B88" s="223">
        <v>200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>
        <v>200</v>
      </c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5"/>
      <c r="BQ88" s="125"/>
      <c r="BR88" s="124"/>
    </row>
    <row r="89" spans="1:71" s="2" customFormat="1" ht="17.25" customHeight="1" x14ac:dyDescent="0.25">
      <c r="A89" s="226" t="s">
        <v>105</v>
      </c>
      <c r="B89" s="223">
        <v>200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>
        <f>[1]НАПИТКИ!$Q$181</f>
        <v>20</v>
      </c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>
        <f>[1]НАПИТКИ!$Q$182</f>
        <v>8.6999999999999993</v>
      </c>
      <c r="BK89" s="124"/>
      <c r="BL89" s="124"/>
      <c r="BM89" s="124"/>
      <c r="BN89" s="124"/>
      <c r="BO89" s="124"/>
      <c r="BP89" s="125"/>
      <c r="BQ89" s="125"/>
      <c r="BR89" s="124"/>
    </row>
    <row r="90" spans="1:71" ht="15.75" customHeight="1" x14ac:dyDescent="0.25">
      <c r="A90" s="292" t="s">
        <v>45</v>
      </c>
      <c r="B90" s="6">
        <v>35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>
        <f>'[1]ГАСТРОНОМИЯ, ВЫПЕЧКА'!$F$57</f>
        <v>35</v>
      </c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8"/>
      <c r="BP90" s="8"/>
      <c r="BQ90" s="7"/>
      <c r="BR90" s="7"/>
    </row>
    <row r="91" spans="1:71" ht="15.75" customHeight="1" x14ac:dyDescent="0.25">
      <c r="A91" s="292"/>
      <c r="B91" s="9">
        <v>50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>
        <f>'[1]ГАСТРОНОМИЯ, ВЫПЕЧКА'!$AM$57</f>
        <v>50</v>
      </c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1"/>
      <c r="BP91" s="11"/>
      <c r="BQ91" s="10"/>
      <c r="BR91" s="10"/>
    </row>
    <row r="92" spans="1:71" ht="15.75" customHeight="1" x14ac:dyDescent="0.25">
      <c r="A92" s="292" t="s">
        <v>47</v>
      </c>
      <c r="B92" s="6">
        <v>20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>
        <f>'[1]ГАСТРОНОМИЯ, ВЫПЕЧКА'!$F$16</f>
        <v>20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8"/>
      <c r="BP92" s="8"/>
      <c r="BQ92" s="7"/>
      <c r="BR92" s="7"/>
    </row>
    <row r="93" spans="1:71" ht="15.75" customHeight="1" thickBot="1" x14ac:dyDescent="0.3">
      <c r="A93" s="292"/>
      <c r="B93" s="133">
        <v>35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>
        <f>'[1]ГАСТРОНОМИЯ, ВЫПЕЧКА'!$Q$16</f>
        <v>35</v>
      </c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1"/>
      <c r="BP93" s="11"/>
      <c r="BQ93" s="10"/>
      <c r="BR93" s="10"/>
    </row>
    <row r="94" spans="1:71" ht="15.75" hidden="1" customHeight="1" x14ac:dyDescent="0.25">
      <c r="A94" s="293"/>
      <c r="B94" s="13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5"/>
      <c r="BP94" s="125"/>
      <c r="BQ94" s="124"/>
      <c r="BR94" s="124"/>
    </row>
    <row r="95" spans="1:71" ht="15.75" hidden="1" customHeight="1" thickBot="1" x14ac:dyDescent="0.3">
      <c r="A95" s="293"/>
      <c r="B95" s="13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5"/>
      <c r="BP95" s="125"/>
      <c r="BQ95" s="124"/>
      <c r="BR95" s="124"/>
    </row>
    <row r="96" spans="1:71" ht="15.75" customHeight="1" thickTop="1" x14ac:dyDescent="0.25">
      <c r="A96" s="244" t="s">
        <v>106</v>
      </c>
      <c r="B96" s="63" t="s">
        <v>128</v>
      </c>
      <c r="C96" s="17">
        <f>C82+C84+C86+C88+C90+C92+C94</f>
        <v>36.799999999999997</v>
      </c>
      <c r="D96" s="17">
        <f>D82+D84+D86+D88+D90+D92+D94</f>
        <v>0</v>
      </c>
      <c r="E96" s="17">
        <f t="shared" ref="E96:BR97" si="19">E82+E84+E86+E88+E90+E92+E94</f>
        <v>0</v>
      </c>
      <c r="F96" s="17">
        <f t="shared" si="19"/>
        <v>0</v>
      </c>
      <c r="G96" s="17">
        <f t="shared" si="19"/>
        <v>0</v>
      </c>
      <c r="H96" s="17">
        <f t="shared" si="19"/>
        <v>0</v>
      </c>
      <c r="I96" s="17">
        <f t="shared" si="19"/>
        <v>0</v>
      </c>
      <c r="J96" s="17">
        <f t="shared" si="19"/>
        <v>0</v>
      </c>
      <c r="K96" s="17">
        <f t="shared" si="19"/>
        <v>0</v>
      </c>
      <c r="L96" s="17">
        <f t="shared" si="19"/>
        <v>0</v>
      </c>
      <c r="M96" s="17">
        <f t="shared" si="19"/>
        <v>7.8</v>
      </c>
      <c r="N96" s="17">
        <f t="shared" si="19"/>
        <v>0</v>
      </c>
      <c r="O96" s="17">
        <f t="shared" si="19"/>
        <v>0</v>
      </c>
      <c r="P96" s="17">
        <f t="shared" si="19"/>
        <v>0</v>
      </c>
      <c r="Q96" s="17">
        <f t="shared" si="19"/>
        <v>0</v>
      </c>
      <c r="R96" s="17">
        <f t="shared" si="19"/>
        <v>111.1</v>
      </c>
      <c r="S96" s="17">
        <f t="shared" si="19"/>
        <v>0</v>
      </c>
      <c r="T96" s="17">
        <f t="shared" si="19"/>
        <v>0</v>
      </c>
      <c r="U96" s="17">
        <f t="shared" si="19"/>
        <v>0.1</v>
      </c>
      <c r="V96" s="17">
        <f t="shared" si="19"/>
        <v>170.7</v>
      </c>
      <c r="W96" s="17">
        <f t="shared" si="19"/>
        <v>0</v>
      </c>
      <c r="X96" s="17">
        <f t="shared" si="19"/>
        <v>0</v>
      </c>
      <c r="Y96" s="17">
        <f t="shared" si="19"/>
        <v>0</v>
      </c>
      <c r="Z96" s="17">
        <f t="shared" si="19"/>
        <v>0</v>
      </c>
      <c r="AA96" s="17">
        <f t="shared" si="19"/>
        <v>0</v>
      </c>
      <c r="AB96" s="17">
        <f t="shared" si="19"/>
        <v>64.8</v>
      </c>
      <c r="AC96" s="17">
        <f t="shared" si="19"/>
        <v>0</v>
      </c>
      <c r="AD96" s="17">
        <f t="shared" si="19"/>
        <v>0</v>
      </c>
      <c r="AE96" s="17">
        <f t="shared" si="19"/>
        <v>0</v>
      </c>
      <c r="AF96" s="17">
        <f t="shared" si="19"/>
        <v>0</v>
      </c>
      <c r="AG96" s="17">
        <f t="shared" si="19"/>
        <v>0</v>
      </c>
      <c r="AH96" s="17">
        <f t="shared" si="19"/>
        <v>0</v>
      </c>
      <c r="AI96" s="17">
        <f t="shared" si="19"/>
        <v>0</v>
      </c>
      <c r="AJ96" s="17">
        <f>AJ82+AJ84+AJ86+AJ88+AJ90+AJ92+AJ94</f>
        <v>0</v>
      </c>
      <c r="AK96" s="17">
        <f t="shared" si="19"/>
        <v>0</v>
      </c>
      <c r="AL96" s="17">
        <f t="shared" si="19"/>
        <v>0</v>
      </c>
      <c r="AM96" s="17">
        <f t="shared" si="19"/>
        <v>0</v>
      </c>
      <c r="AN96" s="17">
        <f t="shared" si="19"/>
        <v>0</v>
      </c>
      <c r="AO96" s="17">
        <f t="shared" si="19"/>
        <v>0</v>
      </c>
      <c r="AP96" s="17">
        <f t="shared" si="19"/>
        <v>200</v>
      </c>
      <c r="AQ96" s="17">
        <f t="shared" si="19"/>
        <v>0</v>
      </c>
      <c r="AR96" s="17">
        <f t="shared" si="19"/>
        <v>0</v>
      </c>
      <c r="AS96" s="17">
        <f t="shared" si="19"/>
        <v>51.7</v>
      </c>
      <c r="AT96" s="17">
        <f t="shared" si="19"/>
        <v>0</v>
      </c>
      <c r="AU96" s="17">
        <f t="shared" si="19"/>
        <v>20</v>
      </c>
      <c r="AV96" s="17">
        <f t="shared" si="19"/>
        <v>0</v>
      </c>
      <c r="AW96" s="17">
        <f t="shared" si="19"/>
        <v>0</v>
      </c>
      <c r="AX96" s="17">
        <f t="shared" si="19"/>
        <v>0</v>
      </c>
      <c r="AY96" s="17">
        <f t="shared" si="19"/>
        <v>0</v>
      </c>
      <c r="AZ96" s="17">
        <f t="shared" si="19"/>
        <v>0</v>
      </c>
      <c r="BA96" s="17">
        <f t="shared" si="19"/>
        <v>0</v>
      </c>
      <c r="BB96" s="17">
        <f t="shared" si="19"/>
        <v>0</v>
      </c>
      <c r="BC96" s="17">
        <f t="shared" si="19"/>
        <v>0</v>
      </c>
      <c r="BD96" s="17">
        <f t="shared" si="19"/>
        <v>0</v>
      </c>
      <c r="BE96" s="17">
        <f t="shared" si="19"/>
        <v>0</v>
      </c>
      <c r="BF96" s="17">
        <f>BF82+BF84+BF86+BF88+BF90+BF92+BF94</f>
        <v>0</v>
      </c>
      <c r="BG96" s="17">
        <f t="shared" si="19"/>
        <v>0</v>
      </c>
      <c r="BH96" s="17">
        <f t="shared" si="19"/>
        <v>0</v>
      </c>
      <c r="BI96" s="17">
        <v>1.3</v>
      </c>
      <c r="BJ96" s="17">
        <f t="shared" si="19"/>
        <v>0</v>
      </c>
      <c r="BK96" s="17">
        <f t="shared" si="19"/>
        <v>0</v>
      </c>
      <c r="BL96" s="17">
        <f t="shared" si="19"/>
        <v>0</v>
      </c>
      <c r="BM96" s="17">
        <f t="shared" si="19"/>
        <v>0</v>
      </c>
      <c r="BN96" s="17">
        <f t="shared" si="19"/>
        <v>0</v>
      </c>
      <c r="BO96" s="17">
        <f t="shared" si="19"/>
        <v>0</v>
      </c>
      <c r="BP96" s="17">
        <f t="shared" si="19"/>
        <v>0</v>
      </c>
      <c r="BQ96" s="17">
        <f t="shared" si="19"/>
        <v>0</v>
      </c>
      <c r="BR96" s="17">
        <f t="shared" si="19"/>
        <v>0</v>
      </c>
    </row>
    <row r="97" spans="1:71" ht="15.75" customHeight="1" thickBot="1" x14ac:dyDescent="0.3">
      <c r="A97" s="245"/>
      <c r="B97" s="64" t="s">
        <v>130</v>
      </c>
      <c r="C97" s="18">
        <f>C83+C85+C87+C89+C91+C93+C95</f>
        <v>43</v>
      </c>
      <c r="D97" s="18">
        <f>D83+D85+D87+D89+D91+D93+D95</f>
        <v>0</v>
      </c>
      <c r="E97" s="18">
        <f t="shared" si="19"/>
        <v>0</v>
      </c>
      <c r="F97" s="18">
        <f t="shared" si="19"/>
        <v>0</v>
      </c>
      <c r="G97" s="18">
        <f t="shared" si="19"/>
        <v>0</v>
      </c>
      <c r="H97" s="18">
        <f t="shared" si="19"/>
        <v>0</v>
      </c>
      <c r="I97" s="18">
        <f t="shared" si="19"/>
        <v>0</v>
      </c>
      <c r="J97" s="18">
        <f t="shared" si="19"/>
        <v>0</v>
      </c>
      <c r="K97" s="18">
        <f t="shared" si="19"/>
        <v>0</v>
      </c>
      <c r="L97" s="18">
        <f t="shared" si="19"/>
        <v>0</v>
      </c>
      <c r="M97" s="18">
        <f t="shared" si="19"/>
        <v>9.1999999999999993</v>
      </c>
      <c r="N97" s="18">
        <f t="shared" si="19"/>
        <v>0</v>
      </c>
      <c r="O97" s="18">
        <f t="shared" si="19"/>
        <v>0</v>
      </c>
      <c r="P97" s="18">
        <f t="shared" si="19"/>
        <v>0</v>
      </c>
      <c r="Q97" s="18">
        <f t="shared" si="19"/>
        <v>0</v>
      </c>
      <c r="R97" s="18">
        <f t="shared" si="19"/>
        <v>123.4</v>
      </c>
      <c r="S97" s="18">
        <f t="shared" si="19"/>
        <v>0</v>
      </c>
      <c r="T97" s="18">
        <f t="shared" si="19"/>
        <v>0</v>
      </c>
      <c r="U97" s="18">
        <f t="shared" si="19"/>
        <v>0.1</v>
      </c>
      <c r="V97" s="18">
        <f t="shared" si="19"/>
        <v>204.8</v>
      </c>
      <c r="W97" s="18">
        <f t="shared" si="19"/>
        <v>0</v>
      </c>
      <c r="X97" s="18">
        <f t="shared" si="19"/>
        <v>0</v>
      </c>
      <c r="Y97" s="18">
        <f t="shared" si="19"/>
        <v>0</v>
      </c>
      <c r="Z97" s="18">
        <f t="shared" si="19"/>
        <v>0</v>
      </c>
      <c r="AA97" s="18">
        <f t="shared" si="19"/>
        <v>0</v>
      </c>
      <c r="AB97" s="18">
        <f t="shared" si="19"/>
        <v>108</v>
      </c>
      <c r="AC97" s="18">
        <f t="shared" si="19"/>
        <v>0</v>
      </c>
      <c r="AD97" s="18">
        <f t="shared" si="19"/>
        <v>0</v>
      </c>
      <c r="AE97" s="18">
        <f t="shared" si="19"/>
        <v>0</v>
      </c>
      <c r="AF97" s="18">
        <f t="shared" si="19"/>
        <v>0</v>
      </c>
      <c r="AG97" s="18">
        <f t="shared" si="19"/>
        <v>0</v>
      </c>
      <c r="AH97" s="18">
        <f t="shared" si="19"/>
        <v>0</v>
      </c>
      <c r="AI97" s="18">
        <f t="shared" si="19"/>
        <v>0</v>
      </c>
      <c r="AJ97" s="18">
        <f>AJ83+AJ85+AJ87+AJ89+AJ91+AJ93+AJ95</f>
        <v>0</v>
      </c>
      <c r="AK97" s="18">
        <f t="shared" si="19"/>
        <v>0</v>
      </c>
      <c r="AL97" s="18">
        <f t="shared" si="19"/>
        <v>0</v>
      </c>
      <c r="AM97" s="18">
        <f t="shared" si="19"/>
        <v>0</v>
      </c>
      <c r="AN97" s="18">
        <f t="shared" si="19"/>
        <v>20</v>
      </c>
      <c r="AO97" s="18">
        <f t="shared" si="19"/>
        <v>0</v>
      </c>
      <c r="AP97" s="18">
        <f t="shared" si="19"/>
        <v>0</v>
      </c>
      <c r="AQ97" s="18">
        <f t="shared" si="19"/>
        <v>0</v>
      </c>
      <c r="AR97" s="18">
        <f t="shared" si="19"/>
        <v>0</v>
      </c>
      <c r="AS97" s="18">
        <f t="shared" si="19"/>
        <v>68.599999999999994</v>
      </c>
      <c r="AT97" s="18">
        <f t="shared" si="19"/>
        <v>0</v>
      </c>
      <c r="AU97" s="18">
        <f t="shared" si="19"/>
        <v>35</v>
      </c>
      <c r="AV97" s="18">
        <f t="shared" si="19"/>
        <v>0</v>
      </c>
      <c r="AW97" s="18">
        <f t="shared" si="19"/>
        <v>0</v>
      </c>
      <c r="AX97" s="18">
        <f t="shared" si="19"/>
        <v>0</v>
      </c>
      <c r="AY97" s="18">
        <f t="shared" si="19"/>
        <v>0</v>
      </c>
      <c r="AZ97" s="18">
        <f t="shared" si="19"/>
        <v>0</v>
      </c>
      <c r="BA97" s="18">
        <f t="shared" si="19"/>
        <v>0</v>
      </c>
      <c r="BB97" s="18">
        <f t="shared" si="19"/>
        <v>0</v>
      </c>
      <c r="BC97" s="18">
        <f t="shared" si="19"/>
        <v>0</v>
      </c>
      <c r="BD97" s="18">
        <f t="shared" si="19"/>
        <v>0</v>
      </c>
      <c r="BE97" s="18">
        <f t="shared" si="19"/>
        <v>0</v>
      </c>
      <c r="BF97" s="18">
        <f>BF83+BF85+BF87+BF89+BF91+BF93+BF95</f>
        <v>0</v>
      </c>
      <c r="BG97" s="18">
        <f t="shared" si="19"/>
        <v>0</v>
      </c>
      <c r="BH97" s="18">
        <f t="shared" si="19"/>
        <v>0</v>
      </c>
      <c r="BI97" s="18">
        <v>2.2999999999999998</v>
      </c>
      <c r="BJ97" s="18">
        <f t="shared" si="19"/>
        <v>8.6999999999999993</v>
      </c>
      <c r="BK97" s="18">
        <f t="shared" si="19"/>
        <v>0</v>
      </c>
      <c r="BL97" s="18">
        <f t="shared" si="19"/>
        <v>0</v>
      </c>
      <c r="BM97" s="18">
        <f t="shared" si="19"/>
        <v>0</v>
      </c>
      <c r="BN97" s="18">
        <f t="shared" si="19"/>
        <v>0</v>
      </c>
      <c r="BO97" s="18">
        <f t="shared" si="19"/>
        <v>0</v>
      </c>
      <c r="BP97" s="18">
        <f t="shared" si="19"/>
        <v>0</v>
      </c>
      <c r="BQ97" s="18">
        <f t="shared" si="19"/>
        <v>0</v>
      </c>
      <c r="BR97" s="18">
        <f t="shared" si="19"/>
        <v>0</v>
      </c>
    </row>
    <row r="98" spans="1:71" ht="15.75" customHeight="1" thickTop="1" x14ac:dyDescent="0.25">
      <c r="A98" s="245"/>
      <c r="B98" s="74" t="s">
        <v>173</v>
      </c>
      <c r="C98" s="75">
        <v>47.2</v>
      </c>
      <c r="D98" s="75">
        <v>125</v>
      </c>
      <c r="E98" s="75">
        <v>200</v>
      </c>
      <c r="F98" s="75"/>
      <c r="G98" s="75">
        <v>190</v>
      </c>
      <c r="H98" s="75"/>
      <c r="I98" s="75">
        <v>230</v>
      </c>
      <c r="J98" s="75">
        <v>195</v>
      </c>
      <c r="K98" s="75">
        <v>214.6</v>
      </c>
      <c r="L98" s="75">
        <v>235</v>
      </c>
      <c r="M98" s="75">
        <v>344.5</v>
      </c>
      <c r="N98" s="75">
        <v>432.7</v>
      </c>
      <c r="O98" s="75">
        <v>429.2</v>
      </c>
      <c r="P98" s="75">
        <v>292.2</v>
      </c>
      <c r="Q98" s="75">
        <v>232.5</v>
      </c>
      <c r="R98" s="75">
        <v>149.9</v>
      </c>
      <c r="S98" s="75"/>
      <c r="T98" s="75">
        <v>162.6</v>
      </c>
      <c r="U98" s="75">
        <v>6.8</v>
      </c>
      <c r="V98" s="75">
        <v>37.1</v>
      </c>
      <c r="W98" s="75">
        <v>28.8</v>
      </c>
      <c r="X98" s="75">
        <v>23.4</v>
      </c>
      <c r="Y98" s="75">
        <v>33.6</v>
      </c>
      <c r="Z98" s="75">
        <v>32.4</v>
      </c>
      <c r="AA98" s="75"/>
      <c r="AB98" s="75"/>
      <c r="AC98" s="75">
        <v>72</v>
      </c>
      <c r="AD98" s="75">
        <v>78</v>
      </c>
      <c r="AE98" s="75"/>
      <c r="AF98" s="75">
        <v>113.5</v>
      </c>
      <c r="AG98" s="75">
        <v>123.3</v>
      </c>
      <c r="AH98" s="75">
        <v>88.1</v>
      </c>
      <c r="AI98" s="75">
        <v>56.3</v>
      </c>
      <c r="AJ98" s="75">
        <v>57.3</v>
      </c>
      <c r="AK98" s="75">
        <v>98</v>
      </c>
      <c r="AL98" s="75">
        <v>131</v>
      </c>
      <c r="AM98" s="75">
        <v>180.6</v>
      </c>
      <c r="AN98" s="75">
        <v>204.7</v>
      </c>
      <c r="AO98" s="75"/>
      <c r="AP98" s="75">
        <v>150</v>
      </c>
      <c r="AQ98" s="75">
        <v>25</v>
      </c>
      <c r="AR98" s="75">
        <v>36</v>
      </c>
      <c r="AS98" s="75">
        <v>48.5</v>
      </c>
      <c r="AT98" s="75">
        <v>50</v>
      </c>
      <c r="AU98" s="75">
        <v>55.2</v>
      </c>
      <c r="AV98" s="75">
        <v>31.7</v>
      </c>
      <c r="AW98" s="75">
        <v>36.299999999999997</v>
      </c>
      <c r="AX98" s="75">
        <v>54.7</v>
      </c>
      <c r="AY98" s="75"/>
      <c r="AZ98" s="75">
        <v>35.799999999999997</v>
      </c>
      <c r="BA98" s="75">
        <v>73.2</v>
      </c>
      <c r="BB98" s="75">
        <v>26.9</v>
      </c>
      <c r="BC98" s="75">
        <v>45</v>
      </c>
      <c r="BD98" s="75">
        <v>41.7</v>
      </c>
      <c r="BE98" s="75">
        <v>480</v>
      </c>
      <c r="BF98" s="75">
        <v>250</v>
      </c>
      <c r="BG98" s="75">
        <v>94</v>
      </c>
      <c r="BH98" s="75">
        <v>502</v>
      </c>
      <c r="BI98" s="75">
        <v>16.100000000000001</v>
      </c>
      <c r="BJ98" s="75">
        <v>46.2</v>
      </c>
      <c r="BK98" s="75">
        <v>525</v>
      </c>
      <c r="BL98" s="75">
        <v>464</v>
      </c>
      <c r="BM98" s="75">
        <v>115.2</v>
      </c>
      <c r="BN98" s="75">
        <v>402</v>
      </c>
      <c r="BO98" s="75"/>
      <c r="BP98" s="75">
        <v>406</v>
      </c>
      <c r="BQ98" s="75">
        <v>380</v>
      </c>
      <c r="BR98" s="75">
        <v>107.6</v>
      </c>
      <c r="BS98" s="68"/>
    </row>
    <row r="99" spans="1:71" ht="15.75" customHeight="1" x14ac:dyDescent="0.25">
      <c r="A99" s="245"/>
      <c r="B99" s="66" t="s">
        <v>128</v>
      </c>
      <c r="C99" s="67">
        <f t="shared" ref="C99:T99" si="20">C96*C98/1000</f>
        <v>1.7</v>
      </c>
      <c r="D99" s="67">
        <f t="shared" si="20"/>
        <v>0</v>
      </c>
      <c r="E99" s="67">
        <f t="shared" si="20"/>
        <v>0</v>
      </c>
      <c r="F99" s="67">
        <f t="shared" si="20"/>
        <v>0</v>
      </c>
      <c r="G99" s="67">
        <f t="shared" si="20"/>
        <v>0</v>
      </c>
      <c r="H99" s="67">
        <f t="shared" si="20"/>
        <v>0</v>
      </c>
      <c r="I99" s="67">
        <f t="shared" si="20"/>
        <v>0</v>
      </c>
      <c r="J99" s="67">
        <f t="shared" si="20"/>
        <v>0</v>
      </c>
      <c r="K99" s="67">
        <f t="shared" si="20"/>
        <v>0</v>
      </c>
      <c r="L99" s="67">
        <f t="shared" si="20"/>
        <v>0</v>
      </c>
      <c r="M99" s="67">
        <f t="shared" si="20"/>
        <v>2.7</v>
      </c>
      <c r="N99" s="67">
        <f t="shared" si="20"/>
        <v>0</v>
      </c>
      <c r="O99" s="67">
        <f t="shared" si="20"/>
        <v>0</v>
      </c>
      <c r="P99" s="67">
        <f t="shared" si="20"/>
        <v>0</v>
      </c>
      <c r="Q99" s="67">
        <f t="shared" si="20"/>
        <v>0</v>
      </c>
      <c r="R99" s="67">
        <f t="shared" si="20"/>
        <v>16.7</v>
      </c>
      <c r="S99" s="67">
        <f t="shared" si="20"/>
        <v>0</v>
      </c>
      <c r="T99" s="67">
        <f t="shared" si="20"/>
        <v>0</v>
      </c>
      <c r="U99" s="67">
        <f>U96*U98</f>
        <v>0.7</v>
      </c>
      <c r="V99" s="67">
        <f t="shared" ref="V99:BP99" si="21">V96*V98/1000</f>
        <v>6.3</v>
      </c>
      <c r="W99" s="67">
        <f t="shared" si="21"/>
        <v>0</v>
      </c>
      <c r="X99" s="67">
        <f t="shared" si="21"/>
        <v>0</v>
      </c>
      <c r="Y99" s="67">
        <f t="shared" si="21"/>
        <v>0</v>
      </c>
      <c r="Z99" s="67">
        <f t="shared" si="21"/>
        <v>0</v>
      </c>
      <c r="AA99" s="67">
        <f t="shared" si="21"/>
        <v>0</v>
      </c>
      <c r="AB99" s="67">
        <f t="shared" si="21"/>
        <v>0</v>
      </c>
      <c r="AC99" s="67">
        <f t="shared" si="21"/>
        <v>0</v>
      </c>
      <c r="AD99" s="67">
        <f t="shared" si="21"/>
        <v>0</v>
      </c>
      <c r="AE99" s="67">
        <f t="shared" si="21"/>
        <v>0</v>
      </c>
      <c r="AF99" s="67">
        <f t="shared" si="21"/>
        <v>0</v>
      </c>
      <c r="AG99" s="67">
        <f t="shared" si="21"/>
        <v>0</v>
      </c>
      <c r="AH99" s="67">
        <f t="shared" si="21"/>
        <v>0</v>
      </c>
      <c r="AI99" s="67">
        <f t="shared" si="21"/>
        <v>0</v>
      </c>
      <c r="AJ99" s="67">
        <f>AJ96*AJ98/1000</f>
        <v>0</v>
      </c>
      <c r="AK99" s="67">
        <f t="shared" si="21"/>
        <v>0</v>
      </c>
      <c r="AL99" s="67">
        <f t="shared" si="21"/>
        <v>0</v>
      </c>
      <c r="AM99" s="67">
        <f t="shared" si="21"/>
        <v>0</v>
      </c>
      <c r="AN99" s="67">
        <f t="shared" si="21"/>
        <v>0</v>
      </c>
      <c r="AO99" s="67">
        <f t="shared" si="21"/>
        <v>0</v>
      </c>
      <c r="AP99" s="67">
        <f t="shared" si="21"/>
        <v>30</v>
      </c>
      <c r="AQ99" s="67">
        <f t="shared" si="21"/>
        <v>0</v>
      </c>
      <c r="AR99" s="67">
        <f t="shared" si="21"/>
        <v>0</v>
      </c>
      <c r="AS99" s="67">
        <f t="shared" si="21"/>
        <v>2.5</v>
      </c>
      <c r="AT99" s="67">
        <f t="shared" si="21"/>
        <v>0</v>
      </c>
      <c r="AU99" s="67">
        <f t="shared" si="21"/>
        <v>1.1000000000000001</v>
      </c>
      <c r="AV99" s="67">
        <f t="shared" si="21"/>
        <v>0</v>
      </c>
      <c r="AW99" s="67">
        <f t="shared" si="21"/>
        <v>0</v>
      </c>
      <c r="AX99" s="67">
        <f t="shared" si="21"/>
        <v>0</v>
      </c>
      <c r="AY99" s="67">
        <f t="shared" si="21"/>
        <v>0</v>
      </c>
      <c r="AZ99" s="67">
        <f t="shared" si="21"/>
        <v>0</v>
      </c>
      <c r="BA99" s="67">
        <f t="shared" si="21"/>
        <v>0</v>
      </c>
      <c r="BB99" s="67">
        <f t="shared" si="21"/>
        <v>0</v>
      </c>
      <c r="BC99" s="67">
        <f t="shared" si="21"/>
        <v>0</v>
      </c>
      <c r="BD99" s="67">
        <f t="shared" si="21"/>
        <v>0</v>
      </c>
      <c r="BE99" s="67">
        <f t="shared" si="21"/>
        <v>0</v>
      </c>
      <c r="BF99" s="67">
        <f>BF96*BF98/1000</f>
        <v>0</v>
      </c>
      <c r="BG99" s="67">
        <f t="shared" si="21"/>
        <v>0</v>
      </c>
      <c r="BH99" s="67">
        <f t="shared" si="21"/>
        <v>0</v>
      </c>
      <c r="BI99" s="67">
        <f t="shared" si="21"/>
        <v>0</v>
      </c>
      <c r="BJ99" s="67">
        <f t="shared" si="21"/>
        <v>0</v>
      </c>
      <c r="BK99" s="67">
        <f t="shared" si="21"/>
        <v>0</v>
      </c>
      <c r="BL99" s="67">
        <f t="shared" si="21"/>
        <v>0</v>
      </c>
      <c r="BM99" s="67">
        <f t="shared" si="21"/>
        <v>0</v>
      </c>
      <c r="BN99" s="67">
        <f t="shared" si="21"/>
        <v>0</v>
      </c>
      <c r="BO99" s="67">
        <f t="shared" si="21"/>
        <v>0</v>
      </c>
      <c r="BP99" s="67">
        <f t="shared" si="21"/>
        <v>0</v>
      </c>
      <c r="BQ99" s="67">
        <f>BQ96*BQ98/920</f>
        <v>0</v>
      </c>
      <c r="BR99" s="67">
        <f>BR96*BR98/920</f>
        <v>0</v>
      </c>
      <c r="BS99" s="70">
        <f>SUM(C99:BR99)</f>
        <v>61.7</v>
      </c>
    </row>
    <row r="100" spans="1:71" ht="15.75" customHeight="1" thickBot="1" x14ac:dyDescent="0.3">
      <c r="A100" s="246"/>
      <c r="B100" s="64" t="s">
        <v>130</v>
      </c>
      <c r="C100" s="18">
        <f t="shared" ref="C100:T100" si="22">C97*C98/1000</f>
        <v>2</v>
      </c>
      <c r="D100" s="18">
        <f t="shared" si="22"/>
        <v>0</v>
      </c>
      <c r="E100" s="18">
        <f t="shared" si="22"/>
        <v>0</v>
      </c>
      <c r="F100" s="18">
        <f t="shared" si="22"/>
        <v>0</v>
      </c>
      <c r="G100" s="18">
        <f t="shared" si="22"/>
        <v>0</v>
      </c>
      <c r="H100" s="18">
        <f t="shared" si="22"/>
        <v>0</v>
      </c>
      <c r="I100" s="18">
        <f t="shared" si="22"/>
        <v>0</v>
      </c>
      <c r="J100" s="18">
        <f t="shared" si="22"/>
        <v>0</v>
      </c>
      <c r="K100" s="18">
        <f t="shared" si="22"/>
        <v>0</v>
      </c>
      <c r="L100" s="18">
        <f t="shared" si="22"/>
        <v>0</v>
      </c>
      <c r="M100" s="18">
        <f t="shared" si="22"/>
        <v>3.2</v>
      </c>
      <c r="N100" s="18">
        <f t="shared" si="22"/>
        <v>0</v>
      </c>
      <c r="O100" s="18">
        <f t="shared" si="22"/>
        <v>0</v>
      </c>
      <c r="P100" s="18">
        <f t="shared" si="22"/>
        <v>0</v>
      </c>
      <c r="Q100" s="18">
        <f t="shared" si="22"/>
        <v>0</v>
      </c>
      <c r="R100" s="18">
        <f t="shared" si="22"/>
        <v>18.5</v>
      </c>
      <c r="S100" s="18">
        <f t="shared" si="22"/>
        <v>0</v>
      </c>
      <c r="T100" s="18">
        <f t="shared" si="22"/>
        <v>0</v>
      </c>
      <c r="U100" s="18">
        <f>U97*U98</f>
        <v>0.7</v>
      </c>
      <c r="V100" s="18">
        <f t="shared" ref="V100:BP100" si="23">V97*V98/1000</f>
        <v>7.6</v>
      </c>
      <c r="W100" s="18">
        <f t="shared" si="23"/>
        <v>0</v>
      </c>
      <c r="X100" s="18">
        <f t="shared" si="23"/>
        <v>0</v>
      </c>
      <c r="Y100" s="18">
        <f t="shared" si="23"/>
        <v>0</v>
      </c>
      <c r="Z100" s="18">
        <f t="shared" si="23"/>
        <v>0</v>
      </c>
      <c r="AA100" s="18">
        <f t="shared" si="23"/>
        <v>0</v>
      </c>
      <c r="AB100" s="18">
        <f t="shared" si="23"/>
        <v>0</v>
      </c>
      <c r="AC100" s="18">
        <f t="shared" si="23"/>
        <v>0</v>
      </c>
      <c r="AD100" s="18">
        <f t="shared" si="23"/>
        <v>0</v>
      </c>
      <c r="AE100" s="18">
        <f t="shared" si="23"/>
        <v>0</v>
      </c>
      <c r="AF100" s="18">
        <f t="shared" si="23"/>
        <v>0</v>
      </c>
      <c r="AG100" s="18">
        <f t="shared" si="23"/>
        <v>0</v>
      </c>
      <c r="AH100" s="18">
        <f t="shared" si="23"/>
        <v>0</v>
      </c>
      <c r="AI100" s="18">
        <f t="shared" si="23"/>
        <v>0</v>
      </c>
      <c r="AJ100" s="18">
        <f>AJ97*AJ98/1000</f>
        <v>0</v>
      </c>
      <c r="AK100" s="18">
        <f t="shared" si="23"/>
        <v>0</v>
      </c>
      <c r="AL100" s="18">
        <f t="shared" si="23"/>
        <v>0</v>
      </c>
      <c r="AM100" s="18">
        <f t="shared" si="23"/>
        <v>0</v>
      </c>
      <c r="AN100" s="18">
        <f t="shared" si="23"/>
        <v>4.0999999999999996</v>
      </c>
      <c r="AO100" s="18">
        <f t="shared" si="23"/>
        <v>0</v>
      </c>
      <c r="AP100" s="18">
        <f t="shared" si="23"/>
        <v>0</v>
      </c>
      <c r="AQ100" s="18">
        <f t="shared" si="23"/>
        <v>0</v>
      </c>
      <c r="AR100" s="18">
        <f t="shared" si="23"/>
        <v>0</v>
      </c>
      <c r="AS100" s="18">
        <f t="shared" si="23"/>
        <v>3.3</v>
      </c>
      <c r="AT100" s="18">
        <f t="shared" si="23"/>
        <v>0</v>
      </c>
      <c r="AU100" s="18">
        <f t="shared" si="23"/>
        <v>1.9</v>
      </c>
      <c r="AV100" s="18">
        <f t="shared" si="23"/>
        <v>0</v>
      </c>
      <c r="AW100" s="18">
        <f t="shared" si="23"/>
        <v>0</v>
      </c>
      <c r="AX100" s="18">
        <f t="shared" si="23"/>
        <v>0</v>
      </c>
      <c r="AY100" s="18">
        <f t="shared" si="23"/>
        <v>0</v>
      </c>
      <c r="AZ100" s="18">
        <f t="shared" si="23"/>
        <v>0</v>
      </c>
      <c r="BA100" s="18">
        <f t="shared" si="23"/>
        <v>0</v>
      </c>
      <c r="BB100" s="18">
        <f t="shared" si="23"/>
        <v>0</v>
      </c>
      <c r="BC100" s="18">
        <f t="shared" si="23"/>
        <v>0</v>
      </c>
      <c r="BD100" s="18">
        <f t="shared" si="23"/>
        <v>0</v>
      </c>
      <c r="BE100" s="18">
        <f t="shared" si="23"/>
        <v>0</v>
      </c>
      <c r="BF100" s="18">
        <f>BF97*BF98/1000</f>
        <v>0</v>
      </c>
      <c r="BG100" s="18">
        <f t="shared" si="23"/>
        <v>0</v>
      </c>
      <c r="BH100" s="18">
        <f t="shared" si="23"/>
        <v>0</v>
      </c>
      <c r="BI100" s="18">
        <f t="shared" si="23"/>
        <v>0</v>
      </c>
      <c r="BJ100" s="18">
        <f t="shared" si="23"/>
        <v>0.4</v>
      </c>
      <c r="BK100" s="18">
        <f t="shared" si="23"/>
        <v>0</v>
      </c>
      <c r="BL100" s="18">
        <f t="shared" si="23"/>
        <v>0</v>
      </c>
      <c r="BM100" s="18">
        <f t="shared" si="23"/>
        <v>0</v>
      </c>
      <c r="BN100" s="18">
        <f t="shared" si="23"/>
        <v>0</v>
      </c>
      <c r="BO100" s="18">
        <f t="shared" si="23"/>
        <v>0</v>
      </c>
      <c r="BP100" s="18">
        <f t="shared" si="23"/>
        <v>0</v>
      </c>
      <c r="BQ100" s="18">
        <f>BQ97*BQ98/920</f>
        <v>0</v>
      </c>
      <c r="BR100" s="18">
        <f>BR97*BR98/920</f>
        <v>0</v>
      </c>
      <c r="BS100" s="69">
        <f>SUM(C100:BR100)</f>
        <v>41.7</v>
      </c>
    </row>
    <row r="101" spans="1:71" ht="15.75" hidden="1" customHeight="1" thickTop="1" x14ac:dyDescent="0.25">
      <c r="A101" s="236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8"/>
      <c r="BP101" s="8"/>
      <c r="BQ101" s="7"/>
      <c r="BR101" s="7"/>
    </row>
    <row r="102" spans="1:71" ht="15" hidden="1" customHeight="1" x14ac:dyDescent="0.25">
      <c r="A102" s="292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1"/>
      <c r="BP102" s="11"/>
      <c r="BQ102" s="10"/>
      <c r="BR102" s="10"/>
    </row>
    <row r="103" spans="1:71" ht="15.75" hidden="1" customHeight="1" x14ac:dyDescent="0.25">
      <c r="A103" s="235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4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8"/>
      <c r="BP103" s="8"/>
      <c r="BQ103" s="7"/>
      <c r="BR103" s="7"/>
    </row>
    <row r="104" spans="1:71" ht="15" hidden="1" customHeight="1" x14ac:dyDescent="0.25">
      <c r="A104" s="236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25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1"/>
      <c r="BP104" s="11"/>
      <c r="BQ104" s="10"/>
      <c r="BR104" s="10"/>
    </row>
    <row r="105" spans="1:71" ht="15" hidden="1" customHeight="1" x14ac:dyDescent="0.25">
      <c r="A105" s="292"/>
      <c r="B105" s="3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8"/>
      <c r="BP105" s="8"/>
      <c r="BQ105" s="7"/>
      <c r="BR105" s="7"/>
    </row>
    <row r="106" spans="1:71" ht="15" hidden="1" customHeight="1" x14ac:dyDescent="0.25">
      <c r="A106" s="292"/>
      <c r="B106" s="3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1"/>
      <c r="BP106" s="11"/>
      <c r="BQ106" s="10"/>
      <c r="BR106" s="10"/>
    </row>
    <row r="107" spans="1:71" ht="15.75" hidden="1" customHeight="1" x14ac:dyDescent="0.25">
      <c r="A107" s="292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8"/>
      <c r="BP107" s="8"/>
      <c r="BQ107" s="7"/>
      <c r="BR107" s="7"/>
    </row>
    <row r="108" spans="1:71" ht="15.75" hidden="1" customHeight="1" x14ac:dyDescent="0.25">
      <c r="A108" s="292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1"/>
      <c r="BP108" s="11"/>
      <c r="BQ108" s="10"/>
      <c r="BR108" s="10"/>
    </row>
    <row r="109" spans="1:71" ht="15.75" hidden="1" customHeight="1" x14ac:dyDescent="0.25">
      <c r="A109" s="292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8"/>
      <c r="BP109" s="8"/>
      <c r="BQ109" s="7"/>
      <c r="BR109" s="7"/>
    </row>
    <row r="110" spans="1:71" ht="15.75" hidden="1" customHeight="1" x14ac:dyDescent="0.25">
      <c r="A110" s="292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2"/>
      <c r="AJ110" s="12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1"/>
      <c r="BP110" s="11"/>
      <c r="BQ110" s="10"/>
      <c r="BR110" s="10"/>
    </row>
    <row r="111" spans="1:71" s="2" customFormat="1" ht="15.75" hidden="1" customHeight="1" x14ac:dyDescent="0.25">
      <c r="A111" s="293"/>
      <c r="B111" s="13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5"/>
      <c r="BP111" s="125"/>
      <c r="BQ111" s="124"/>
      <c r="BR111" s="124"/>
    </row>
    <row r="112" spans="1:71" s="2" customFormat="1" ht="15.75" hidden="1" customHeight="1" x14ac:dyDescent="0.25">
      <c r="A112" s="240"/>
      <c r="B112" s="131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9"/>
      <c r="BP112" s="129"/>
      <c r="BQ112" s="128"/>
      <c r="BR112" s="128"/>
    </row>
    <row r="113" spans="1:71" ht="15.75" hidden="1" customHeight="1" x14ac:dyDescent="0.25">
      <c r="A113" s="292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8"/>
      <c r="BP113" s="8"/>
      <c r="BQ113" s="7"/>
      <c r="BR113" s="7"/>
    </row>
    <row r="114" spans="1:71" ht="15.75" hidden="1" customHeight="1" x14ac:dyDescent="0.25">
      <c r="A114" s="292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1"/>
      <c r="BP114" s="11"/>
      <c r="BQ114" s="10"/>
      <c r="BR114" s="10"/>
    </row>
    <row r="115" spans="1:71" ht="15.75" hidden="1" customHeight="1" x14ac:dyDescent="0.25">
      <c r="A115" s="292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8"/>
      <c r="BP115" s="8"/>
      <c r="BQ115" s="7"/>
      <c r="BR115" s="7"/>
    </row>
    <row r="116" spans="1:71" ht="15.75" hidden="1" customHeight="1" thickBot="1" x14ac:dyDescent="0.3">
      <c r="A116" s="292"/>
      <c r="B116" s="133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1"/>
      <c r="BP116" s="11"/>
      <c r="BQ116" s="10"/>
      <c r="BR116" s="10"/>
    </row>
    <row r="117" spans="1:71" ht="15.75" hidden="1" customHeight="1" thickTop="1" x14ac:dyDescent="0.25">
      <c r="A117" s="244" t="s">
        <v>111</v>
      </c>
      <c r="B117" s="63" t="s">
        <v>128</v>
      </c>
      <c r="C117" s="17">
        <f t="shared" ref="C117:BH118" si="24">C101+C103+C105+C107+C109+C111+C113+C115</f>
        <v>0</v>
      </c>
      <c r="D117" s="17">
        <f t="shared" si="24"/>
        <v>0</v>
      </c>
      <c r="E117" s="17">
        <f t="shared" si="24"/>
        <v>0</v>
      </c>
      <c r="F117" s="17">
        <f t="shared" si="24"/>
        <v>0</v>
      </c>
      <c r="G117" s="17">
        <f t="shared" si="24"/>
        <v>0</v>
      </c>
      <c r="H117" s="17">
        <f t="shared" si="24"/>
        <v>0</v>
      </c>
      <c r="I117" s="17">
        <f t="shared" si="24"/>
        <v>0</v>
      </c>
      <c r="J117" s="17">
        <f t="shared" si="24"/>
        <v>0</v>
      </c>
      <c r="K117" s="17">
        <f t="shared" si="24"/>
        <v>0</v>
      </c>
      <c r="L117" s="17">
        <f t="shared" si="24"/>
        <v>0</v>
      </c>
      <c r="M117" s="17">
        <f t="shared" si="24"/>
        <v>0</v>
      </c>
      <c r="N117" s="17">
        <f t="shared" si="24"/>
        <v>0</v>
      </c>
      <c r="O117" s="17">
        <f t="shared" si="24"/>
        <v>0</v>
      </c>
      <c r="P117" s="17">
        <f t="shared" si="24"/>
        <v>0</v>
      </c>
      <c r="Q117" s="17">
        <f t="shared" si="24"/>
        <v>0</v>
      </c>
      <c r="R117" s="17">
        <f t="shared" si="24"/>
        <v>0</v>
      </c>
      <c r="S117" s="17">
        <f t="shared" si="24"/>
        <v>0</v>
      </c>
      <c r="T117" s="17">
        <f t="shared" si="24"/>
        <v>0</v>
      </c>
      <c r="U117" s="17">
        <f t="shared" si="24"/>
        <v>0</v>
      </c>
      <c r="V117" s="17">
        <f t="shared" si="24"/>
        <v>0</v>
      </c>
      <c r="W117" s="17">
        <f t="shared" si="24"/>
        <v>0</v>
      </c>
      <c r="X117" s="17">
        <f t="shared" si="24"/>
        <v>0</v>
      </c>
      <c r="Y117" s="17">
        <f t="shared" si="24"/>
        <v>0</v>
      </c>
      <c r="Z117" s="17">
        <f t="shared" si="24"/>
        <v>0</v>
      </c>
      <c r="AA117" s="17">
        <f t="shared" si="24"/>
        <v>0</v>
      </c>
      <c r="AB117" s="17">
        <f t="shared" si="24"/>
        <v>0</v>
      </c>
      <c r="AC117" s="17">
        <f t="shared" si="24"/>
        <v>0</v>
      </c>
      <c r="AD117" s="17">
        <f t="shared" si="24"/>
        <v>0</v>
      </c>
      <c r="AE117" s="17">
        <f t="shared" si="24"/>
        <v>0</v>
      </c>
      <c r="AF117" s="17">
        <f t="shared" si="24"/>
        <v>0</v>
      </c>
      <c r="AG117" s="17">
        <f t="shared" si="24"/>
        <v>0</v>
      </c>
      <c r="AH117" s="17">
        <f t="shared" si="24"/>
        <v>0</v>
      </c>
      <c r="AI117" s="17">
        <f t="shared" si="24"/>
        <v>0</v>
      </c>
      <c r="AJ117" s="17"/>
      <c r="AK117" s="17">
        <f t="shared" si="24"/>
        <v>0</v>
      </c>
      <c r="AL117" s="17">
        <f t="shared" si="24"/>
        <v>0</v>
      </c>
      <c r="AM117" s="17">
        <f t="shared" si="24"/>
        <v>0</v>
      </c>
      <c r="AN117" s="17">
        <f t="shared" si="24"/>
        <v>0</v>
      </c>
      <c r="AO117" s="17">
        <f t="shared" si="24"/>
        <v>0</v>
      </c>
      <c r="AP117" s="17">
        <f t="shared" si="24"/>
        <v>0</v>
      </c>
      <c r="AQ117" s="17">
        <f t="shared" si="24"/>
        <v>0</v>
      </c>
      <c r="AR117" s="17">
        <f t="shared" si="24"/>
        <v>0</v>
      </c>
      <c r="AS117" s="17">
        <f t="shared" si="24"/>
        <v>0</v>
      </c>
      <c r="AT117" s="17">
        <f t="shared" si="24"/>
        <v>0</v>
      </c>
      <c r="AU117" s="17">
        <f t="shared" si="24"/>
        <v>0</v>
      </c>
      <c r="AV117" s="17">
        <f t="shared" si="24"/>
        <v>0</v>
      </c>
      <c r="AW117" s="17">
        <f t="shared" si="24"/>
        <v>0</v>
      </c>
      <c r="AX117" s="17">
        <f t="shared" si="24"/>
        <v>0</v>
      </c>
      <c r="AY117" s="17">
        <f t="shared" si="24"/>
        <v>0</v>
      </c>
      <c r="AZ117" s="17">
        <f t="shared" si="24"/>
        <v>0</v>
      </c>
      <c r="BA117" s="17">
        <f t="shared" si="24"/>
        <v>0</v>
      </c>
      <c r="BB117" s="17">
        <f t="shared" si="24"/>
        <v>0</v>
      </c>
      <c r="BC117" s="17">
        <f t="shared" si="24"/>
        <v>0</v>
      </c>
      <c r="BD117" s="17">
        <f t="shared" si="24"/>
        <v>0</v>
      </c>
      <c r="BE117" s="17">
        <f t="shared" si="24"/>
        <v>0</v>
      </c>
      <c r="BF117" s="17"/>
      <c r="BG117" s="17">
        <f t="shared" si="24"/>
        <v>0</v>
      </c>
      <c r="BH117" s="17">
        <f t="shared" si="24"/>
        <v>0</v>
      </c>
      <c r="BI117" s="17">
        <v>1.3</v>
      </c>
      <c r="BJ117" s="17">
        <f t="shared" ref="BJ117:BR118" si="25">BJ101+BJ103+BJ105+BJ107+BJ109+BJ111+BJ113+BJ115</f>
        <v>0</v>
      </c>
      <c r="BK117" s="17">
        <f t="shared" si="25"/>
        <v>0</v>
      </c>
      <c r="BL117" s="17">
        <f t="shared" si="25"/>
        <v>0</v>
      </c>
      <c r="BM117" s="17">
        <f t="shared" si="25"/>
        <v>0</v>
      </c>
      <c r="BN117" s="17">
        <f t="shared" si="25"/>
        <v>0</v>
      </c>
      <c r="BO117" s="17">
        <f t="shared" si="25"/>
        <v>0</v>
      </c>
      <c r="BP117" s="17">
        <f t="shared" si="25"/>
        <v>0</v>
      </c>
      <c r="BQ117" s="17">
        <f t="shared" si="25"/>
        <v>0</v>
      </c>
      <c r="BR117" s="17">
        <f t="shared" si="25"/>
        <v>0</v>
      </c>
    </row>
    <row r="118" spans="1:71" ht="15.75" hidden="1" customHeight="1" thickBot="1" x14ac:dyDescent="0.3">
      <c r="A118" s="245"/>
      <c r="B118" s="64" t="s">
        <v>130</v>
      </c>
      <c r="C118" s="18">
        <f t="shared" si="24"/>
        <v>0</v>
      </c>
      <c r="D118" s="18">
        <f t="shared" si="24"/>
        <v>0</v>
      </c>
      <c r="E118" s="18">
        <f t="shared" si="24"/>
        <v>0</v>
      </c>
      <c r="F118" s="18">
        <f t="shared" si="24"/>
        <v>0</v>
      </c>
      <c r="G118" s="18">
        <f t="shared" si="24"/>
        <v>0</v>
      </c>
      <c r="H118" s="18">
        <f t="shared" si="24"/>
        <v>0</v>
      </c>
      <c r="I118" s="18">
        <f t="shared" si="24"/>
        <v>0</v>
      </c>
      <c r="J118" s="18">
        <f t="shared" si="24"/>
        <v>0</v>
      </c>
      <c r="K118" s="18">
        <f t="shared" si="24"/>
        <v>0</v>
      </c>
      <c r="L118" s="18">
        <f t="shared" si="24"/>
        <v>0</v>
      </c>
      <c r="M118" s="18">
        <f t="shared" si="24"/>
        <v>0</v>
      </c>
      <c r="N118" s="18">
        <f t="shared" si="24"/>
        <v>0</v>
      </c>
      <c r="O118" s="18">
        <f t="shared" si="24"/>
        <v>0</v>
      </c>
      <c r="P118" s="18">
        <f t="shared" si="24"/>
        <v>0</v>
      </c>
      <c r="Q118" s="18">
        <f t="shared" si="24"/>
        <v>0</v>
      </c>
      <c r="R118" s="18">
        <f t="shared" si="24"/>
        <v>0</v>
      </c>
      <c r="S118" s="18">
        <f t="shared" si="24"/>
        <v>0</v>
      </c>
      <c r="T118" s="18">
        <f t="shared" si="24"/>
        <v>0</v>
      </c>
      <c r="U118" s="18">
        <f t="shared" si="24"/>
        <v>0</v>
      </c>
      <c r="V118" s="18">
        <f t="shared" si="24"/>
        <v>0</v>
      </c>
      <c r="W118" s="18">
        <f t="shared" si="24"/>
        <v>0</v>
      </c>
      <c r="X118" s="18">
        <f t="shared" si="24"/>
        <v>0</v>
      </c>
      <c r="Y118" s="18">
        <f t="shared" si="24"/>
        <v>0</v>
      </c>
      <c r="Z118" s="18">
        <f t="shared" si="24"/>
        <v>0</v>
      </c>
      <c r="AA118" s="18">
        <f t="shared" si="24"/>
        <v>0</v>
      </c>
      <c r="AB118" s="18">
        <f t="shared" si="24"/>
        <v>0</v>
      </c>
      <c r="AC118" s="18">
        <f t="shared" si="24"/>
        <v>0</v>
      </c>
      <c r="AD118" s="18">
        <f t="shared" si="24"/>
        <v>0</v>
      </c>
      <c r="AE118" s="18">
        <f t="shared" si="24"/>
        <v>0</v>
      </c>
      <c r="AF118" s="18">
        <f t="shared" si="24"/>
        <v>0</v>
      </c>
      <c r="AG118" s="18">
        <f t="shared" si="24"/>
        <v>0</v>
      </c>
      <c r="AH118" s="18">
        <f t="shared" si="24"/>
        <v>0</v>
      </c>
      <c r="AI118" s="18">
        <f t="shared" si="24"/>
        <v>0</v>
      </c>
      <c r="AJ118" s="18"/>
      <c r="AK118" s="18">
        <f t="shared" si="24"/>
        <v>0</v>
      </c>
      <c r="AL118" s="18">
        <f t="shared" si="24"/>
        <v>0</v>
      </c>
      <c r="AM118" s="18">
        <f t="shared" si="24"/>
        <v>0</v>
      </c>
      <c r="AN118" s="18">
        <f t="shared" si="24"/>
        <v>0</v>
      </c>
      <c r="AO118" s="18">
        <f t="shared" si="24"/>
        <v>0</v>
      </c>
      <c r="AP118" s="18">
        <f t="shared" si="24"/>
        <v>0</v>
      </c>
      <c r="AQ118" s="18">
        <f t="shared" si="24"/>
        <v>0</v>
      </c>
      <c r="AR118" s="18">
        <f t="shared" si="24"/>
        <v>0</v>
      </c>
      <c r="AS118" s="18">
        <f t="shared" si="24"/>
        <v>0</v>
      </c>
      <c r="AT118" s="18">
        <f t="shared" si="24"/>
        <v>0</v>
      </c>
      <c r="AU118" s="18">
        <f t="shared" si="24"/>
        <v>0</v>
      </c>
      <c r="AV118" s="18">
        <f t="shared" si="24"/>
        <v>0</v>
      </c>
      <c r="AW118" s="18">
        <f t="shared" si="24"/>
        <v>0</v>
      </c>
      <c r="AX118" s="18">
        <f t="shared" si="24"/>
        <v>0</v>
      </c>
      <c r="AY118" s="18">
        <f t="shared" si="24"/>
        <v>0</v>
      </c>
      <c r="AZ118" s="18">
        <f t="shared" si="24"/>
        <v>0</v>
      </c>
      <c r="BA118" s="18">
        <f t="shared" si="24"/>
        <v>0</v>
      </c>
      <c r="BB118" s="18">
        <f t="shared" si="24"/>
        <v>0</v>
      </c>
      <c r="BC118" s="18">
        <f t="shared" si="24"/>
        <v>0</v>
      </c>
      <c r="BD118" s="18">
        <f t="shared" si="24"/>
        <v>0</v>
      </c>
      <c r="BE118" s="18">
        <f t="shared" si="24"/>
        <v>0</v>
      </c>
      <c r="BF118" s="18"/>
      <c r="BG118" s="18">
        <f t="shared" si="24"/>
        <v>0</v>
      </c>
      <c r="BH118" s="18">
        <f t="shared" si="24"/>
        <v>0</v>
      </c>
      <c r="BI118" s="18">
        <v>2.2999999999999998</v>
      </c>
      <c r="BJ118" s="18">
        <f t="shared" si="25"/>
        <v>0</v>
      </c>
      <c r="BK118" s="18">
        <f t="shared" si="25"/>
        <v>0</v>
      </c>
      <c r="BL118" s="18">
        <f t="shared" si="25"/>
        <v>0</v>
      </c>
      <c r="BM118" s="18">
        <f t="shared" si="25"/>
        <v>0</v>
      </c>
      <c r="BN118" s="18">
        <f t="shared" si="25"/>
        <v>0</v>
      </c>
      <c r="BO118" s="18">
        <f t="shared" si="25"/>
        <v>0</v>
      </c>
      <c r="BP118" s="18">
        <f t="shared" si="25"/>
        <v>0</v>
      </c>
      <c r="BQ118" s="18">
        <f t="shared" si="25"/>
        <v>0</v>
      </c>
      <c r="BR118" s="18">
        <f t="shared" si="25"/>
        <v>0</v>
      </c>
    </row>
    <row r="119" spans="1:71" ht="15.75" hidden="1" customHeight="1" thickTop="1" x14ac:dyDescent="0.25">
      <c r="A119" s="245"/>
      <c r="B119" s="74" t="s">
        <v>173</v>
      </c>
      <c r="C119" s="75">
        <v>47.2</v>
      </c>
      <c r="D119" s="75">
        <v>123</v>
      </c>
      <c r="E119" s="75"/>
      <c r="F119" s="75"/>
      <c r="G119" s="75">
        <v>180</v>
      </c>
      <c r="H119" s="75"/>
      <c r="I119" s="75">
        <v>200</v>
      </c>
      <c r="J119" s="75">
        <v>195</v>
      </c>
      <c r="K119" s="75">
        <v>214.6</v>
      </c>
      <c r="L119" s="75">
        <v>235</v>
      </c>
      <c r="M119" s="75">
        <v>344.5</v>
      </c>
      <c r="N119" s="75">
        <v>432.7</v>
      </c>
      <c r="O119" s="75">
        <v>429.2</v>
      </c>
      <c r="P119" s="75">
        <v>292.2</v>
      </c>
      <c r="Q119" s="75">
        <v>232.5</v>
      </c>
      <c r="R119" s="75">
        <v>149.9</v>
      </c>
      <c r="S119" s="75"/>
      <c r="T119" s="75">
        <v>162.6</v>
      </c>
      <c r="U119" s="75">
        <v>6.8</v>
      </c>
      <c r="V119" s="75">
        <v>37.1</v>
      </c>
      <c r="W119" s="75">
        <v>28.8</v>
      </c>
      <c r="X119" s="75">
        <v>23.4</v>
      </c>
      <c r="Y119" s="75">
        <v>33.6</v>
      </c>
      <c r="Z119" s="75">
        <v>32.4</v>
      </c>
      <c r="AA119" s="75"/>
      <c r="AB119" s="75"/>
      <c r="AC119" s="75">
        <v>72</v>
      </c>
      <c r="AD119" s="75">
        <v>78</v>
      </c>
      <c r="AE119" s="75"/>
      <c r="AF119" s="75">
        <v>113.5</v>
      </c>
      <c r="AG119" s="75">
        <v>123.3</v>
      </c>
      <c r="AH119" s="75">
        <v>88.1</v>
      </c>
      <c r="AI119" s="75">
        <v>56.3</v>
      </c>
      <c r="AJ119" s="75"/>
      <c r="AK119" s="75">
        <v>98</v>
      </c>
      <c r="AL119" s="75">
        <v>131</v>
      </c>
      <c r="AM119" s="75">
        <v>180.6</v>
      </c>
      <c r="AN119" s="75">
        <v>204.7</v>
      </c>
      <c r="AO119" s="75"/>
      <c r="AP119" s="75">
        <v>143</v>
      </c>
      <c r="AQ119" s="75">
        <v>25</v>
      </c>
      <c r="AR119" s="75">
        <v>36</v>
      </c>
      <c r="AS119" s="75">
        <v>48.5</v>
      </c>
      <c r="AT119" s="75">
        <v>50</v>
      </c>
      <c r="AU119" s="75">
        <v>55.2</v>
      </c>
      <c r="AV119" s="75">
        <v>31.7</v>
      </c>
      <c r="AW119" s="75">
        <v>36.299999999999997</v>
      </c>
      <c r="AX119" s="75">
        <v>54.7</v>
      </c>
      <c r="AY119" s="75"/>
      <c r="AZ119" s="75">
        <v>35.799999999999997</v>
      </c>
      <c r="BA119" s="75">
        <v>73.2</v>
      </c>
      <c r="BB119" s="75">
        <v>26.9</v>
      </c>
      <c r="BC119" s="75">
        <v>45</v>
      </c>
      <c r="BD119" s="75">
        <v>41.7</v>
      </c>
      <c r="BE119" s="75">
        <v>460</v>
      </c>
      <c r="BF119" s="75"/>
      <c r="BG119" s="75">
        <v>94</v>
      </c>
      <c r="BH119" s="75">
        <v>502</v>
      </c>
      <c r="BI119" s="75">
        <v>16.100000000000001</v>
      </c>
      <c r="BJ119" s="75">
        <v>46.2</v>
      </c>
      <c r="BK119" s="75">
        <v>525</v>
      </c>
      <c r="BL119" s="75">
        <v>464</v>
      </c>
      <c r="BM119" s="75">
        <v>115.2</v>
      </c>
      <c r="BN119" s="75">
        <v>402</v>
      </c>
      <c r="BO119" s="75"/>
      <c r="BP119" s="75">
        <v>406</v>
      </c>
      <c r="BQ119" s="75">
        <v>360</v>
      </c>
      <c r="BR119" s="75">
        <v>107.6</v>
      </c>
      <c r="BS119" s="68"/>
    </row>
    <row r="120" spans="1:71" ht="15.75" hidden="1" customHeight="1" x14ac:dyDescent="0.25">
      <c r="A120" s="245"/>
      <c r="B120" s="66" t="s">
        <v>128</v>
      </c>
      <c r="C120" s="67">
        <f>C117*C119/1000</f>
        <v>0</v>
      </c>
      <c r="D120" s="67">
        <f>D117*D119/1000</f>
        <v>0</v>
      </c>
      <c r="E120" s="67">
        <f t="shared" ref="E120:T120" si="26">E117*E119/1000</f>
        <v>0</v>
      </c>
      <c r="F120" s="67">
        <f t="shared" si="26"/>
        <v>0</v>
      </c>
      <c r="G120" s="67">
        <f t="shared" si="26"/>
        <v>0</v>
      </c>
      <c r="H120" s="67">
        <f t="shared" si="26"/>
        <v>0</v>
      </c>
      <c r="I120" s="67">
        <f t="shared" si="26"/>
        <v>0</v>
      </c>
      <c r="J120" s="67">
        <f t="shared" si="26"/>
        <v>0</v>
      </c>
      <c r="K120" s="67">
        <f t="shared" si="26"/>
        <v>0</v>
      </c>
      <c r="L120" s="67">
        <f t="shared" si="26"/>
        <v>0</v>
      </c>
      <c r="M120" s="67">
        <f t="shared" si="26"/>
        <v>0</v>
      </c>
      <c r="N120" s="67">
        <f t="shared" si="26"/>
        <v>0</v>
      </c>
      <c r="O120" s="67">
        <f t="shared" si="26"/>
        <v>0</v>
      </c>
      <c r="P120" s="67">
        <f t="shared" si="26"/>
        <v>0</v>
      </c>
      <c r="Q120" s="67">
        <f t="shared" si="26"/>
        <v>0</v>
      </c>
      <c r="R120" s="67">
        <f t="shared" si="26"/>
        <v>0</v>
      </c>
      <c r="S120" s="67">
        <f t="shared" si="26"/>
        <v>0</v>
      </c>
      <c r="T120" s="67">
        <f t="shared" si="26"/>
        <v>0</v>
      </c>
      <c r="U120" s="67">
        <f>U117*U119</f>
        <v>0</v>
      </c>
      <c r="V120" s="67">
        <f t="shared" ref="V120:BM120" si="27">V117*V119/1000</f>
        <v>0</v>
      </c>
      <c r="W120" s="67">
        <f t="shared" si="27"/>
        <v>0</v>
      </c>
      <c r="X120" s="67">
        <f t="shared" si="27"/>
        <v>0</v>
      </c>
      <c r="Y120" s="67">
        <f t="shared" si="27"/>
        <v>0</v>
      </c>
      <c r="Z120" s="67">
        <f t="shared" si="27"/>
        <v>0</v>
      </c>
      <c r="AA120" s="67">
        <f t="shared" si="27"/>
        <v>0</v>
      </c>
      <c r="AB120" s="67">
        <f t="shared" si="27"/>
        <v>0</v>
      </c>
      <c r="AC120" s="67">
        <f t="shared" si="27"/>
        <v>0</v>
      </c>
      <c r="AD120" s="67">
        <f t="shared" si="27"/>
        <v>0</v>
      </c>
      <c r="AE120" s="67">
        <f t="shared" si="27"/>
        <v>0</v>
      </c>
      <c r="AF120" s="67">
        <f t="shared" si="27"/>
        <v>0</v>
      </c>
      <c r="AG120" s="67">
        <f t="shared" si="27"/>
        <v>0</v>
      </c>
      <c r="AH120" s="67">
        <f t="shared" si="27"/>
        <v>0</v>
      </c>
      <c r="AI120" s="67">
        <f t="shared" si="27"/>
        <v>0</v>
      </c>
      <c r="AJ120" s="67"/>
      <c r="AK120" s="67">
        <f t="shared" si="27"/>
        <v>0</v>
      </c>
      <c r="AL120" s="67">
        <f t="shared" si="27"/>
        <v>0</v>
      </c>
      <c r="AM120" s="67">
        <f t="shared" si="27"/>
        <v>0</v>
      </c>
      <c r="AN120" s="67">
        <f t="shared" si="27"/>
        <v>0</v>
      </c>
      <c r="AO120" s="67">
        <f t="shared" si="27"/>
        <v>0</v>
      </c>
      <c r="AP120" s="67">
        <f t="shared" si="27"/>
        <v>0</v>
      </c>
      <c r="AQ120" s="67">
        <f t="shared" si="27"/>
        <v>0</v>
      </c>
      <c r="AR120" s="67">
        <f t="shared" si="27"/>
        <v>0</v>
      </c>
      <c r="AS120" s="67">
        <f t="shared" si="27"/>
        <v>0</v>
      </c>
      <c r="AT120" s="67">
        <f t="shared" si="27"/>
        <v>0</v>
      </c>
      <c r="AU120" s="67">
        <f t="shared" si="27"/>
        <v>0</v>
      </c>
      <c r="AV120" s="67">
        <f t="shared" si="27"/>
        <v>0</v>
      </c>
      <c r="AW120" s="67">
        <f t="shared" si="27"/>
        <v>0</v>
      </c>
      <c r="AX120" s="67">
        <f t="shared" si="27"/>
        <v>0</v>
      </c>
      <c r="AY120" s="67">
        <f t="shared" si="27"/>
        <v>0</v>
      </c>
      <c r="AZ120" s="67">
        <f t="shared" si="27"/>
        <v>0</v>
      </c>
      <c r="BA120" s="67">
        <f t="shared" si="27"/>
        <v>0</v>
      </c>
      <c r="BB120" s="67">
        <f t="shared" si="27"/>
        <v>0</v>
      </c>
      <c r="BC120" s="67">
        <f t="shared" si="27"/>
        <v>0</v>
      </c>
      <c r="BD120" s="67">
        <f t="shared" si="27"/>
        <v>0</v>
      </c>
      <c r="BE120" s="67">
        <f t="shared" si="27"/>
        <v>0</v>
      </c>
      <c r="BF120" s="67"/>
      <c r="BG120" s="67">
        <f t="shared" si="27"/>
        <v>0</v>
      </c>
      <c r="BH120" s="67">
        <f t="shared" si="27"/>
        <v>0</v>
      </c>
      <c r="BI120" s="67">
        <f t="shared" si="27"/>
        <v>0</v>
      </c>
      <c r="BJ120" s="67">
        <f t="shared" si="27"/>
        <v>0</v>
      </c>
      <c r="BK120" s="67">
        <f t="shared" si="27"/>
        <v>0</v>
      </c>
      <c r="BL120" s="67">
        <f t="shared" si="27"/>
        <v>0</v>
      </c>
      <c r="BM120" s="67">
        <f t="shared" si="27"/>
        <v>0</v>
      </c>
      <c r="BN120" s="67">
        <f>BN117*BN119/1000</f>
        <v>0</v>
      </c>
      <c r="BO120" s="67">
        <f>BO117*BO119/1000</f>
        <v>0</v>
      </c>
      <c r="BP120" s="67">
        <f>BP117*BP119/1000</f>
        <v>0</v>
      </c>
      <c r="BQ120" s="67">
        <f>BQ117*BQ119/920</f>
        <v>0</v>
      </c>
      <c r="BR120" s="67">
        <f>BR117*BR119/920</f>
        <v>0</v>
      </c>
      <c r="BS120" s="70">
        <f>SUM(C120:BR120)</f>
        <v>0</v>
      </c>
    </row>
    <row r="121" spans="1:71" ht="15.75" hidden="1" customHeight="1" thickBot="1" x14ac:dyDescent="0.3">
      <c r="A121" s="246"/>
      <c r="B121" s="64" t="s">
        <v>130</v>
      </c>
      <c r="C121" s="18">
        <f>C118*C119/1000</f>
        <v>0</v>
      </c>
      <c r="D121" s="18">
        <f>D118*D119/1000</f>
        <v>0</v>
      </c>
      <c r="E121" s="18">
        <f t="shared" ref="E121:T121" si="28">E118*E119/1000</f>
        <v>0</v>
      </c>
      <c r="F121" s="18">
        <f t="shared" si="28"/>
        <v>0</v>
      </c>
      <c r="G121" s="18">
        <f t="shared" si="28"/>
        <v>0</v>
      </c>
      <c r="H121" s="18">
        <f t="shared" si="28"/>
        <v>0</v>
      </c>
      <c r="I121" s="18">
        <f t="shared" si="28"/>
        <v>0</v>
      </c>
      <c r="J121" s="18">
        <f t="shared" si="28"/>
        <v>0</v>
      </c>
      <c r="K121" s="18">
        <f t="shared" si="28"/>
        <v>0</v>
      </c>
      <c r="L121" s="18">
        <f t="shared" si="28"/>
        <v>0</v>
      </c>
      <c r="M121" s="18">
        <f t="shared" si="28"/>
        <v>0</v>
      </c>
      <c r="N121" s="18">
        <f t="shared" si="28"/>
        <v>0</v>
      </c>
      <c r="O121" s="18">
        <f t="shared" si="28"/>
        <v>0</v>
      </c>
      <c r="P121" s="18">
        <f t="shared" si="28"/>
        <v>0</v>
      </c>
      <c r="Q121" s="18">
        <f t="shared" si="28"/>
        <v>0</v>
      </c>
      <c r="R121" s="18">
        <f t="shared" si="28"/>
        <v>0</v>
      </c>
      <c r="S121" s="18">
        <f t="shared" si="28"/>
        <v>0</v>
      </c>
      <c r="T121" s="18">
        <f t="shared" si="28"/>
        <v>0</v>
      </c>
      <c r="U121" s="18">
        <f>U118*U119</f>
        <v>0</v>
      </c>
      <c r="V121" s="18">
        <f t="shared" ref="V121:BM121" si="29">V118*V119/1000</f>
        <v>0</v>
      </c>
      <c r="W121" s="18">
        <f t="shared" si="29"/>
        <v>0</v>
      </c>
      <c r="X121" s="18">
        <f t="shared" si="29"/>
        <v>0</v>
      </c>
      <c r="Y121" s="18">
        <f t="shared" si="29"/>
        <v>0</v>
      </c>
      <c r="Z121" s="18">
        <f t="shared" si="29"/>
        <v>0</v>
      </c>
      <c r="AA121" s="18">
        <f t="shared" si="29"/>
        <v>0</v>
      </c>
      <c r="AB121" s="18">
        <f t="shared" si="29"/>
        <v>0</v>
      </c>
      <c r="AC121" s="18">
        <f t="shared" si="29"/>
        <v>0</v>
      </c>
      <c r="AD121" s="18">
        <f t="shared" si="29"/>
        <v>0</v>
      </c>
      <c r="AE121" s="18">
        <f t="shared" si="29"/>
        <v>0</v>
      </c>
      <c r="AF121" s="18">
        <f t="shared" si="29"/>
        <v>0</v>
      </c>
      <c r="AG121" s="18">
        <f t="shared" si="29"/>
        <v>0</v>
      </c>
      <c r="AH121" s="18">
        <f t="shared" si="29"/>
        <v>0</v>
      </c>
      <c r="AI121" s="18">
        <f t="shared" si="29"/>
        <v>0</v>
      </c>
      <c r="AJ121" s="18"/>
      <c r="AK121" s="18">
        <f t="shared" si="29"/>
        <v>0</v>
      </c>
      <c r="AL121" s="18">
        <f t="shared" si="29"/>
        <v>0</v>
      </c>
      <c r="AM121" s="18">
        <f t="shared" si="29"/>
        <v>0</v>
      </c>
      <c r="AN121" s="18">
        <f t="shared" si="29"/>
        <v>0</v>
      </c>
      <c r="AO121" s="18">
        <f t="shared" si="29"/>
        <v>0</v>
      </c>
      <c r="AP121" s="18">
        <f t="shared" si="29"/>
        <v>0</v>
      </c>
      <c r="AQ121" s="18">
        <f t="shared" si="29"/>
        <v>0</v>
      </c>
      <c r="AR121" s="18">
        <f t="shared" si="29"/>
        <v>0</v>
      </c>
      <c r="AS121" s="18">
        <f t="shared" si="29"/>
        <v>0</v>
      </c>
      <c r="AT121" s="18">
        <f t="shared" si="29"/>
        <v>0</v>
      </c>
      <c r="AU121" s="18">
        <f t="shared" si="29"/>
        <v>0</v>
      </c>
      <c r="AV121" s="18">
        <f t="shared" si="29"/>
        <v>0</v>
      </c>
      <c r="AW121" s="18">
        <f t="shared" si="29"/>
        <v>0</v>
      </c>
      <c r="AX121" s="18">
        <f t="shared" si="29"/>
        <v>0</v>
      </c>
      <c r="AY121" s="18">
        <f t="shared" si="29"/>
        <v>0</v>
      </c>
      <c r="AZ121" s="18">
        <f t="shared" si="29"/>
        <v>0</v>
      </c>
      <c r="BA121" s="18">
        <f t="shared" si="29"/>
        <v>0</v>
      </c>
      <c r="BB121" s="18">
        <f t="shared" si="29"/>
        <v>0</v>
      </c>
      <c r="BC121" s="18">
        <f t="shared" si="29"/>
        <v>0</v>
      </c>
      <c r="BD121" s="18">
        <f t="shared" si="29"/>
        <v>0</v>
      </c>
      <c r="BE121" s="18">
        <f t="shared" si="29"/>
        <v>0</v>
      </c>
      <c r="BF121" s="18"/>
      <c r="BG121" s="18">
        <f t="shared" si="29"/>
        <v>0</v>
      </c>
      <c r="BH121" s="18">
        <f t="shared" si="29"/>
        <v>0</v>
      </c>
      <c r="BI121" s="18">
        <f t="shared" si="29"/>
        <v>0</v>
      </c>
      <c r="BJ121" s="18">
        <f t="shared" si="29"/>
        <v>0</v>
      </c>
      <c r="BK121" s="18">
        <f t="shared" si="29"/>
        <v>0</v>
      </c>
      <c r="BL121" s="18">
        <f t="shared" si="29"/>
        <v>0</v>
      </c>
      <c r="BM121" s="18">
        <f t="shared" si="29"/>
        <v>0</v>
      </c>
      <c r="BN121" s="18">
        <f>BN118*BN119/1000</f>
        <v>0</v>
      </c>
      <c r="BO121" s="18">
        <f>BO118*BO119/1000</f>
        <v>0</v>
      </c>
      <c r="BP121" s="18">
        <f>BP118*BP119/1000</f>
        <v>0</v>
      </c>
      <c r="BQ121" s="18">
        <f>BQ118*BQ119/920</f>
        <v>0</v>
      </c>
      <c r="BR121" s="18">
        <f>BR118*BR119/920</f>
        <v>0</v>
      </c>
      <c r="BS121" s="69">
        <f>SUM(C121:BR121)</f>
        <v>0</v>
      </c>
    </row>
    <row r="122" spans="1:71" ht="15.75" customHeight="1" thickTop="1" x14ac:dyDescent="0.25">
      <c r="A122" s="236" t="s">
        <v>125</v>
      </c>
      <c r="B122" s="26">
        <v>48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>
        <f>'[1]ЯЙЦО, ТВОРОГ, КАШИ'!$F$145</f>
        <v>1</v>
      </c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8"/>
      <c r="BQ122" s="27"/>
      <c r="BR122" s="27"/>
    </row>
    <row r="123" spans="1:71" ht="14.25" customHeight="1" x14ac:dyDescent="0.25">
      <c r="A123" s="292"/>
      <c r="B123" s="9">
        <v>48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>
        <f>'[1]ЯЙЦО, ТВОРОГ, КАШИ'!$F$145</f>
        <v>1</v>
      </c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1"/>
      <c r="BQ123" s="10"/>
      <c r="BR123" s="10"/>
    </row>
    <row r="124" spans="1:71" ht="15.75" customHeight="1" x14ac:dyDescent="0.25">
      <c r="A124" s="235" t="s">
        <v>112</v>
      </c>
      <c r="B124" s="6">
        <v>200</v>
      </c>
      <c r="C124" s="7">
        <f>'[1]ЯЙЦО, ТВОРОГ, КАШИ'!$F$189+'[1]ЯЙЦО, ТВОРОГ, КАШИ'!$F$192</f>
        <v>176</v>
      </c>
      <c r="D124" s="7"/>
      <c r="E124" s="7"/>
      <c r="F124" s="7"/>
      <c r="G124" s="7"/>
      <c r="H124" s="7"/>
      <c r="I124" s="7"/>
      <c r="J124" s="7"/>
      <c r="K124" s="7"/>
      <c r="L124" s="7"/>
      <c r="M124" s="7">
        <f>'[1]ЯЙЦО, ТВОРОГ, КАШИ'!$F$191</f>
        <v>5</v>
      </c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>
        <f>'[1]ЯЙЦО, ТВОРОГ, КАШИ'!$F$188</f>
        <v>24</v>
      </c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>
        <f>'[1]ЯЙЦО, ТВОРОГ, КАШИ'!$F$190</f>
        <v>10</v>
      </c>
      <c r="BK124" s="7"/>
      <c r="BL124" s="7"/>
      <c r="BM124" s="7"/>
      <c r="BN124" s="7"/>
      <c r="BO124" s="7"/>
      <c r="BP124" s="8"/>
      <c r="BQ124" s="7"/>
      <c r="BR124" s="7"/>
    </row>
    <row r="125" spans="1:71" ht="15" customHeight="1" x14ac:dyDescent="0.25">
      <c r="A125" s="236"/>
      <c r="B125" s="9">
        <v>250</v>
      </c>
      <c r="C125" s="10">
        <f>'[1]ЯЙЦО, ТВОРОГ, КАШИ'!$Q$189+'[1]ЯЙЦО, ТВОРОГ, КАШИ'!$Q$192</f>
        <v>220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>
        <f>'[1]ЯЙЦО, ТВОРОГ, КАШИ'!$Q$191</f>
        <v>6.3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>
        <f>'[1]ЯЙЦО, ТВОРОГ, КАШИ'!$Q$188</f>
        <v>30</v>
      </c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>
        <f>'[1]ЯЙЦО, ТВОРОГ, КАШИ'!$Q$190</f>
        <v>12.5</v>
      </c>
      <c r="BK125" s="10"/>
      <c r="BL125" s="10"/>
      <c r="BM125" s="10"/>
      <c r="BN125" s="10"/>
      <c r="BO125" s="10"/>
      <c r="BP125" s="11"/>
      <c r="BQ125" s="10"/>
      <c r="BR125" s="10"/>
    </row>
    <row r="126" spans="1:71" ht="15" customHeight="1" x14ac:dyDescent="0.25">
      <c r="A126" s="235" t="s">
        <v>71</v>
      </c>
      <c r="B126" s="6">
        <v>200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>
        <f>[1]НАПИТКИ!$Q$17</f>
        <v>1.4</v>
      </c>
      <c r="BI126" s="7"/>
      <c r="BJ126" s="7">
        <f>[1]НАПИТКИ!$Q$20</f>
        <v>9.4</v>
      </c>
      <c r="BK126" s="7"/>
      <c r="BL126" s="7"/>
      <c r="BM126" s="7"/>
      <c r="BN126" s="7"/>
      <c r="BO126" s="7"/>
      <c r="BP126" s="8"/>
      <c r="BQ126" s="7"/>
      <c r="BR126" s="7"/>
    </row>
    <row r="127" spans="1:71" ht="15" customHeight="1" x14ac:dyDescent="0.25">
      <c r="A127" s="236"/>
      <c r="B127" s="133">
        <v>200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>
        <f>[1]НАПИТКИ!$Q$17</f>
        <v>1.4</v>
      </c>
      <c r="BI127" s="12"/>
      <c r="BJ127" s="12">
        <f>[1]НАПИТКИ!$Q$20</f>
        <v>9.4</v>
      </c>
      <c r="BK127" s="12"/>
      <c r="BL127" s="12"/>
      <c r="BM127" s="12"/>
      <c r="BN127" s="12"/>
      <c r="BO127" s="12"/>
      <c r="BP127" s="13"/>
      <c r="BQ127" s="12"/>
      <c r="BR127" s="12"/>
    </row>
    <row r="128" spans="1:71" ht="15.75" hidden="1" customHeight="1" x14ac:dyDescent="0.25">
      <c r="A128" s="235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8"/>
      <c r="BP128" s="8"/>
      <c r="BQ128" s="7"/>
      <c r="BR128" s="7"/>
    </row>
    <row r="129" spans="1:71" ht="15.75" hidden="1" customHeight="1" x14ac:dyDescent="0.25">
      <c r="A129" s="236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1"/>
      <c r="BP129" s="11"/>
      <c r="BQ129" s="10"/>
      <c r="BR129" s="10"/>
    </row>
    <row r="130" spans="1:71" ht="15.75" customHeight="1" x14ac:dyDescent="0.25">
      <c r="A130" s="292" t="s">
        <v>73</v>
      </c>
      <c r="B130" s="6">
        <v>100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>
        <f>'[1]ФРУКТЫ, ОВОЩИ'!$F$17</f>
        <v>100</v>
      </c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8"/>
      <c r="BP130" s="8"/>
      <c r="BQ130" s="7"/>
      <c r="BR130" s="7"/>
    </row>
    <row r="131" spans="1:71" ht="15.75" customHeight="1" x14ac:dyDescent="0.25">
      <c r="A131" s="292"/>
      <c r="B131" s="9">
        <v>100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2">
        <f>'[1]ФРУКТЫ, ОВОЩИ'!$F$17</f>
        <v>100</v>
      </c>
      <c r="AJ131" s="12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1"/>
      <c r="BP131" s="11"/>
      <c r="BQ131" s="10"/>
      <c r="BR131" s="10"/>
    </row>
    <row r="132" spans="1:71" s="2" customFormat="1" ht="15.75" customHeight="1" x14ac:dyDescent="0.25">
      <c r="A132" s="293" t="s">
        <v>229</v>
      </c>
      <c r="B132" s="149">
        <v>200</v>
      </c>
      <c r="C132" s="124"/>
      <c r="D132" s="124"/>
      <c r="E132" s="124">
        <v>200</v>
      </c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5"/>
      <c r="BP132" s="125"/>
      <c r="BQ132" s="124"/>
      <c r="BR132" s="124"/>
    </row>
    <row r="133" spans="1:71" s="2" customFormat="1" ht="15.75" customHeight="1" x14ac:dyDescent="0.25">
      <c r="A133" s="240"/>
      <c r="B133" s="148">
        <v>200</v>
      </c>
      <c r="C133" s="128"/>
      <c r="D133" s="128"/>
      <c r="E133" s="128">
        <v>200</v>
      </c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9"/>
      <c r="BP133" s="129"/>
      <c r="BQ133" s="128"/>
      <c r="BR133" s="128"/>
    </row>
    <row r="134" spans="1:71" ht="15.75" customHeight="1" x14ac:dyDescent="0.25">
      <c r="A134" s="292" t="s">
        <v>45</v>
      </c>
      <c r="B134" s="6">
        <v>35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>
        <f>'[1]ГАСТРОНОМИЯ, ВЫПЕЧКА'!$F$57</f>
        <v>35</v>
      </c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8"/>
      <c r="BP134" s="8"/>
      <c r="BQ134" s="7"/>
      <c r="BR134" s="7"/>
    </row>
    <row r="135" spans="1:71" ht="15.75" customHeight="1" x14ac:dyDescent="0.25">
      <c r="A135" s="292"/>
      <c r="B135" s="9">
        <v>50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>
        <f>'[1]ГАСТРОНОМИЯ, ВЫПЕЧКА'!$AM$57</f>
        <v>50</v>
      </c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1"/>
      <c r="BP135" s="11"/>
      <c r="BQ135" s="10"/>
      <c r="BR135" s="10"/>
    </row>
    <row r="136" spans="1:71" ht="15.75" customHeight="1" x14ac:dyDescent="0.25">
      <c r="A136" s="292" t="s">
        <v>47</v>
      </c>
      <c r="B136" s="6">
        <v>20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>
        <f>'[1]ГАСТРОНОМИЯ, ВЫПЕЧКА'!$F$16</f>
        <v>20</v>
      </c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8"/>
      <c r="BP136" s="8"/>
      <c r="BQ136" s="7"/>
      <c r="BR136" s="7"/>
    </row>
    <row r="137" spans="1:71" ht="15.75" customHeight="1" thickBot="1" x14ac:dyDescent="0.3">
      <c r="A137" s="292"/>
      <c r="B137" s="133">
        <v>35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>
        <f>'[1]ГАСТРОНОМИЯ, ВЫПЕЧКА'!$Q$16</f>
        <v>35</v>
      </c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1"/>
      <c r="BP137" s="11"/>
      <c r="BQ137" s="10"/>
      <c r="BR137" s="10"/>
    </row>
    <row r="138" spans="1:71" ht="15.75" customHeight="1" thickTop="1" x14ac:dyDescent="0.25">
      <c r="A138" s="244" t="s">
        <v>247</v>
      </c>
      <c r="B138" s="63" t="s">
        <v>128</v>
      </c>
      <c r="C138" s="17">
        <f>C122+C124+C126+C128+C130+C132+C134+C136</f>
        <v>176</v>
      </c>
      <c r="D138" s="17">
        <f t="shared" ref="D138:BQ138" si="30">D122+D124+D126+D128+D130+D132+D134+D136</f>
        <v>0</v>
      </c>
      <c r="E138" s="17">
        <f t="shared" si="30"/>
        <v>200</v>
      </c>
      <c r="F138" s="17">
        <f t="shared" si="30"/>
        <v>0</v>
      </c>
      <c r="G138" s="17">
        <f t="shared" si="30"/>
        <v>0</v>
      </c>
      <c r="H138" s="17">
        <f t="shared" si="30"/>
        <v>0</v>
      </c>
      <c r="I138" s="17">
        <f t="shared" si="30"/>
        <v>0</v>
      </c>
      <c r="J138" s="17">
        <f t="shared" si="30"/>
        <v>0</v>
      </c>
      <c r="K138" s="17">
        <f t="shared" si="30"/>
        <v>0</v>
      </c>
      <c r="L138" s="17">
        <f t="shared" si="30"/>
        <v>0</v>
      </c>
      <c r="M138" s="17">
        <f t="shared" si="30"/>
        <v>5</v>
      </c>
      <c r="N138" s="17">
        <f t="shared" si="30"/>
        <v>0</v>
      </c>
      <c r="O138" s="17">
        <f t="shared" si="30"/>
        <v>0</v>
      </c>
      <c r="P138" s="17">
        <f t="shared" si="30"/>
        <v>0</v>
      </c>
      <c r="Q138" s="17">
        <f t="shared" si="30"/>
        <v>0</v>
      </c>
      <c r="R138" s="17">
        <f t="shared" si="30"/>
        <v>0</v>
      </c>
      <c r="S138" s="17">
        <f t="shared" si="30"/>
        <v>0</v>
      </c>
      <c r="T138" s="17">
        <f t="shared" si="30"/>
        <v>0</v>
      </c>
      <c r="U138" s="17">
        <f t="shared" si="30"/>
        <v>1</v>
      </c>
      <c r="V138" s="17">
        <f t="shared" si="30"/>
        <v>0</v>
      </c>
      <c r="W138" s="17">
        <f t="shared" si="30"/>
        <v>0</v>
      </c>
      <c r="X138" s="17">
        <f t="shared" si="30"/>
        <v>0</v>
      </c>
      <c r="Y138" s="17">
        <f t="shared" si="30"/>
        <v>0</v>
      </c>
      <c r="Z138" s="17">
        <f t="shared" si="30"/>
        <v>0</v>
      </c>
      <c r="AA138" s="17">
        <f t="shared" si="30"/>
        <v>0</v>
      </c>
      <c r="AB138" s="17">
        <f t="shared" si="30"/>
        <v>0</v>
      </c>
      <c r="AC138" s="17">
        <f t="shared" si="30"/>
        <v>0</v>
      </c>
      <c r="AD138" s="17">
        <f t="shared" si="30"/>
        <v>0</v>
      </c>
      <c r="AE138" s="17">
        <f t="shared" si="30"/>
        <v>0</v>
      </c>
      <c r="AF138" s="17">
        <f t="shared" si="30"/>
        <v>0</v>
      </c>
      <c r="AG138" s="17">
        <f t="shared" si="30"/>
        <v>0</v>
      </c>
      <c r="AH138" s="17">
        <f t="shared" si="30"/>
        <v>0</v>
      </c>
      <c r="AI138" s="17">
        <f t="shared" si="30"/>
        <v>100</v>
      </c>
      <c r="AJ138" s="17">
        <f>AJ122+AJ124+AJ126+AJ128+AJ130+AJ132+AJ134+AJ136</f>
        <v>0</v>
      </c>
      <c r="AK138" s="17">
        <f t="shared" si="30"/>
        <v>0</v>
      </c>
      <c r="AL138" s="17">
        <f t="shared" si="30"/>
        <v>0</v>
      </c>
      <c r="AM138" s="17">
        <f t="shared" si="30"/>
        <v>0</v>
      </c>
      <c r="AN138" s="17">
        <f t="shared" si="30"/>
        <v>0</v>
      </c>
      <c r="AO138" s="17">
        <f t="shared" si="30"/>
        <v>0</v>
      </c>
      <c r="AP138" s="17">
        <f t="shared" si="30"/>
        <v>0</v>
      </c>
      <c r="AQ138" s="17">
        <f t="shared" si="30"/>
        <v>0</v>
      </c>
      <c r="AR138" s="17">
        <f t="shared" si="30"/>
        <v>0</v>
      </c>
      <c r="AS138" s="17">
        <f t="shared" si="30"/>
        <v>35</v>
      </c>
      <c r="AT138" s="17">
        <f t="shared" si="30"/>
        <v>0</v>
      </c>
      <c r="AU138" s="17">
        <f t="shared" si="30"/>
        <v>20</v>
      </c>
      <c r="AV138" s="17">
        <f t="shared" si="30"/>
        <v>0</v>
      </c>
      <c r="AW138" s="17">
        <f t="shared" si="30"/>
        <v>24</v>
      </c>
      <c r="AX138" s="17">
        <f t="shared" si="30"/>
        <v>0</v>
      </c>
      <c r="AY138" s="17">
        <f t="shared" si="30"/>
        <v>0</v>
      </c>
      <c r="AZ138" s="17">
        <f t="shared" si="30"/>
        <v>0</v>
      </c>
      <c r="BA138" s="17">
        <f t="shared" si="30"/>
        <v>0</v>
      </c>
      <c r="BB138" s="17">
        <f t="shared" si="30"/>
        <v>0</v>
      </c>
      <c r="BC138" s="17">
        <f t="shared" si="30"/>
        <v>0</v>
      </c>
      <c r="BD138" s="17">
        <f t="shared" si="30"/>
        <v>0</v>
      </c>
      <c r="BE138" s="17">
        <f t="shared" si="30"/>
        <v>0</v>
      </c>
      <c r="BF138" s="17">
        <f>BF122+BF124+BF126+BF128+BF130+BF132+BF134+BF136</f>
        <v>0</v>
      </c>
      <c r="BG138" s="17">
        <f t="shared" si="30"/>
        <v>0</v>
      </c>
      <c r="BH138" s="17">
        <f t="shared" si="30"/>
        <v>1.4</v>
      </c>
      <c r="BI138" s="17">
        <v>1.3</v>
      </c>
      <c r="BJ138" s="17">
        <f t="shared" si="30"/>
        <v>19.399999999999999</v>
      </c>
      <c r="BK138" s="17">
        <f t="shared" si="30"/>
        <v>0</v>
      </c>
      <c r="BL138" s="17">
        <f t="shared" si="30"/>
        <v>0</v>
      </c>
      <c r="BM138" s="17">
        <f t="shared" si="30"/>
        <v>0</v>
      </c>
      <c r="BN138" s="17">
        <f t="shared" si="30"/>
        <v>0</v>
      </c>
      <c r="BO138" s="17">
        <f t="shared" si="30"/>
        <v>0</v>
      </c>
      <c r="BP138" s="17">
        <f t="shared" si="30"/>
        <v>0</v>
      </c>
      <c r="BQ138" s="17">
        <f t="shared" si="30"/>
        <v>0</v>
      </c>
      <c r="BR138" s="17">
        <f>BR122+BR124+BR126+BR128+BR130+BR132+BR134+BR136</f>
        <v>0</v>
      </c>
    </row>
    <row r="139" spans="1:71" ht="15.75" customHeight="1" thickBot="1" x14ac:dyDescent="0.3">
      <c r="A139" s="245"/>
      <c r="B139" s="64" t="s">
        <v>130</v>
      </c>
      <c r="C139" s="18">
        <f>C123+C125+C127+C129+C131+C133+C135+C137</f>
        <v>220</v>
      </c>
      <c r="D139" s="18">
        <f t="shared" ref="D139:BQ139" si="31">D123+D125+D127+D129+D131+D133+D135+D137</f>
        <v>0</v>
      </c>
      <c r="E139" s="18">
        <f t="shared" si="31"/>
        <v>200</v>
      </c>
      <c r="F139" s="18">
        <f t="shared" si="31"/>
        <v>0</v>
      </c>
      <c r="G139" s="18">
        <f t="shared" si="31"/>
        <v>0</v>
      </c>
      <c r="H139" s="18">
        <f t="shared" si="31"/>
        <v>0</v>
      </c>
      <c r="I139" s="18">
        <f t="shared" si="31"/>
        <v>0</v>
      </c>
      <c r="J139" s="18">
        <f t="shared" si="31"/>
        <v>0</v>
      </c>
      <c r="K139" s="18">
        <f t="shared" si="31"/>
        <v>0</v>
      </c>
      <c r="L139" s="18">
        <f t="shared" si="31"/>
        <v>0</v>
      </c>
      <c r="M139" s="18">
        <f t="shared" si="31"/>
        <v>6.3</v>
      </c>
      <c r="N139" s="18">
        <f t="shared" si="31"/>
        <v>0</v>
      </c>
      <c r="O139" s="18">
        <f t="shared" si="31"/>
        <v>0</v>
      </c>
      <c r="P139" s="18">
        <f t="shared" si="31"/>
        <v>0</v>
      </c>
      <c r="Q139" s="18">
        <f t="shared" si="31"/>
        <v>0</v>
      </c>
      <c r="R139" s="18">
        <f t="shared" si="31"/>
        <v>0</v>
      </c>
      <c r="S139" s="18">
        <f t="shared" si="31"/>
        <v>0</v>
      </c>
      <c r="T139" s="18">
        <f t="shared" si="31"/>
        <v>0</v>
      </c>
      <c r="U139" s="18">
        <f t="shared" si="31"/>
        <v>1</v>
      </c>
      <c r="V139" s="18">
        <f t="shared" si="31"/>
        <v>0</v>
      </c>
      <c r="W139" s="18">
        <f t="shared" si="31"/>
        <v>0</v>
      </c>
      <c r="X139" s="18">
        <f t="shared" si="31"/>
        <v>0</v>
      </c>
      <c r="Y139" s="18">
        <f t="shared" si="31"/>
        <v>0</v>
      </c>
      <c r="Z139" s="18">
        <f t="shared" si="31"/>
        <v>0</v>
      </c>
      <c r="AA139" s="18">
        <f t="shared" si="31"/>
        <v>0</v>
      </c>
      <c r="AB139" s="18">
        <f t="shared" si="31"/>
        <v>0</v>
      </c>
      <c r="AC139" s="18">
        <f t="shared" si="31"/>
        <v>0</v>
      </c>
      <c r="AD139" s="18">
        <f t="shared" si="31"/>
        <v>0</v>
      </c>
      <c r="AE139" s="18">
        <f t="shared" si="31"/>
        <v>0</v>
      </c>
      <c r="AF139" s="18">
        <f t="shared" si="31"/>
        <v>0</v>
      </c>
      <c r="AG139" s="18">
        <f t="shared" si="31"/>
        <v>0</v>
      </c>
      <c r="AH139" s="18">
        <f t="shared" si="31"/>
        <v>0</v>
      </c>
      <c r="AI139" s="18">
        <f t="shared" si="31"/>
        <v>100</v>
      </c>
      <c r="AJ139" s="18">
        <f>AJ123+AJ125+AJ127+AJ129+AJ131+AJ133+AJ135+AJ137</f>
        <v>0</v>
      </c>
      <c r="AK139" s="18">
        <f t="shared" si="31"/>
        <v>0</v>
      </c>
      <c r="AL139" s="18">
        <f t="shared" si="31"/>
        <v>0</v>
      </c>
      <c r="AM139" s="18">
        <f t="shared" si="31"/>
        <v>0</v>
      </c>
      <c r="AN139" s="18">
        <f t="shared" si="31"/>
        <v>0</v>
      </c>
      <c r="AO139" s="18">
        <f t="shared" si="31"/>
        <v>0</v>
      </c>
      <c r="AP139" s="18">
        <f t="shared" si="31"/>
        <v>0</v>
      </c>
      <c r="AQ139" s="18">
        <f t="shared" si="31"/>
        <v>0</v>
      </c>
      <c r="AR139" s="18">
        <f t="shared" si="31"/>
        <v>0</v>
      </c>
      <c r="AS139" s="18">
        <f t="shared" si="31"/>
        <v>50</v>
      </c>
      <c r="AT139" s="18">
        <f t="shared" si="31"/>
        <v>0</v>
      </c>
      <c r="AU139" s="18">
        <f t="shared" si="31"/>
        <v>35</v>
      </c>
      <c r="AV139" s="18">
        <f t="shared" si="31"/>
        <v>0</v>
      </c>
      <c r="AW139" s="18">
        <f t="shared" si="31"/>
        <v>30</v>
      </c>
      <c r="AX139" s="18">
        <f t="shared" si="31"/>
        <v>0</v>
      </c>
      <c r="AY139" s="18">
        <f t="shared" si="31"/>
        <v>0</v>
      </c>
      <c r="AZ139" s="18">
        <f t="shared" si="31"/>
        <v>0</v>
      </c>
      <c r="BA139" s="18">
        <f t="shared" si="31"/>
        <v>0</v>
      </c>
      <c r="BB139" s="18">
        <f t="shared" si="31"/>
        <v>0</v>
      </c>
      <c r="BC139" s="18">
        <f t="shared" si="31"/>
        <v>0</v>
      </c>
      <c r="BD139" s="18">
        <f t="shared" si="31"/>
        <v>0</v>
      </c>
      <c r="BE139" s="18">
        <f t="shared" si="31"/>
        <v>0</v>
      </c>
      <c r="BF139" s="18">
        <f>BF123+BF125+BF127+BF129+BF131+BF133+BF135+BF137</f>
        <v>0</v>
      </c>
      <c r="BG139" s="18">
        <f t="shared" si="31"/>
        <v>0</v>
      </c>
      <c r="BH139" s="18">
        <f t="shared" si="31"/>
        <v>1.4</v>
      </c>
      <c r="BI139" s="18">
        <v>2.2999999999999998</v>
      </c>
      <c r="BJ139" s="18">
        <f t="shared" si="31"/>
        <v>21.9</v>
      </c>
      <c r="BK139" s="18">
        <f t="shared" si="31"/>
        <v>0</v>
      </c>
      <c r="BL139" s="18">
        <f t="shared" si="31"/>
        <v>0</v>
      </c>
      <c r="BM139" s="18">
        <f t="shared" si="31"/>
        <v>0</v>
      </c>
      <c r="BN139" s="18">
        <f t="shared" si="31"/>
        <v>0</v>
      </c>
      <c r="BO139" s="18">
        <f t="shared" si="31"/>
        <v>0</v>
      </c>
      <c r="BP139" s="18">
        <f t="shared" si="31"/>
        <v>0</v>
      </c>
      <c r="BQ139" s="18">
        <f t="shared" si="31"/>
        <v>0</v>
      </c>
      <c r="BR139" s="18">
        <f>BR123+BR125+BR127+BR129+BR131+BR133+BR135+BR137</f>
        <v>0</v>
      </c>
    </row>
    <row r="140" spans="1:71" ht="15.75" customHeight="1" thickTop="1" x14ac:dyDescent="0.25">
      <c r="A140" s="245"/>
      <c r="B140" s="74" t="s">
        <v>173</v>
      </c>
      <c r="C140" s="75">
        <v>47.2</v>
      </c>
      <c r="D140" s="75">
        <v>125</v>
      </c>
      <c r="E140" s="75">
        <v>200</v>
      </c>
      <c r="F140" s="75"/>
      <c r="G140" s="75">
        <v>190</v>
      </c>
      <c r="H140" s="75"/>
      <c r="I140" s="75">
        <v>230</v>
      </c>
      <c r="J140" s="75">
        <v>195</v>
      </c>
      <c r="K140" s="75">
        <v>214.6</v>
      </c>
      <c r="L140" s="75">
        <v>235</v>
      </c>
      <c r="M140" s="75">
        <v>344.5</v>
      </c>
      <c r="N140" s="75">
        <v>432.7</v>
      </c>
      <c r="O140" s="75">
        <v>429.2</v>
      </c>
      <c r="P140" s="75">
        <v>292.2</v>
      </c>
      <c r="Q140" s="75">
        <v>232.5</v>
      </c>
      <c r="R140" s="75">
        <v>149.9</v>
      </c>
      <c r="S140" s="75"/>
      <c r="T140" s="75">
        <v>162.6</v>
      </c>
      <c r="U140" s="75">
        <v>6.8</v>
      </c>
      <c r="V140" s="75">
        <v>37.1</v>
      </c>
      <c r="W140" s="75">
        <v>28.8</v>
      </c>
      <c r="X140" s="75">
        <v>23.4</v>
      </c>
      <c r="Y140" s="75">
        <v>33.6</v>
      </c>
      <c r="Z140" s="75">
        <v>32.4</v>
      </c>
      <c r="AA140" s="75"/>
      <c r="AB140" s="75"/>
      <c r="AC140" s="75">
        <v>72</v>
      </c>
      <c r="AD140" s="75">
        <v>78</v>
      </c>
      <c r="AE140" s="75"/>
      <c r="AF140" s="75">
        <v>113.5</v>
      </c>
      <c r="AG140" s="75">
        <v>123.3</v>
      </c>
      <c r="AH140" s="75">
        <v>88.1</v>
      </c>
      <c r="AI140" s="75">
        <v>56.3</v>
      </c>
      <c r="AJ140" s="75">
        <v>57.3</v>
      </c>
      <c r="AK140" s="75">
        <v>98</v>
      </c>
      <c r="AL140" s="75">
        <v>131</v>
      </c>
      <c r="AM140" s="75">
        <v>180.6</v>
      </c>
      <c r="AN140" s="75">
        <v>204.7</v>
      </c>
      <c r="AO140" s="75"/>
      <c r="AP140" s="75">
        <v>150</v>
      </c>
      <c r="AQ140" s="75">
        <v>25</v>
      </c>
      <c r="AR140" s="75">
        <v>36</v>
      </c>
      <c r="AS140" s="75">
        <v>48.5</v>
      </c>
      <c r="AT140" s="75">
        <v>50</v>
      </c>
      <c r="AU140" s="75">
        <v>55.2</v>
      </c>
      <c r="AV140" s="75">
        <v>31.7</v>
      </c>
      <c r="AW140" s="75">
        <v>36.299999999999997</v>
      </c>
      <c r="AX140" s="75">
        <v>54.7</v>
      </c>
      <c r="AY140" s="75"/>
      <c r="AZ140" s="75">
        <v>35.799999999999997</v>
      </c>
      <c r="BA140" s="75">
        <v>73.2</v>
      </c>
      <c r="BB140" s="75">
        <v>26.9</v>
      </c>
      <c r="BC140" s="75">
        <v>45</v>
      </c>
      <c r="BD140" s="75">
        <v>41.7</v>
      </c>
      <c r="BE140" s="75">
        <v>480</v>
      </c>
      <c r="BF140" s="75">
        <v>250</v>
      </c>
      <c r="BG140" s="75">
        <v>94</v>
      </c>
      <c r="BH140" s="75">
        <v>502</v>
      </c>
      <c r="BI140" s="75">
        <v>16.100000000000001</v>
      </c>
      <c r="BJ140" s="75">
        <v>46.2</v>
      </c>
      <c r="BK140" s="75">
        <v>525</v>
      </c>
      <c r="BL140" s="75">
        <v>464</v>
      </c>
      <c r="BM140" s="75">
        <v>115.2</v>
      </c>
      <c r="BN140" s="75">
        <v>402</v>
      </c>
      <c r="BO140" s="75"/>
      <c r="BP140" s="75">
        <v>406</v>
      </c>
      <c r="BQ140" s="75">
        <v>380</v>
      </c>
      <c r="BR140" s="75">
        <v>107.6</v>
      </c>
      <c r="BS140" s="68"/>
    </row>
    <row r="141" spans="1:71" ht="15.75" customHeight="1" x14ac:dyDescent="0.25">
      <c r="A141" s="245"/>
      <c r="B141" s="66" t="s">
        <v>128</v>
      </c>
      <c r="C141" s="67">
        <f>C138*C140/1000</f>
        <v>8.3000000000000007</v>
      </c>
      <c r="D141" s="67">
        <f>D138*D140/1000</f>
        <v>0</v>
      </c>
      <c r="E141" s="67">
        <f t="shared" ref="E141:T141" si="32">E138*E140/1000</f>
        <v>40</v>
      </c>
      <c r="F141" s="67">
        <f t="shared" si="32"/>
        <v>0</v>
      </c>
      <c r="G141" s="67">
        <f t="shared" si="32"/>
        <v>0</v>
      </c>
      <c r="H141" s="67">
        <f t="shared" si="32"/>
        <v>0</v>
      </c>
      <c r="I141" s="67">
        <f t="shared" si="32"/>
        <v>0</v>
      </c>
      <c r="J141" s="67">
        <f t="shared" si="32"/>
        <v>0</v>
      </c>
      <c r="K141" s="67">
        <f t="shared" si="32"/>
        <v>0</v>
      </c>
      <c r="L141" s="67">
        <f t="shared" si="32"/>
        <v>0</v>
      </c>
      <c r="M141" s="67">
        <f t="shared" si="32"/>
        <v>1.7</v>
      </c>
      <c r="N141" s="67">
        <f t="shared" si="32"/>
        <v>0</v>
      </c>
      <c r="O141" s="67">
        <f t="shared" si="32"/>
        <v>0</v>
      </c>
      <c r="P141" s="67">
        <f t="shared" si="32"/>
        <v>0</v>
      </c>
      <c r="Q141" s="67">
        <f t="shared" si="32"/>
        <v>0</v>
      </c>
      <c r="R141" s="67">
        <f t="shared" si="32"/>
        <v>0</v>
      </c>
      <c r="S141" s="67">
        <f t="shared" si="32"/>
        <v>0</v>
      </c>
      <c r="T141" s="67">
        <f t="shared" si="32"/>
        <v>0</v>
      </c>
      <c r="U141" s="67">
        <f>U138*U140</f>
        <v>6.8</v>
      </c>
      <c r="V141" s="67">
        <f t="shared" ref="V141:BM141" si="33">V138*V140/1000</f>
        <v>0</v>
      </c>
      <c r="W141" s="67">
        <f t="shared" si="33"/>
        <v>0</v>
      </c>
      <c r="X141" s="67">
        <f t="shared" si="33"/>
        <v>0</v>
      </c>
      <c r="Y141" s="67">
        <f t="shared" si="33"/>
        <v>0</v>
      </c>
      <c r="Z141" s="67">
        <f t="shared" si="33"/>
        <v>0</v>
      </c>
      <c r="AA141" s="67">
        <f t="shared" si="33"/>
        <v>0</v>
      </c>
      <c r="AB141" s="67">
        <f t="shared" si="33"/>
        <v>0</v>
      </c>
      <c r="AC141" s="67">
        <f t="shared" si="33"/>
        <v>0</v>
      </c>
      <c r="AD141" s="67">
        <f t="shared" si="33"/>
        <v>0</v>
      </c>
      <c r="AE141" s="67">
        <f t="shared" si="33"/>
        <v>0</v>
      </c>
      <c r="AF141" s="67">
        <f t="shared" si="33"/>
        <v>0</v>
      </c>
      <c r="AG141" s="67">
        <f t="shared" si="33"/>
        <v>0</v>
      </c>
      <c r="AH141" s="67">
        <f t="shared" si="33"/>
        <v>0</v>
      </c>
      <c r="AI141" s="67">
        <f t="shared" si="33"/>
        <v>5.6</v>
      </c>
      <c r="AJ141" s="67">
        <f>AJ138*AJ140/1000</f>
        <v>0</v>
      </c>
      <c r="AK141" s="67">
        <f t="shared" si="33"/>
        <v>0</v>
      </c>
      <c r="AL141" s="67">
        <f t="shared" si="33"/>
        <v>0</v>
      </c>
      <c r="AM141" s="67">
        <f t="shared" si="33"/>
        <v>0</v>
      </c>
      <c r="AN141" s="67">
        <f t="shared" si="33"/>
        <v>0</v>
      </c>
      <c r="AO141" s="67">
        <f t="shared" si="33"/>
        <v>0</v>
      </c>
      <c r="AP141" s="67">
        <f t="shared" si="33"/>
        <v>0</v>
      </c>
      <c r="AQ141" s="67">
        <f t="shared" si="33"/>
        <v>0</v>
      </c>
      <c r="AR141" s="67">
        <f t="shared" si="33"/>
        <v>0</v>
      </c>
      <c r="AS141" s="67">
        <f t="shared" si="33"/>
        <v>1.7</v>
      </c>
      <c r="AT141" s="67">
        <f t="shared" si="33"/>
        <v>0</v>
      </c>
      <c r="AU141" s="67">
        <f t="shared" si="33"/>
        <v>1.1000000000000001</v>
      </c>
      <c r="AV141" s="67">
        <f t="shared" si="33"/>
        <v>0</v>
      </c>
      <c r="AW141" s="67">
        <f t="shared" si="33"/>
        <v>0.9</v>
      </c>
      <c r="AX141" s="67">
        <f t="shared" si="33"/>
        <v>0</v>
      </c>
      <c r="AY141" s="67">
        <f t="shared" si="33"/>
        <v>0</v>
      </c>
      <c r="AZ141" s="67">
        <f t="shared" si="33"/>
        <v>0</v>
      </c>
      <c r="BA141" s="67">
        <f t="shared" si="33"/>
        <v>0</v>
      </c>
      <c r="BB141" s="67">
        <f t="shared" si="33"/>
        <v>0</v>
      </c>
      <c r="BC141" s="67">
        <f t="shared" si="33"/>
        <v>0</v>
      </c>
      <c r="BD141" s="67">
        <f t="shared" si="33"/>
        <v>0</v>
      </c>
      <c r="BE141" s="67">
        <f t="shared" si="33"/>
        <v>0</v>
      </c>
      <c r="BF141" s="67">
        <f>BF138*BF140/1000</f>
        <v>0</v>
      </c>
      <c r="BG141" s="67">
        <f t="shared" si="33"/>
        <v>0</v>
      </c>
      <c r="BH141" s="67">
        <f t="shared" si="33"/>
        <v>0.7</v>
      </c>
      <c r="BI141" s="67">
        <f t="shared" si="33"/>
        <v>0</v>
      </c>
      <c r="BJ141" s="67">
        <f t="shared" si="33"/>
        <v>0.9</v>
      </c>
      <c r="BK141" s="67">
        <f t="shared" si="33"/>
        <v>0</v>
      </c>
      <c r="BL141" s="67">
        <f t="shared" si="33"/>
        <v>0</v>
      </c>
      <c r="BM141" s="67">
        <f t="shared" si="33"/>
        <v>0</v>
      </c>
      <c r="BN141" s="67">
        <f>BN138*BN140/1000</f>
        <v>0</v>
      </c>
      <c r="BO141" s="67">
        <f>BO138*BO140/1000</f>
        <v>0</v>
      </c>
      <c r="BP141" s="67">
        <f>BP138*BP140/1000</f>
        <v>0</v>
      </c>
      <c r="BQ141" s="67">
        <f>BQ138*BQ140/920</f>
        <v>0</v>
      </c>
      <c r="BR141" s="67">
        <f>BR138*BR140/920</f>
        <v>0</v>
      </c>
      <c r="BS141" s="70">
        <f>SUM(C141:BR141)</f>
        <v>67.7</v>
      </c>
    </row>
    <row r="142" spans="1:71" ht="15.75" customHeight="1" thickBot="1" x14ac:dyDescent="0.3">
      <c r="A142" s="246"/>
      <c r="B142" s="64" t="s">
        <v>130</v>
      </c>
      <c r="C142" s="18">
        <f>C139*C140/1000</f>
        <v>10.4</v>
      </c>
      <c r="D142" s="18">
        <f>D139*D140/1000</f>
        <v>0</v>
      </c>
      <c r="E142" s="18">
        <f t="shared" ref="E142:T142" si="34">E139*E140/1000</f>
        <v>40</v>
      </c>
      <c r="F142" s="18">
        <f t="shared" si="34"/>
        <v>0</v>
      </c>
      <c r="G142" s="18">
        <f t="shared" si="34"/>
        <v>0</v>
      </c>
      <c r="H142" s="18">
        <f t="shared" si="34"/>
        <v>0</v>
      </c>
      <c r="I142" s="18">
        <f t="shared" si="34"/>
        <v>0</v>
      </c>
      <c r="J142" s="18">
        <f t="shared" si="34"/>
        <v>0</v>
      </c>
      <c r="K142" s="18">
        <f t="shared" si="34"/>
        <v>0</v>
      </c>
      <c r="L142" s="18">
        <f t="shared" si="34"/>
        <v>0</v>
      </c>
      <c r="M142" s="18">
        <f t="shared" si="34"/>
        <v>2.2000000000000002</v>
      </c>
      <c r="N142" s="18">
        <f t="shared" si="34"/>
        <v>0</v>
      </c>
      <c r="O142" s="18">
        <f t="shared" si="34"/>
        <v>0</v>
      </c>
      <c r="P142" s="18">
        <f t="shared" si="34"/>
        <v>0</v>
      </c>
      <c r="Q142" s="18">
        <f t="shared" si="34"/>
        <v>0</v>
      </c>
      <c r="R142" s="18">
        <f t="shared" si="34"/>
        <v>0</v>
      </c>
      <c r="S142" s="18">
        <f t="shared" si="34"/>
        <v>0</v>
      </c>
      <c r="T142" s="18">
        <f t="shared" si="34"/>
        <v>0</v>
      </c>
      <c r="U142" s="18">
        <f>U139*U140</f>
        <v>6.8</v>
      </c>
      <c r="V142" s="18">
        <f t="shared" ref="V142:BM142" si="35">V139*V140/1000</f>
        <v>0</v>
      </c>
      <c r="W142" s="18">
        <f t="shared" si="35"/>
        <v>0</v>
      </c>
      <c r="X142" s="18">
        <f t="shared" si="35"/>
        <v>0</v>
      </c>
      <c r="Y142" s="18">
        <f t="shared" si="35"/>
        <v>0</v>
      </c>
      <c r="Z142" s="18">
        <f t="shared" si="35"/>
        <v>0</v>
      </c>
      <c r="AA142" s="18">
        <f t="shared" si="35"/>
        <v>0</v>
      </c>
      <c r="AB142" s="18">
        <f t="shared" si="35"/>
        <v>0</v>
      </c>
      <c r="AC142" s="18">
        <f t="shared" si="35"/>
        <v>0</v>
      </c>
      <c r="AD142" s="18">
        <f t="shared" si="35"/>
        <v>0</v>
      </c>
      <c r="AE142" s="18">
        <f t="shared" si="35"/>
        <v>0</v>
      </c>
      <c r="AF142" s="18">
        <f t="shared" si="35"/>
        <v>0</v>
      </c>
      <c r="AG142" s="18">
        <f t="shared" si="35"/>
        <v>0</v>
      </c>
      <c r="AH142" s="18">
        <f t="shared" si="35"/>
        <v>0</v>
      </c>
      <c r="AI142" s="18">
        <f t="shared" si="35"/>
        <v>5.6</v>
      </c>
      <c r="AJ142" s="18">
        <f>AJ139*AJ140/1000</f>
        <v>0</v>
      </c>
      <c r="AK142" s="18">
        <f t="shared" si="35"/>
        <v>0</v>
      </c>
      <c r="AL142" s="18">
        <f t="shared" si="35"/>
        <v>0</v>
      </c>
      <c r="AM142" s="18">
        <f t="shared" si="35"/>
        <v>0</v>
      </c>
      <c r="AN142" s="18">
        <f t="shared" si="35"/>
        <v>0</v>
      </c>
      <c r="AO142" s="18">
        <f t="shared" si="35"/>
        <v>0</v>
      </c>
      <c r="AP142" s="18">
        <f t="shared" si="35"/>
        <v>0</v>
      </c>
      <c r="AQ142" s="18">
        <f t="shared" si="35"/>
        <v>0</v>
      </c>
      <c r="AR142" s="18">
        <f t="shared" si="35"/>
        <v>0</v>
      </c>
      <c r="AS142" s="18">
        <f t="shared" si="35"/>
        <v>2.4</v>
      </c>
      <c r="AT142" s="18">
        <f t="shared" si="35"/>
        <v>0</v>
      </c>
      <c r="AU142" s="18">
        <f t="shared" si="35"/>
        <v>1.9</v>
      </c>
      <c r="AV142" s="18">
        <f t="shared" si="35"/>
        <v>0</v>
      </c>
      <c r="AW142" s="18">
        <f t="shared" si="35"/>
        <v>1.1000000000000001</v>
      </c>
      <c r="AX142" s="18">
        <f t="shared" si="35"/>
        <v>0</v>
      </c>
      <c r="AY142" s="18">
        <f t="shared" si="35"/>
        <v>0</v>
      </c>
      <c r="AZ142" s="18">
        <f t="shared" si="35"/>
        <v>0</v>
      </c>
      <c r="BA142" s="18">
        <f t="shared" si="35"/>
        <v>0</v>
      </c>
      <c r="BB142" s="18">
        <f t="shared" si="35"/>
        <v>0</v>
      </c>
      <c r="BC142" s="18">
        <f t="shared" si="35"/>
        <v>0</v>
      </c>
      <c r="BD142" s="18">
        <f t="shared" si="35"/>
        <v>0</v>
      </c>
      <c r="BE142" s="18">
        <f t="shared" si="35"/>
        <v>0</v>
      </c>
      <c r="BF142" s="18">
        <f>BF139*BF140/1000</f>
        <v>0</v>
      </c>
      <c r="BG142" s="18">
        <f t="shared" si="35"/>
        <v>0</v>
      </c>
      <c r="BH142" s="18">
        <f t="shared" si="35"/>
        <v>0.7</v>
      </c>
      <c r="BI142" s="18">
        <f t="shared" si="35"/>
        <v>0</v>
      </c>
      <c r="BJ142" s="18">
        <f t="shared" si="35"/>
        <v>1</v>
      </c>
      <c r="BK142" s="18">
        <f t="shared" si="35"/>
        <v>0</v>
      </c>
      <c r="BL142" s="18">
        <f t="shared" si="35"/>
        <v>0</v>
      </c>
      <c r="BM142" s="18">
        <f t="shared" si="35"/>
        <v>0</v>
      </c>
      <c r="BN142" s="18">
        <f>BN139*BN140/1000</f>
        <v>0</v>
      </c>
      <c r="BO142" s="18">
        <f>BO139*BO140/1000</f>
        <v>0</v>
      </c>
      <c r="BP142" s="18">
        <f>BP139*BP140/1000</f>
        <v>0</v>
      </c>
      <c r="BQ142" s="18">
        <f>BQ139*BQ140/920</f>
        <v>0</v>
      </c>
      <c r="BR142" s="18">
        <f>BR139*BR140/920</f>
        <v>0</v>
      </c>
      <c r="BS142" s="69">
        <f>SUM(C142:BR142)</f>
        <v>72.099999999999994</v>
      </c>
    </row>
    <row r="143" spans="1:71" ht="15.75" customHeight="1" thickTop="1" x14ac:dyDescent="0.25">
      <c r="A143" s="236" t="s">
        <v>255</v>
      </c>
      <c r="B143" s="6">
        <v>60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>
        <f>'[1]ФРУКТЫ, ОВОЩИ'!$F$141</f>
        <v>63.6</v>
      </c>
      <c r="X143" s="7"/>
      <c r="Y143" s="7">
        <f>'[1]ФРУКТЫ, ОВОЩИ'!$F$142</f>
        <v>7.5</v>
      </c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>
        <f>'[1]ФРУКТЫ, ОВОЩИ'!$F$144</f>
        <v>3</v>
      </c>
      <c r="BK143" s="7"/>
      <c r="BL143" s="7"/>
      <c r="BM143" s="7"/>
      <c r="BN143" s="7">
        <f>'[1]ФРУКТЫ, ОВОЩИ'!$F$145</f>
        <v>0.1</v>
      </c>
      <c r="BO143" s="8"/>
      <c r="BP143" s="8"/>
      <c r="BQ143" s="7"/>
      <c r="BR143" s="7">
        <f>'[1]ФРУКТЫ, ОВОЩИ'!$F$143</f>
        <v>3</v>
      </c>
    </row>
    <row r="144" spans="1:71" ht="15.75" customHeight="1" x14ac:dyDescent="0.25">
      <c r="A144" s="292"/>
      <c r="B144" s="9">
        <v>100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>
        <f>'[1]ФРУКТЫ, ОВОЩИ'!$Q$141</f>
        <v>106</v>
      </c>
      <c r="X144" s="10"/>
      <c r="Y144" s="10">
        <f>'[1]ФРУКТЫ, ОВОЩИ'!$Q$142</f>
        <v>12.5</v>
      </c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>
        <f>'[1]ФРУКТЫ, ОВОЩИ'!$Q$144</f>
        <v>5</v>
      </c>
      <c r="BK144" s="10"/>
      <c r="BL144" s="10"/>
      <c r="BM144" s="10"/>
      <c r="BN144" s="10">
        <f>'[1]ФРУКТЫ, ОВОЩИ'!$Q$145</f>
        <v>0.1</v>
      </c>
      <c r="BO144" s="11"/>
      <c r="BP144" s="11"/>
      <c r="BQ144" s="10"/>
      <c r="BR144" s="10">
        <f>'[1]ФРУКТЫ, ОВОЩИ'!$Q$143</f>
        <v>5</v>
      </c>
    </row>
    <row r="145" spans="1:71" s="218" customFormat="1" ht="15" customHeight="1" x14ac:dyDescent="0.25">
      <c r="A145" s="295" t="s">
        <v>88</v>
      </c>
      <c r="B145" s="215">
        <v>130</v>
      </c>
      <c r="C145" s="216"/>
      <c r="D145" s="216"/>
      <c r="E145" s="216"/>
      <c r="F145" s="216"/>
      <c r="G145" s="216"/>
      <c r="H145" s="216"/>
      <c r="I145" s="216"/>
      <c r="J145" s="216">
        <f>'[1]МЯСО, РЫБА'!$F$273</f>
        <v>10</v>
      </c>
      <c r="K145" s="216"/>
      <c r="L145" s="216"/>
      <c r="M145" s="216">
        <f>'[1]МЯСО, РЫБА'!$F$271</f>
        <v>1</v>
      </c>
      <c r="N145" s="216"/>
      <c r="O145" s="216"/>
      <c r="P145" s="216"/>
      <c r="Q145" s="216">
        <f>'[1]МЯСО, РЫБА'!$F$266</f>
        <v>159.4</v>
      </c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>
        <f>'[1]МЯСО, РЫБА'!$F$270</f>
        <v>1</v>
      </c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7"/>
      <c r="BP145" s="217"/>
      <c r="BQ145" s="217"/>
      <c r="BR145" s="216">
        <f>'[1]МЯСО, РЫБА'!$F$267</f>
        <v>7.5</v>
      </c>
    </row>
    <row r="146" spans="1:71" s="218" customFormat="1" ht="15" customHeight="1" x14ac:dyDescent="0.25">
      <c r="A146" s="296"/>
      <c r="B146" s="215">
        <v>150</v>
      </c>
      <c r="C146" s="216"/>
      <c r="D146" s="216"/>
      <c r="E146" s="216"/>
      <c r="F146" s="216"/>
      <c r="G146" s="216"/>
      <c r="H146" s="216"/>
      <c r="I146" s="216"/>
      <c r="J146" s="216">
        <f>'[1]МЯСО, РЫБА'!$Q$273</f>
        <v>12.5</v>
      </c>
      <c r="K146" s="216"/>
      <c r="L146" s="216"/>
      <c r="M146" s="216">
        <f>'[1]МЯСО, РЫБА'!$Q$271</f>
        <v>1.3</v>
      </c>
      <c r="N146" s="216"/>
      <c r="O146" s="216"/>
      <c r="P146" s="216"/>
      <c r="Q146" s="216">
        <f>'[1]МЯСО, РЫБА'!$Q$266</f>
        <v>177.1</v>
      </c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>
        <f>'[1]МЯСО, РЫБА'!$Q$270</f>
        <v>1.3</v>
      </c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7"/>
      <c r="BP146" s="217"/>
      <c r="BQ146" s="217"/>
      <c r="BR146" s="216">
        <f>'[1]МЯСО, РЫБА'!$Q$267</f>
        <v>8.3000000000000007</v>
      </c>
    </row>
    <row r="147" spans="1:71" s="218" customFormat="1" ht="15" customHeight="1" x14ac:dyDescent="0.25">
      <c r="A147" s="297" t="s">
        <v>100</v>
      </c>
      <c r="B147" s="215">
        <v>150</v>
      </c>
      <c r="C147" s="216">
        <f>[1]ГАРНИРЫ!$F$103</f>
        <v>24</v>
      </c>
      <c r="D147" s="216"/>
      <c r="E147" s="216"/>
      <c r="F147" s="216"/>
      <c r="G147" s="216"/>
      <c r="H147" s="216"/>
      <c r="I147" s="216"/>
      <c r="J147" s="216"/>
      <c r="K147" s="216"/>
      <c r="L147" s="216"/>
      <c r="M147" s="216">
        <f>[1]ГАРНИРЫ!$F$104</f>
        <v>6</v>
      </c>
      <c r="N147" s="216"/>
      <c r="O147" s="216"/>
      <c r="P147" s="216"/>
      <c r="Q147" s="216"/>
      <c r="R147" s="216"/>
      <c r="S147" s="216"/>
      <c r="T147" s="216"/>
      <c r="U147" s="216"/>
      <c r="V147" s="216">
        <f>[1]ГАРНИРЫ!$F$102</f>
        <v>170.7</v>
      </c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7"/>
      <c r="BQ147" s="217"/>
      <c r="BR147" s="216"/>
    </row>
    <row r="148" spans="1:71" s="218" customFormat="1" ht="15" customHeight="1" x14ac:dyDescent="0.25">
      <c r="A148" s="297"/>
      <c r="B148" s="215">
        <v>180</v>
      </c>
      <c r="C148" s="216">
        <f>[1]ГАРНИРЫ!$Q$103</f>
        <v>28.8</v>
      </c>
      <c r="D148" s="216"/>
      <c r="E148" s="216"/>
      <c r="F148" s="216"/>
      <c r="G148" s="216"/>
      <c r="H148" s="216"/>
      <c r="I148" s="216"/>
      <c r="J148" s="216"/>
      <c r="K148" s="216"/>
      <c r="L148" s="216"/>
      <c r="M148" s="216">
        <f>[1]ГАРНИРЫ!$Q$104</f>
        <v>7.2</v>
      </c>
      <c r="N148" s="216"/>
      <c r="O148" s="216"/>
      <c r="P148" s="216"/>
      <c r="Q148" s="216"/>
      <c r="R148" s="216"/>
      <c r="S148" s="216"/>
      <c r="T148" s="216"/>
      <c r="U148" s="216"/>
      <c r="V148" s="216">
        <f>[1]ГАРНИРЫ!$Q$102</f>
        <v>204.8</v>
      </c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7"/>
      <c r="BQ148" s="217"/>
      <c r="BR148" s="216"/>
    </row>
    <row r="149" spans="1:71" s="2" customFormat="1" ht="18.75" customHeight="1" x14ac:dyDescent="0.25">
      <c r="A149" s="223" t="s">
        <v>212</v>
      </c>
      <c r="B149" s="223">
        <v>200</v>
      </c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>
        <v>200</v>
      </c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5"/>
      <c r="BP149" s="125"/>
      <c r="BQ149" s="124"/>
      <c r="BR149" s="124"/>
    </row>
    <row r="150" spans="1:71" s="2" customFormat="1" ht="18" customHeight="1" x14ac:dyDescent="0.25">
      <c r="A150" s="223" t="s">
        <v>94</v>
      </c>
      <c r="B150" s="223">
        <v>200</v>
      </c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>
        <f>[1]НАПИТКИ!$Q$61</f>
        <v>8</v>
      </c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>
        <f>[1]НАПИТКИ!$Q$57</f>
        <v>1.4</v>
      </c>
      <c r="BI150" s="124"/>
      <c r="BJ150" s="124">
        <f>[1]НАПИТКИ!$Q$60</f>
        <v>9.4</v>
      </c>
      <c r="BK150" s="124"/>
      <c r="BL150" s="124"/>
      <c r="BM150" s="124"/>
      <c r="BN150" s="124"/>
      <c r="BO150" s="125"/>
      <c r="BP150" s="125"/>
      <c r="BQ150" s="124"/>
      <c r="BR150" s="124"/>
    </row>
    <row r="151" spans="1:71" ht="15.75" customHeight="1" x14ac:dyDescent="0.25">
      <c r="A151" s="292" t="s">
        <v>45</v>
      </c>
      <c r="B151" s="6">
        <v>35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>
        <f>'[1]ГАСТРОНОМИЯ, ВЫПЕЧКА'!$F$57</f>
        <v>35</v>
      </c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8"/>
      <c r="BP151" s="8"/>
      <c r="BQ151" s="7"/>
      <c r="BR151" s="7"/>
    </row>
    <row r="152" spans="1:71" ht="15.75" customHeight="1" x14ac:dyDescent="0.25">
      <c r="A152" s="292"/>
      <c r="B152" s="9">
        <v>50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>
        <f>'[1]ГАСТРОНОМИЯ, ВЫПЕЧКА'!$AM$57</f>
        <v>50</v>
      </c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1"/>
      <c r="BP152" s="11"/>
      <c r="BQ152" s="10"/>
      <c r="BR152" s="10"/>
    </row>
    <row r="153" spans="1:71" ht="15.75" customHeight="1" x14ac:dyDescent="0.25">
      <c r="A153" s="292" t="s">
        <v>47</v>
      </c>
      <c r="B153" s="6">
        <v>20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>
        <f>'[1]ГАСТРОНОМИЯ, ВЫПЕЧКА'!$F$16</f>
        <v>20</v>
      </c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8"/>
      <c r="BP153" s="8"/>
      <c r="BQ153" s="7"/>
      <c r="BR153" s="7"/>
    </row>
    <row r="154" spans="1:71" ht="15.75" customHeight="1" thickBot="1" x14ac:dyDescent="0.3">
      <c r="A154" s="292"/>
      <c r="B154" s="133">
        <v>35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>
        <f>'[1]ГАСТРОНОМИЯ, ВЫПЕЧКА'!$Q$16</f>
        <v>35</v>
      </c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1"/>
      <c r="BP154" s="11"/>
      <c r="BQ154" s="10"/>
      <c r="BR154" s="10"/>
    </row>
    <row r="155" spans="1:71" ht="15.75" hidden="1" customHeight="1" x14ac:dyDescent="0.25">
      <c r="A155" s="293"/>
      <c r="B155" s="13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5"/>
      <c r="BP155" s="125"/>
      <c r="BQ155" s="124"/>
      <c r="BR155" s="124"/>
    </row>
    <row r="156" spans="1:71" ht="15.75" hidden="1" customHeight="1" thickBot="1" x14ac:dyDescent="0.3">
      <c r="A156" s="293"/>
      <c r="B156" s="13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5"/>
      <c r="BP156" s="125"/>
      <c r="BQ156" s="124"/>
      <c r="BR156" s="124"/>
    </row>
    <row r="157" spans="1:71" ht="15.75" customHeight="1" thickTop="1" x14ac:dyDescent="0.25">
      <c r="A157" s="244" t="s">
        <v>248</v>
      </c>
      <c r="B157" s="63" t="s">
        <v>128</v>
      </c>
      <c r="C157" s="17">
        <f>C143+C145+C147+C149+C151+C153+C155</f>
        <v>24</v>
      </c>
      <c r="D157" s="17">
        <f t="shared" ref="D157:BP157" si="36">D143+D145+D147+D149+D151+D153+D155</f>
        <v>0</v>
      </c>
      <c r="E157" s="17">
        <f t="shared" si="36"/>
        <v>0</v>
      </c>
      <c r="F157" s="17">
        <f t="shared" si="36"/>
        <v>0</v>
      </c>
      <c r="G157" s="17">
        <f t="shared" si="36"/>
        <v>0</v>
      </c>
      <c r="H157" s="17">
        <f t="shared" si="36"/>
        <v>0</v>
      </c>
      <c r="I157" s="17">
        <f t="shared" si="36"/>
        <v>0</v>
      </c>
      <c r="J157" s="17">
        <f t="shared" si="36"/>
        <v>10</v>
      </c>
      <c r="K157" s="17">
        <f t="shared" si="36"/>
        <v>0</v>
      </c>
      <c r="L157" s="17">
        <f t="shared" si="36"/>
        <v>0</v>
      </c>
      <c r="M157" s="17">
        <f t="shared" si="36"/>
        <v>7</v>
      </c>
      <c r="N157" s="17">
        <f t="shared" si="36"/>
        <v>0</v>
      </c>
      <c r="O157" s="17">
        <f t="shared" si="36"/>
        <v>0</v>
      </c>
      <c r="P157" s="17">
        <f t="shared" si="36"/>
        <v>0</v>
      </c>
      <c r="Q157" s="17">
        <f t="shared" si="36"/>
        <v>159.4</v>
      </c>
      <c r="R157" s="17">
        <f t="shared" si="36"/>
        <v>0</v>
      </c>
      <c r="S157" s="17">
        <f t="shared" si="36"/>
        <v>0</v>
      </c>
      <c r="T157" s="17">
        <f t="shared" si="36"/>
        <v>0</v>
      </c>
      <c r="U157" s="17">
        <f t="shared" si="36"/>
        <v>0</v>
      </c>
      <c r="V157" s="17">
        <f t="shared" si="36"/>
        <v>170.7</v>
      </c>
      <c r="W157" s="17">
        <f t="shared" si="36"/>
        <v>63.6</v>
      </c>
      <c r="X157" s="17">
        <f t="shared" si="36"/>
        <v>0</v>
      </c>
      <c r="Y157" s="17">
        <f t="shared" si="36"/>
        <v>7.5</v>
      </c>
      <c r="Z157" s="17">
        <f t="shared" si="36"/>
        <v>0</v>
      </c>
      <c r="AA157" s="17">
        <f t="shared" si="36"/>
        <v>0</v>
      </c>
      <c r="AB157" s="17">
        <f t="shared" si="36"/>
        <v>0</v>
      </c>
      <c r="AC157" s="17">
        <f t="shared" si="36"/>
        <v>0</v>
      </c>
      <c r="AD157" s="17">
        <f t="shared" si="36"/>
        <v>0</v>
      </c>
      <c r="AE157" s="17">
        <f t="shared" si="36"/>
        <v>0</v>
      </c>
      <c r="AF157" s="17">
        <f t="shared" si="36"/>
        <v>0</v>
      </c>
      <c r="AG157" s="17">
        <f t="shared" si="36"/>
        <v>0</v>
      </c>
      <c r="AH157" s="17">
        <f t="shared" si="36"/>
        <v>0</v>
      </c>
      <c r="AI157" s="17">
        <f t="shared" si="36"/>
        <v>0</v>
      </c>
      <c r="AJ157" s="17">
        <f>AJ143+AJ145+AJ147+AJ149+AJ151+AJ153+AJ155</f>
        <v>0</v>
      </c>
      <c r="AK157" s="17">
        <f t="shared" si="36"/>
        <v>0</v>
      </c>
      <c r="AL157" s="17">
        <f t="shared" si="36"/>
        <v>0</v>
      </c>
      <c r="AM157" s="17">
        <f t="shared" si="36"/>
        <v>0</v>
      </c>
      <c r="AN157" s="17">
        <f t="shared" si="36"/>
        <v>0</v>
      </c>
      <c r="AO157" s="17">
        <f t="shared" si="36"/>
        <v>0</v>
      </c>
      <c r="AP157" s="17">
        <f t="shared" si="36"/>
        <v>200</v>
      </c>
      <c r="AQ157" s="17">
        <f t="shared" si="36"/>
        <v>0</v>
      </c>
      <c r="AR157" s="17">
        <f t="shared" si="36"/>
        <v>0</v>
      </c>
      <c r="AS157" s="17">
        <f t="shared" si="36"/>
        <v>35</v>
      </c>
      <c r="AT157" s="17">
        <f t="shared" si="36"/>
        <v>0</v>
      </c>
      <c r="AU157" s="17">
        <f t="shared" si="36"/>
        <v>20</v>
      </c>
      <c r="AV157" s="17">
        <f t="shared" si="36"/>
        <v>1</v>
      </c>
      <c r="AW157" s="17">
        <f t="shared" si="36"/>
        <v>0</v>
      </c>
      <c r="AX157" s="17">
        <f t="shared" si="36"/>
        <v>0</v>
      </c>
      <c r="AY157" s="17">
        <f t="shared" si="36"/>
        <v>0</v>
      </c>
      <c r="AZ157" s="17">
        <f t="shared" si="36"/>
        <v>0</v>
      </c>
      <c r="BA157" s="17">
        <f t="shared" si="36"/>
        <v>0</v>
      </c>
      <c r="BB157" s="17">
        <f t="shared" si="36"/>
        <v>0</v>
      </c>
      <c r="BC157" s="17">
        <f t="shared" si="36"/>
        <v>0</v>
      </c>
      <c r="BD157" s="17">
        <f t="shared" si="36"/>
        <v>0</v>
      </c>
      <c r="BE157" s="17">
        <f t="shared" si="36"/>
        <v>0</v>
      </c>
      <c r="BF157" s="17">
        <f t="shared" si="36"/>
        <v>0</v>
      </c>
      <c r="BG157" s="17">
        <f t="shared" si="36"/>
        <v>0</v>
      </c>
      <c r="BH157" s="17">
        <f t="shared" si="36"/>
        <v>0</v>
      </c>
      <c r="BI157" s="17">
        <f t="shared" si="36"/>
        <v>0</v>
      </c>
      <c r="BJ157" s="17">
        <f t="shared" si="36"/>
        <v>3</v>
      </c>
      <c r="BK157" s="17">
        <f t="shared" si="36"/>
        <v>0</v>
      </c>
      <c r="BL157" s="17">
        <f t="shared" si="36"/>
        <v>0</v>
      </c>
      <c r="BM157" s="17">
        <f t="shared" si="36"/>
        <v>0</v>
      </c>
      <c r="BN157" s="17">
        <f t="shared" si="36"/>
        <v>0.1</v>
      </c>
      <c r="BO157" s="17">
        <f t="shared" si="36"/>
        <v>0</v>
      </c>
      <c r="BP157" s="17">
        <f t="shared" si="36"/>
        <v>0</v>
      </c>
      <c r="BQ157" s="17">
        <f>BQ143+BQ145+BQ147+BQ149+BQ151+BQ153+BQ155</f>
        <v>0</v>
      </c>
      <c r="BR157" s="17">
        <f>BR143+BR145+BR147+BR149+BR151+BR153+BR155</f>
        <v>10.5</v>
      </c>
    </row>
    <row r="158" spans="1:71" ht="15.75" customHeight="1" thickBot="1" x14ac:dyDescent="0.3">
      <c r="A158" s="245"/>
      <c r="B158" s="64" t="s">
        <v>130</v>
      </c>
      <c r="C158" s="18">
        <f>C144+C146+C148+C150+C152+C154+C156</f>
        <v>28.8</v>
      </c>
      <c r="D158" s="18">
        <f t="shared" ref="D158:BP158" si="37">D144+D146+D148+D150+D152+D154+D156</f>
        <v>0</v>
      </c>
      <c r="E158" s="18">
        <f t="shared" si="37"/>
        <v>0</v>
      </c>
      <c r="F158" s="18">
        <f t="shared" si="37"/>
        <v>0</v>
      </c>
      <c r="G158" s="18">
        <f t="shared" si="37"/>
        <v>0</v>
      </c>
      <c r="H158" s="18">
        <f t="shared" si="37"/>
        <v>0</v>
      </c>
      <c r="I158" s="18">
        <f t="shared" si="37"/>
        <v>0</v>
      </c>
      <c r="J158" s="18">
        <f t="shared" si="37"/>
        <v>12.5</v>
      </c>
      <c r="K158" s="18">
        <f t="shared" si="37"/>
        <v>0</v>
      </c>
      <c r="L158" s="18">
        <f t="shared" si="37"/>
        <v>0</v>
      </c>
      <c r="M158" s="18">
        <f t="shared" si="37"/>
        <v>8.5</v>
      </c>
      <c r="N158" s="18">
        <f t="shared" si="37"/>
        <v>0</v>
      </c>
      <c r="O158" s="18">
        <f t="shared" si="37"/>
        <v>0</v>
      </c>
      <c r="P158" s="18">
        <f t="shared" si="37"/>
        <v>0</v>
      </c>
      <c r="Q158" s="18">
        <f t="shared" si="37"/>
        <v>177.1</v>
      </c>
      <c r="R158" s="18">
        <f t="shared" si="37"/>
        <v>0</v>
      </c>
      <c r="S158" s="18">
        <f t="shared" si="37"/>
        <v>0</v>
      </c>
      <c r="T158" s="18">
        <f t="shared" si="37"/>
        <v>0</v>
      </c>
      <c r="U158" s="18">
        <f t="shared" si="37"/>
        <v>0</v>
      </c>
      <c r="V158" s="18">
        <f t="shared" si="37"/>
        <v>204.8</v>
      </c>
      <c r="W158" s="18">
        <f t="shared" si="37"/>
        <v>106</v>
      </c>
      <c r="X158" s="18">
        <f t="shared" si="37"/>
        <v>0</v>
      </c>
      <c r="Y158" s="18">
        <f t="shared" si="37"/>
        <v>12.5</v>
      </c>
      <c r="Z158" s="18">
        <f t="shared" si="37"/>
        <v>0</v>
      </c>
      <c r="AA158" s="18">
        <f t="shared" si="37"/>
        <v>0</v>
      </c>
      <c r="AB158" s="18">
        <f t="shared" si="37"/>
        <v>0</v>
      </c>
      <c r="AC158" s="18">
        <f t="shared" si="37"/>
        <v>0</v>
      </c>
      <c r="AD158" s="18">
        <f t="shared" si="37"/>
        <v>0</v>
      </c>
      <c r="AE158" s="18">
        <f t="shared" si="37"/>
        <v>0</v>
      </c>
      <c r="AF158" s="18">
        <f t="shared" si="37"/>
        <v>0</v>
      </c>
      <c r="AG158" s="18">
        <f t="shared" si="37"/>
        <v>0</v>
      </c>
      <c r="AH158" s="18">
        <f t="shared" si="37"/>
        <v>0</v>
      </c>
      <c r="AI158" s="18">
        <f t="shared" si="37"/>
        <v>0</v>
      </c>
      <c r="AJ158" s="18">
        <f>AJ144+AJ146+AJ148+AJ150+AJ152+AJ154+AJ156</f>
        <v>0</v>
      </c>
      <c r="AK158" s="18">
        <f t="shared" si="37"/>
        <v>8</v>
      </c>
      <c r="AL158" s="18">
        <f t="shared" si="37"/>
        <v>0</v>
      </c>
      <c r="AM158" s="18">
        <f t="shared" si="37"/>
        <v>0</v>
      </c>
      <c r="AN158" s="18">
        <f t="shared" si="37"/>
        <v>0</v>
      </c>
      <c r="AO158" s="18">
        <f t="shared" si="37"/>
        <v>0</v>
      </c>
      <c r="AP158" s="18">
        <f t="shared" si="37"/>
        <v>0</v>
      </c>
      <c r="AQ158" s="18">
        <f t="shared" si="37"/>
        <v>0</v>
      </c>
      <c r="AR158" s="18">
        <f t="shared" si="37"/>
        <v>0</v>
      </c>
      <c r="AS158" s="18">
        <f t="shared" si="37"/>
        <v>50</v>
      </c>
      <c r="AT158" s="18">
        <f t="shared" si="37"/>
        <v>0</v>
      </c>
      <c r="AU158" s="18">
        <f t="shared" si="37"/>
        <v>35</v>
      </c>
      <c r="AV158" s="18">
        <f t="shared" si="37"/>
        <v>1.3</v>
      </c>
      <c r="AW158" s="18">
        <f t="shared" si="37"/>
        <v>0</v>
      </c>
      <c r="AX158" s="18">
        <f t="shared" si="37"/>
        <v>0</v>
      </c>
      <c r="AY158" s="18">
        <f t="shared" si="37"/>
        <v>0</v>
      </c>
      <c r="AZ158" s="18">
        <f t="shared" si="37"/>
        <v>0</v>
      </c>
      <c r="BA158" s="18">
        <f t="shared" si="37"/>
        <v>0</v>
      </c>
      <c r="BB158" s="18">
        <f t="shared" si="37"/>
        <v>0</v>
      </c>
      <c r="BC158" s="18">
        <f t="shared" si="37"/>
        <v>0</v>
      </c>
      <c r="BD158" s="18">
        <f t="shared" si="37"/>
        <v>0</v>
      </c>
      <c r="BE158" s="18">
        <f t="shared" si="37"/>
        <v>0</v>
      </c>
      <c r="BF158" s="18">
        <f t="shared" si="37"/>
        <v>0</v>
      </c>
      <c r="BG158" s="18">
        <f t="shared" si="37"/>
        <v>0</v>
      </c>
      <c r="BH158" s="18">
        <f t="shared" si="37"/>
        <v>1.4</v>
      </c>
      <c r="BI158" s="18">
        <f t="shared" si="37"/>
        <v>0</v>
      </c>
      <c r="BJ158" s="18">
        <f t="shared" si="37"/>
        <v>14.4</v>
      </c>
      <c r="BK158" s="18">
        <f t="shared" si="37"/>
        <v>0</v>
      </c>
      <c r="BL158" s="18">
        <f t="shared" si="37"/>
        <v>0</v>
      </c>
      <c r="BM158" s="18">
        <f t="shared" si="37"/>
        <v>0</v>
      </c>
      <c r="BN158" s="18">
        <f t="shared" si="37"/>
        <v>0.1</v>
      </c>
      <c r="BO158" s="18">
        <f t="shared" si="37"/>
        <v>0</v>
      </c>
      <c r="BP158" s="18">
        <f t="shared" si="37"/>
        <v>0</v>
      </c>
      <c r="BQ158" s="18">
        <f>BQ144+BQ146+BQ148+BQ150+BQ152+BQ154+BQ156</f>
        <v>0</v>
      </c>
      <c r="BR158" s="18">
        <f>BR144+BR146+BR148+BR150+BR152+BR154+BR156</f>
        <v>13.3</v>
      </c>
    </row>
    <row r="159" spans="1:71" ht="15.75" customHeight="1" thickTop="1" x14ac:dyDescent="0.25">
      <c r="A159" s="245"/>
      <c r="B159" s="74" t="s">
        <v>173</v>
      </c>
      <c r="C159" s="75">
        <v>47.2</v>
      </c>
      <c r="D159" s="75">
        <v>125</v>
      </c>
      <c r="E159" s="75">
        <v>200</v>
      </c>
      <c r="F159" s="75"/>
      <c r="G159" s="75">
        <v>190</v>
      </c>
      <c r="H159" s="75"/>
      <c r="I159" s="75">
        <v>230</v>
      </c>
      <c r="J159" s="75">
        <v>195</v>
      </c>
      <c r="K159" s="75">
        <v>214.6</v>
      </c>
      <c r="L159" s="75">
        <v>235</v>
      </c>
      <c r="M159" s="75">
        <v>344.5</v>
      </c>
      <c r="N159" s="75">
        <v>432.7</v>
      </c>
      <c r="O159" s="75">
        <v>429.2</v>
      </c>
      <c r="P159" s="75">
        <v>292.2</v>
      </c>
      <c r="Q159" s="75">
        <v>232.5</v>
      </c>
      <c r="R159" s="75">
        <v>149.9</v>
      </c>
      <c r="S159" s="75"/>
      <c r="T159" s="75">
        <v>162.6</v>
      </c>
      <c r="U159" s="75">
        <v>6.8</v>
      </c>
      <c r="V159" s="75">
        <v>37.1</v>
      </c>
      <c r="W159" s="75">
        <v>28.8</v>
      </c>
      <c r="X159" s="75">
        <v>23.4</v>
      </c>
      <c r="Y159" s="75">
        <v>33.6</v>
      </c>
      <c r="Z159" s="75">
        <v>32.4</v>
      </c>
      <c r="AA159" s="75"/>
      <c r="AB159" s="75"/>
      <c r="AC159" s="75">
        <v>72</v>
      </c>
      <c r="AD159" s="75">
        <v>78</v>
      </c>
      <c r="AE159" s="75"/>
      <c r="AF159" s="75">
        <v>113.5</v>
      </c>
      <c r="AG159" s="75">
        <v>123.3</v>
      </c>
      <c r="AH159" s="75">
        <v>88.1</v>
      </c>
      <c r="AI159" s="75">
        <v>56.3</v>
      </c>
      <c r="AJ159" s="75">
        <v>57.3</v>
      </c>
      <c r="AK159" s="75">
        <v>98</v>
      </c>
      <c r="AL159" s="75">
        <v>131</v>
      </c>
      <c r="AM159" s="75">
        <v>180.6</v>
      </c>
      <c r="AN159" s="75">
        <v>204.7</v>
      </c>
      <c r="AO159" s="75"/>
      <c r="AP159" s="75">
        <v>150</v>
      </c>
      <c r="AQ159" s="75">
        <v>25</v>
      </c>
      <c r="AR159" s="75">
        <v>36</v>
      </c>
      <c r="AS159" s="75">
        <v>48.5</v>
      </c>
      <c r="AT159" s="75">
        <v>50</v>
      </c>
      <c r="AU159" s="75">
        <v>55.2</v>
      </c>
      <c r="AV159" s="75">
        <v>31.7</v>
      </c>
      <c r="AW159" s="75">
        <v>36.299999999999997</v>
      </c>
      <c r="AX159" s="75">
        <v>54.7</v>
      </c>
      <c r="AY159" s="75"/>
      <c r="AZ159" s="75">
        <v>35.799999999999997</v>
      </c>
      <c r="BA159" s="75">
        <v>73.2</v>
      </c>
      <c r="BB159" s="75">
        <v>26.9</v>
      </c>
      <c r="BC159" s="75">
        <v>45</v>
      </c>
      <c r="BD159" s="75">
        <v>41.7</v>
      </c>
      <c r="BE159" s="75">
        <v>480</v>
      </c>
      <c r="BF159" s="75">
        <v>250</v>
      </c>
      <c r="BG159" s="75">
        <v>94</v>
      </c>
      <c r="BH159" s="75">
        <v>502</v>
      </c>
      <c r="BI159" s="75">
        <v>16.100000000000001</v>
      </c>
      <c r="BJ159" s="75">
        <v>46.2</v>
      </c>
      <c r="BK159" s="75">
        <v>525</v>
      </c>
      <c r="BL159" s="75">
        <v>464</v>
      </c>
      <c r="BM159" s="75">
        <v>115.2</v>
      </c>
      <c r="BN159" s="75">
        <v>402</v>
      </c>
      <c r="BO159" s="75"/>
      <c r="BP159" s="75">
        <v>406</v>
      </c>
      <c r="BQ159" s="75">
        <v>380</v>
      </c>
      <c r="BR159" s="75">
        <v>107.6</v>
      </c>
      <c r="BS159" s="68"/>
    </row>
    <row r="160" spans="1:71" ht="15.75" customHeight="1" x14ac:dyDescent="0.25">
      <c r="A160" s="245"/>
      <c r="B160" s="66" t="s">
        <v>128</v>
      </c>
      <c r="C160" s="67">
        <f>C157*C159/1000</f>
        <v>1.1000000000000001</v>
      </c>
      <c r="D160" s="67">
        <f>D157*D159/1000</f>
        <v>0</v>
      </c>
      <c r="E160" s="67">
        <f t="shared" ref="E160:T160" si="38">E157*E159/1000</f>
        <v>0</v>
      </c>
      <c r="F160" s="67">
        <f t="shared" si="38"/>
        <v>0</v>
      </c>
      <c r="G160" s="67">
        <f t="shared" si="38"/>
        <v>0</v>
      </c>
      <c r="H160" s="67">
        <f t="shared" si="38"/>
        <v>0</v>
      </c>
      <c r="I160" s="67">
        <f t="shared" si="38"/>
        <v>0</v>
      </c>
      <c r="J160" s="67">
        <f t="shared" si="38"/>
        <v>2</v>
      </c>
      <c r="K160" s="67">
        <f t="shared" si="38"/>
        <v>0</v>
      </c>
      <c r="L160" s="67">
        <f t="shared" si="38"/>
        <v>0</v>
      </c>
      <c r="M160" s="67">
        <f t="shared" si="38"/>
        <v>2.4</v>
      </c>
      <c r="N160" s="67">
        <f t="shared" si="38"/>
        <v>0</v>
      </c>
      <c r="O160" s="67">
        <f t="shared" si="38"/>
        <v>0</v>
      </c>
      <c r="P160" s="67">
        <f t="shared" si="38"/>
        <v>0</v>
      </c>
      <c r="Q160" s="67">
        <f t="shared" si="38"/>
        <v>37.1</v>
      </c>
      <c r="R160" s="67">
        <f t="shared" si="38"/>
        <v>0</v>
      </c>
      <c r="S160" s="67">
        <f t="shared" si="38"/>
        <v>0</v>
      </c>
      <c r="T160" s="67">
        <f t="shared" si="38"/>
        <v>0</v>
      </c>
      <c r="U160" s="67">
        <f>U157*U159</f>
        <v>0</v>
      </c>
      <c r="V160" s="67">
        <f t="shared" ref="V160:BM160" si="39">V157*V159/1000</f>
        <v>6.3</v>
      </c>
      <c r="W160" s="67">
        <f t="shared" si="39"/>
        <v>1.8</v>
      </c>
      <c r="X160" s="67">
        <f t="shared" si="39"/>
        <v>0</v>
      </c>
      <c r="Y160" s="67">
        <f t="shared" si="39"/>
        <v>0.3</v>
      </c>
      <c r="Z160" s="67">
        <f t="shared" si="39"/>
        <v>0</v>
      </c>
      <c r="AA160" s="67">
        <f t="shared" si="39"/>
        <v>0</v>
      </c>
      <c r="AB160" s="67">
        <f t="shared" si="39"/>
        <v>0</v>
      </c>
      <c r="AC160" s="67">
        <f t="shared" si="39"/>
        <v>0</v>
      </c>
      <c r="AD160" s="67">
        <f t="shared" si="39"/>
        <v>0</v>
      </c>
      <c r="AE160" s="67">
        <f t="shared" si="39"/>
        <v>0</v>
      </c>
      <c r="AF160" s="67">
        <f t="shared" si="39"/>
        <v>0</v>
      </c>
      <c r="AG160" s="67">
        <f t="shared" si="39"/>
        <v>0</v>
      </c>
      <c r="AH160" s="67">
        <f t="shared" si="39"/>
        <v>0</v>
      </c>
      <c r="AI160" s="67">
        <f t="shared" si="39"/>
        <v>0</v>
      </c>
      <c r="AJ160" s="67">
        <f>AJ157*AJ159/1000</f>
        <v>0</v>
      </c>
      <c r="AK160" s="67">
        <f t="shared" si="39"/>
        <v>0</v>
      </c>
      <c r="AL160" s="67">
        <f t="shared" si="39"/>
        <v>0</v>
      </c>
      <c r="AM160" s="67">
        <f t="shared" si="39"/>
        <v>0</v>
      </c>
      <c r="AN160" s="67">
        <f t="shared" si="39"/>
        <v>0</v>
      </c>
      <c r="AO160" s="67">
        <f t="shared" si="39"/>
        <v>0</v>
      </c>
      <c r="AP160" s="67">
        <f t="shared" si="39"/>
        <v>30</v>
      </c>
      <c r="AQ160" s="67">
        <f t="shared" si="39"/>
        <v>0</v>
      </c>
      <c r="AR160" s="67">
        <f t="shared" si="39"/>
        <v>0</v>
      </c>
      <c r="AS160" s="67">
        <f t="shared" si="39"/>
        <v>1.7</v>
      </c>
      <c r="AT160" s="67">
        <f t="shared" si="39"/>
        <v>0</v>
      </c>
      <c r="AU160" s="67">
        <f t="shared" si="39"/>
        <v>1.1000000000000001</v>
      </c>
      <c r="AV160" s="67">
        <f t="shared" si="39"/>
        <v>0</v>
      </c>
      <c r="AW160" s="67">
        <f t="shared" si="39"/>
        <v>0</v>
      </c>
      <c r="AX160" s="67">
        <f t="shared" si="39"/>
        <v>0</v>
      </c>
      <c r="AY160" s="67">
        <f t="shared" si="39"/>
        <v>0</v>
      </c>
      <c r="AZ160" s="67">
        <f t="shared" si="39"/>
        <v>0</v>
      </c>
      <c r="BA160" s="67">
        <f t="shared" si="39"/>
        <v>0</v>
      </c>
      <c r="BB160" s="67">
        <f t="shared" si="39"/>
        <v>0</v>
      </c>
      <c r="BC160" s="67">
        <f t="shared" si="39"/>
        <v>0</v>
      </c>
      <c r="BD160" s="67">
        <f t="shared" si="39"/>
        <v>0</v>
      </c>
      <c r="BE160" s="67">
        <f t="shared" si="39"/>
        <v>0</v>
      </c>
      <c r="BF160" s="67">
        <f>BF157*BF159/1000</f>
        <v>0</v>
      </c>
      <c r="BG160" s="67">
        <f t="shared" si="39"/>
        <v>0</v>
      </c>
      <c r="BH160" s="67">
        <f t="shared" si="39"/>
        <v>0</v>
      </c>
      <c r="BI160" s="67">
        <f t="shared" si="39"/>
        <v>0</v>
      </c>
      <c r="BJ160" s="67">
        <f t="shared" si="39"/>
        <v>0.1</v>
      </c>
      <c r="BK160" s="67">
        <f t="shared" si="39"/>
        <v>0</v>
      </c>
      <c r="BL160" s="67">
        <f t="shared" si="39"/>
        <v>0</v>
      </c>
      <c r="BM160" s="67">
        <f t="shared" si="39"/>
        <v>0</v>
      </c>
      <c r="BN160" s="67">
        <f>BN157*BN159/1000</f>
        <v>0</v>
      </c>
      <c r="BO160" s="67">
        <f>BO157*BO159/1000</f>
        <v>0</v>
      </c>
      <c r="BP160" s="67">
        <f>BP157*BP159/1000</f>
        <v>0</v>
      </c>
      <c r="BQ160" s="67">
        <f>BQ157*BQ159/920</f>
        <v>0</v>
      </c>
      <c r="BR160" s="67">
        <f>BR157*BR159/920</f>
        <v>1.2</v>
      </c>
      <c r="BS160" s="70">
        <f>SUM(C160:BR160)</f>
        <v>85.1</v>
      </c>
    </row>
    <row r="161" spans="1:71" ht="15.75" customHeight="1" thickBot="1" x14ac:dyDescent="0.3">
      <c r="A161" s="246"/>
      <c r="B161" s="64" t="s">
        <v>130</v>
      </c>
      <c r="C161" s="18">
        <f>C158*C159/1000</f>
        <v>1.4</v>
      </c>
      <c r="D161" s="18">
        <f>D158*D159/1000</f>
        <v>0</v>
      </c>
      <c r="E161" s="18">
        <f t="shared" ref="E161:T161" si="40">E158*E159/1000</f>
        <v>0</v>
      </c>
      <c r="F161" s="18">
        <f t="shared" si="40"/>
        <v>0</v>
      </c>
      <c r="G161" s="18">
        <f t="shared" si="40"/>
        <v>0</v>
      </c>
      <c r="H161" s="18">
        <f t="shared" si="40"/>
        <v>0</v>
      </c>
      <c r="I161" s="18">
        <f t="shared" si="40"/>
        <v>0</v>
      </c>
      <c r="J161" s="18">
        <f t="shared" si="40"/>
        <v>2.4</v>
      </c>
      <c r="K161" s="18">
        <f t="shared" si="40"/>
        <v>0</v>
      </c>
      <c r="L161" s="18">
        <f t="shared" si="40"/>
        <v>0</v>
      </c>
      <c r="M161" s="18">
        <f t="shared" si="40"/>
        <v>2.9</v>
      </c>
      <c r="N161" s="18">
        <f t="shared" si="40"/>
        <v>0</v>
      </c>
      <c r="O161" s="18">
        <f t="shared" si="40"/>
        <v>0</v>
      </c>
      <c r="P161" s="18">
        <f t="shared" si="40"/>
        <v>0</v>
      </c>
      <c r="Q161" s="18">
        <f t="shared" si="40"/>
        <v>41.2</v>
      </c>
      <c r="R161" s="18">
        <f t="shared" si="40"/>
        <v>0</v>
      </c>
      <c r="S161" s="18">
        <f t="shared" si="40"/>
        <v>0</v>
      </c>
      <c r="T161" s="18">
        <f t="shared" si="40"/>
        <v>0</v>
      </c>
      <c r="U161" s="18">
        <f>U158*U159</f>
        <v>0</v>
      </c>
      <c r="V161" s="18">
        <f t="shared" ref="V161:BM161" si="41">V158*V159/1000</f>
        <v>7.6</v>
      </c>
      <c r="W161" s="18">
        <f t="shared" si="41"/>
        <v>3.1</v>
      </c>
      <c r="X161" s="18">
        <f t="shared" si="41"/>
        <v>0</v>
      </c>
      <c r="Y161" s="18">
        <f t="shared" si="41"/>
        <v>0.4</v>
      </c>
      <c r="Z161" s="18">
        <f t="shared" si="41"/>
        <v>0</v>
      </c>
      <c r="AA161" s="18">
        <f t="shared" si="41"/>
        <v>0</v>
      </c>
      <c r="AB161" s="18">
        <f t="shared" si="41"/>
        <v>0</v>
      </c>
      <c r="AC161" s="18">
        <f t="shared" si="41"/>
        <v>0</v>
      </c>
      <c r="AD161" s="18">
        <f t="shared" si="41"/>
        <v>0</v>
      </c>
      <c r="AE161" s="18">
        <f t="shared" si="41"/>
        <v>0</v>
      </c>
      <c r="AF161" s="18">
        <f t="shared" si="41"/>
        <v>0</v>
      </c>
      <c r="AG161" s="18">
        <f t="shared" si="41"/>
        <v>0</v>
      </c>
      <c r="AH161" s="18">
        <f t="shared" si="41"/>
        <v>0</v>
      </c>
      <c r="AI161" s="18">
        <f t="shared" si="41"/>
        <v>0</v>
      </c>
      <c r="AJ161" s="18">
        <f>AJ158*AJ159/1000</f>
        <v>0</v>
      </c>
      <c r="AK161" s="18">
        <f t="shared" si="41"/>
        <v>0.8</v>
      </c>
      <c r="AL161" s="18">
        <f t="shared" si="41"/>
        <v>0</v>
      </c>
      <c r="AM161" s="18">
        <f t="shared" si="41"/>
        <v>0</v>
      </c>
      <c r="AN161" s="18">
        <f t="shared" si="41"/>
        <v>0</v>
      </c>
      <c r="AO161" s="18">
        <f t="shared" si="41"/>
        <v>0</v>
      </c>
      <c r="AP161" s="18">
        <f t="shared" si="41"/>
        <v>0</v>
      </c>
      <c r="AQ161" s="18">
        <f t="shared" si="41"/>
        <v>0</v>
      </c>
      <c r="AR161" s="18">
        <f t="shared" si="41"/>
        <v>0</v>
      </c>
      <c r="AS161" s="18">
        <f t="shared" si="41"/>
        <v>2.4</v>
      </c>
      <c r="AT161" s="18">
        <f t="shared" si="41"/>
        <v>0</v>
      </c>
      <c r="AU161" s="18">
        <f t="shared" si="41"/>
        <v>1.9</v>
      </c>
      <c r="AV161" s="18">
        <f t="shared" si="41"/>
        <v>0</v>
      </c>
      <c r="AW161" s="18">
        <f t="shared" si="41"/>
        <v>0</v>
      </c>
      <c r="AX161" s="18">
        <f t="shared" si="41"/>
        <v>0</v>
      </c>
      <c r="AY161" s="18">
        <f t="shared" si="41"/>
        <v>0</v>
      </c>
      <c r="AZ161" s="18">
        <f t="shared" si="41"/>
        <v>0</v>
      </c>
      <c r="BA161" s="18">
        <f t="shared" si="41"/>
        <v>0</v>
      </c>
      <c r="BB161" s="18">
        <f t="shared" si="41"/>
        <v>0</v>
      </c>
      <c r="BC161" s="18">
        <f t="shared" si="41"/>
        <v>0</v>
      </c>
      <c r="BD161" s="18">
        <f t="shared" si="41"/>
        <v>0</v>
      </c>
      <c r="BE161" s="18">
        <f t="shared" si="41"/>
        <v>0</v>
      </c>
      <c r="BF161" s="18">
        <f>BF158*BF159/1000</f>
        <v>0</v>
      </c>
      <c r="BG161" s="18">
        <f t="shared" si="41"/>
        <v>0</v>
      </c>
      <c r="BH161" s="18">
        <f t="shared" si="41"/>
        <v>0.7</v>
      </c>
      <c r="BI161" s="18">
        <f t="shared" si="41"/>
        <v>0</v>
      </c>
      <c r="BJ161" s="18">
        <f t="shared" si="41"/>
        <v>0.7</v>
      </c>
      <c r="BK161" s="18">
        <f t="shared" si="41"/>
        <v>0</v>
      </c>
      <c r="BL161" s="18">
        <f t="shared" si="41"/>
        <v>0</v>
      </c>
      <c r="BM161" s="18">
        <f t="shared" si="41"/>
        <v>0</v>
      </c>
      <c r="BN161" s="18">
        <f>BN158*BN159/1000</f>
        <v>0</v>
      </c>
      <c r="BO161" s="18">
        <f>BO158*BO159/1000</f>
        <v>0</v>
      </c>
      <c r="BP161" s="18">
        <f>BP158*BP159/1000</f>
        <v>0</v>
      </c>
      <c r="BQ161" s="18">
        <f>BQ158*BQ159/920</f>
        <v>0</v>
      </c>
      <c r="BR161" s="18">
        <f>BR158*BR159/920</f>
        <v>1.6</v>
      </c>
      <c r="BS161" s="69">
        <f>SUM(C161:BR161)</f>
        <v>67.099999999999994</v>
      </c>
    </row>
    <row r="162" spans="1:71" ht="15" customHeight="1" thickTop="1" x14ac:dyDescent="0.25">
      <c r="A162" s="294" t="s">
        <v>252</v>
      </c>
      <c r="B162" s="19">
        <v>60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>
        <f>'[1]ФРУКТЫ, ОВОЩИ'!$F$309</f>
        <v>66</v>
      </c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>
        <f>'[1]ФРУКТЫ, ОВОЩИ'!$F$311</f>
        <v>1.8</v>
      </c>
      <c r="BK162" s="20"/>
      <c r="BL162" s="20"/>
      <c r="BM162" s="20"/>
      <c r="BN162" s="20"/>
      <c r="BO162" s="21"/>
      <c r="BP162" s="22"/>
      <c r="BQ162" s="20"/>
      <c r="BR162" s="20">
        <f>'[1]ФРУКТЫ, ОВОЩИ'!$F$310</f>
        <v>4</v>
      </c>
    </row>
    <row r="163" spans="1:71" ht="15" customHeight="1" x14ac:dyDescent="0.25">
      <c r="A163" s="236"/>
      <c r="B163" s="9">
        <v>100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>
        <f>'[1]ФРУКТЫ, ОВОЩИ'!$Q$309</f>
        <v>110</v>
      </c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>
        <f>'[1]ФРУКТЫ, ОВОЩИ'!$Q$311</f>
        <v>3</v>
      </c>
      <c r="BK163" s="10"/>
      <c r="BL163" s="10"/>
      <c r="BM163" s="10"/>
      <c r="BN163" s="10"/>
      <c r="BO163" s="23"/>
      <c r="BP163" s="11"/>
      <c r="BQ163" s="10"/>
      <c r="BR163" s="10">
        <f>'[1]ФРУКТЫ, ОВОЩИ'!$Q$310</f>
        <v>6.7</v>
      </c>
    </row>
    <row r="164" spans="1:71" ht="15" customHeight="1" x14ac:dyDescent="0.25">
      <c r="A164" s="292" t="s">
        <v>117</v>
      </c>
      <c r="B164" s="6">
        <v>240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>
        <f>'[1]МЯСО, РЫБА'!$F$184</f>
        <v>102.5</v>
      </c>
      <c r="Q164" s="7"/>
      <c r="R164" s="7"/>
      <c r="S164" s="7"/>
      <c r="T164" s="7"/>
      <c r="U164" s="7"/>
      <c r="V164" s="7"/>
      <c r="W164" s="7"/>
      <c r="X164" s="7">
        <f>'[1]МЯСО, РЫБА'!$F$188</f>
        <v>21.4</v>
      </c>
      <c r="Y164" s="7">
        <f>'[1]МЯСО, РЫБА'!$F$186</f>
        <v>22.5</v>
      </c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>
        <f>'[1]МЯСО, РЫБА'!$F$189</f>
        <v>50.4</v>
      </c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8"/>
      <c r="BP164" s="8"/>
      <c r="BQ164" s="7"/>
      <c r="BR164" s="7">
        <f>'[1]МЯСО, РЫБА'!$F$187</f>
        <v>6</v>
      </c>
    </row>
    <row r="165" spans="1:71" ht="15" customHeight="1" x14ac:dyDescent="0.25">
      <c r="A165" s="292"/>
      <c r="B165" s="133">
        <v>260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>
        <f>'[1]МЯСО, РЫБА'!$Q$184</f>
        <v>111</v>
      </c>
      <c r="Q165" s="10"/>
      <c r="R165" s="10"/>
      <c r="S165" s="10"/>
      <c r="T165" s="10"/>
      <c r="U165" s="10"/>
      <c r="V165" s="10"/>
      <c r="W165" s="10"/>
      <c r="X165" s="10">
        <f>'[1]МЯСО, РЫБА'!$Q$188</f>
        <v>23.2</v>
      </c>
      <c r="Y165" s="10">
        <f>'[1]МЯСО, РЫБА'!$Q$186</f>
        <v>24.4</v>
      </c>
      <c r="Z165" s="10"/>
      <c r="AA165" s="10"/>
      <c r="AB165" s="10"/>
      <c r="AC165" s="10"/>
      <c r="AD165" s="10"/>
      <c r="AE165" s="10"/>
      <c r="AF165" s="10"/>
      <c r="AG165" s="10"/>
      <c r="AH165" s="12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>
        <f>'[1]МЯСО, РЫБА'!$Q$189</f>
        <v>54.6</v>
      </c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1"/>
      <c r="BP165" s="11"/>
      <c r="BQ165" s="10"/>
      <c r="BR165" s="10">
        <f>'[1]МЯСО, РЫБА'!$Q$187</f>
        <v>6.5</v>
      </c>
    </row>
    <row r="166" spans="1:71" s="218" customFormat="1" ht="15.75" customHeight="1" x14ac:dyDescent="0.25">
      <c r="A166" s="297" t="s">
        <v>196</v>
      </c>
      <c r="B166" s="215">
        <v>200</v>
      </c>
      <c r="C166" s="216"/>
      <c r="D166" s="216"/>
      <c r="E166" s="216"/>
      <c r="F166" s="216"/>
      <c r="G166" s="216"/>
      <c r="H166" s="216">
        <f>[1]НАПИТКИ!$Q$486</f>
        <v>206</v>
      </c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7"/>
      <c r="BP166" s="217"/>
      <c r="BQ166" s="216"/>
      <c r="BR166" s="216"/>
    </row>
    <row r="167" spans="1:71" s="218" customFormat="1" ht="15.75" customHeight="1" x14ac:dyDescent="0.25">
      <c r="A167" s="297"/>
      <c r="B167" s="215">
        <v>200</v>
      </c>
      <c r="C167" s="216"/>
      <c r="D167" s="216"/>
      <c r="E167" s="216"/>
      <c r="F167" s="216"/>
      <c r="G167" s="216"/>
      <c r="H167" s="216">
        <f>[1]НАПИТКИ!$Q$486</f>
        <v>206</v>
      </c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7"/>
      <c r="BP167" s="217"/>
      <c r="BQ167" s="216"/>
      <c r="BR167" s="216"/>
    </row>
    <row r="168" spans="1:71" ht="15.75" customHeight="1" x14ac:dyDescent="0.25">
      <c r="A168" s="235" t="s">
        <v>72</v>
      </c>
      <c r="B168" s="6">
        <v>25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>
        <f>'[1]ГАСТРОНОМИЯ, ВЫПЕЧКА'!$F$229</f>
        <v>25</v>
      </c>
      <c r="BH168" s="7"/>
      <c r="BI168" s="7"/>
      <c r="BJ168" s="7"/>
      <c r="BK168" s="7"/>
      <c r="BL168" s="7"/>
      <c r="BM168" s="7"/>
      <c r="BN168" s="7"/>
      <c r="BO168" s="8"/>
      <c r="BP168" s="8"/>
      <c r="BQ168" s="7"/>
      <c r="BR168" s="7"/>
    </row>
    <row r="169" spans="1:71" ht="15.75" customHeight="1" x14ac:dyDescent="0.25">
      <c r="A169" s="236"/>
      <c r="B169" s="9">
        <v>25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>
        <f>'[1]ГАСТРОНОМИЯ, ВЫПЕЧКА'!$F$229</f>
        <v>25</v>
      </c>
      <c r="BH169" s="10"/>
      <c r="BI169" s="10"/>
      <c r="BJ169" s="10"/>
      <c r="BK169" s="10"/>
      <c r="BL169" s="10"/>
      <c r="BM169" s="10"/>
      <c r="BN169" s="10"/>
      <c r="BO169" s="11"/>
      <c r="BP169" s="11"/>
      <c r="BQ169" s="10"/>
      <c r="BR169" s="10"/>
    </row>
    <row r="170" spans="1:71" ht="15.75" customHeight="1" x14ac:dyDescent="0.25">
      <c r="A170" s="292" t="s">
        <v>45</v>
      </c>
      <c r="B170" s="6">
        <v>35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>
        <f>'[1]ГАСТРОНОМИЯ, ВЫПЕЧКА'!$F$57</f>
        <v>35</v>
      </c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8"/>
      <c r="BP170" s="8"/>
      <c r="BQ170" s="7"/>
      <c r="BR170" s="7"/>
    </row>
    <row r="171" spans="1:71" ht="15.75" customHeight="1" x14ac:dyDescent="0.25">
      <c r="A171" s="292"/>
      <c r="B171" s="9">
        <v>50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>
        <f>'[1]ГАСТРОНОМИЯ, ВЫПЕЧКА'!$AM$57</f>
        <v>50</v>
      </c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1"/>
      <c r="BP171" s="11"/>
      <c r="BQ171" s="10"/>
      <c r="BR171" s="10"/>
    </row>
    <row r="172" spans="1:71" ht="15.75" customHeight="1" x14ac:dyDescent="0.25">
      <c r="A172" s="292" t="s">
        <v>47</v>
      </c>
      <c r="B172" s="6">
        <v>20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>
        <f>'[1]ГАСТРОНОМИЯ, ВЫПЕЧКА'!$F$16</f>
        <v>20</v>
      </c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8"/>
      <c r="BP172" s="8"/>
      <c r="BQ172" s="7"/>
      <c r="BR172" s="7"/>
    </row>
    <row r="173" spans="1:71" ht="15.75" customHeight="1" thickBot="1" x14ac:dyDescent="0.3">
      <c r="A173" s="292"/>
      <c r="B173" s="133">
        <v>35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>
        <f>'[1]ГАСТРОНОМИЯ, ВЫПЕЧКА'!$Q$16</f>
        <v>35</v>
      </c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1"/>
      <c r="BP173" s="11"/>
      <c r="BQ173" s="10"/>
      <c r="BR173" s="10"/>
    </row>
    <row r="174" spans="1:71" ht="15.75" customHeight="1" thickTop="1" x14ac:dyDescent="0.25">
      <c r="A174" s="244" t="s">
        <v>249</v>
      </c>
      <c r="B174" s="63" t="s">
        <v>128</v>
      </c>
      <c r="C174" s="17">
        <f>C162+C164+C166+C168+C170+C172</f>
        <v>0</v>
      </c>
      <c r="D174" s="17">
        <f>D162+D164+D166+D168+D170+D172</f>
        <v>0</v>
      </c>
      <c r="E174" s="17">
        <f t="shared" ref="E174:BR175" si="42">E162+E164+E166+E168+E170+E172</f>
        <v>0</v>
      </c>
      <c r="F174" s="17">
        <f t="shared" si="42"/>
        <v>0</v>
      </c>
      <c r="G174" s="17">
        <f t="shared" si="42"/>
        <v>0</v>
      </c>
      <c r="H174" s="17">
        <f t="shared" si="42"/>
        <v>206</v>
      </c>
      <c r="I174" s="17">
        <f t="shared" si="42"/>
        <v>0</v>
      </c>
      <c r="J174" s="17">
        <f t="shared" si="42"/>
        <v>0</v>
      </c>
      <c r="K174" s="17">
        <f t="shared" si="42"/>
        <v>0</v>
      </c>
      <c r="L174" s="17">
        <f t="shared" si="42"/>
        <v>0</v>
      </c>
      <c r="M174" s="17">
        <f t="shared" si="42"/>
        <v>0</v>
      </c>
      <c r="N174" s="17">
        <f t="shared" si="42"/>
        <v>0</v>
      </c>
      <c r="O174" s="17">
        <f t="shared" si="42"/>
        <v>0</v>
      </c>
      <c r="P174" s="17">
        <f t="shared" si="42"/>
        <v>102.5</v>
      </c>
      <c r="Q174" s="17">
        <f t="shared" si="42"/>
        <v>0</v>
      </c>
      <c r="R174" s="17">
        <f t="shared" si="42"/>
        <v>0</v>
      </c>
      <c r="S174" s="17">
        <f t="shared" si="42"/>
        <v>0</v>
      </c>
      <c r="T174" s="17">
        <f t="shared" si="42"/>
        <v>0</v>
      </c>
      <c r="U174" s="17">
        <f t="shared" si="42"/>
        <v>0</v>
      </c>
      <c r="V174" s="17">
        <f t="shared" si="42"/>
        <v>0</v>
      </c>
      <c r="W174" s="17">
        <f t="shared" si="42"/>
        <v>0</v>
      </c>
      <c r="X174" s="17">
        <f t="shared" si="42"/>
        <v>21.4</v>
      </c>
      <c r="Y174" s="17">
        <f t="shared" si="42"/>
        <v>88.5</v>
      </c>
      <c r="Z174" s="17">
        <f t="shared" si="42"/>
        <v>0</v>
      </c>
      <c r="AA174" s="17">
        <f t="shared" si="42"/>
        <v>0</v>
      </c>
      <c r="AB174" s="17">
        <f t="shared" si="42"/>
        <v>0</v>
      </c>
      <c r="AC174" s="17">
        <f t="shared" si="42"/>
        <v>0</v>
      </c>
      <c r="AD174" s="17">
        <f t="shared" si="42"/>
        <v>0</v>
      </c>
      <c r="AE174" s="17">
        <f t="shared" si="42"/>
        <v>0</v>
      </c>
      <c r="AF174" s="17">
        <f t="shared" si="42"/>
        <v>0</v>
      </c>
      <c r="AG174" s="17">
        <f t="shared" si="42"/>
        <v>0</v>
      </c>
      <c r="AH174" s="17">
        <f t="shared" si="42"/>
        <v>0</v>
      </c>
      <c r="AI174" s="17">
        <f t="shared" si="42"/>
        <v>0</v>
      </c>
      <c r="AJ174" s="17">
        <f>AJ162+AJ164+AJ166+AJ168+AJ170+AJ172</f>
        <v>0</v>
      </c>
      <c r="AK174" s="17">
        <f t="shared" si="42"/>
        <v>0</v>
      </c>
      <c r="AL174" s="17">
        <f t="shared" si="42"/>
        <v>0</v>
      </c>
      <c r="AM174" s="17">
        <f t="shared" si="42"/>
        <v>0</v>
      </c>
      <c r="AN174" s="17">
        <f t="shared" si="42"/>
        <v>0</v>
      </c>
      <c r="AO174" s="17">
        <f t="shared" si="42"/>
        <v>0</v>
      </c>
      <c r="AP174" s="17">
        <f t="shared" si="42"/>
        <v>0</v>
      </c>
      <c r="AQ174" s="17">
        <f t="shared" si="42"/>
        <v>0</v>
      </c>
      <c r="AR174" s="17">
        <f t="shared" si="42"/>
        <v>0</v>
      </c>
      <c r="AS174" s="17">
        <f t="shared" si="42"/>
        <v>35</v>
      </c>
      <c r="AT174" s="17">
        <f t="shared" si="42"/>
        <v>0</v>
      </c>
      <c r="AU174" s="17">
        <f t="shared" si="42"/>
        <v>20</v>
      </c>
      <c r="AV174" s="17">
        <f t="shared" si="42"/>
        <v>0</v>
      </c>
      <c r="AW174" s="17">
        <f t="shared" si="42"/>
        <v>0</v>
      </c>
      <c r="AX174" s="17">
        <f t="shared" si="42"/>
        <v>50.4</v>
      </c>
      <c r="AY174" s="17">
        <f t="shared" si="42"/>
        <v>0</v>
      </c>
      <c r="AZ174" s="17">
        <f t="shared" si="42"/>
        <v>0</v>
      </c>
      <c r="BA174" s="17">
        <f t="shared" si="42"/>
        <v>0</v>
      </c>
      <c r="BB174" s="17">
        <f t="shared" si="42"/>
        <v>0</v>
      </c>
      <c r="BC174" s="17">
        <f t="shared" si="42"/>
        <v>0</v>
      </c>
      <c r="BD174" s="17">
        <f t="shared" si="42"/>
        <v>0</v>
      </c>
      <c r="BE174" s="17">
        <f t="shared" si="42"/>
        <v>0</v>
      </c>
      <c r="BF174" s="17">
        <f>BF162+BF164+BF166+BF168+BF170+BF172</f>
        <v>0</v>
      </c>
      <c r="BG174" s="17">
        <f t="shared" si="42"/>
        <v>25</v>
      </c>
      <c r="BH174" s="17">
        <f t="shared" si="42"/>
        <v>0</v>
      </c>
      <c r="BI174" s="17">
        <v>1.3</v>
      </c>
      <c r="BJ174" s="17">
        <f t="shared" si="42"/>
        <v>1.8</v>
      </c>
      <c r="BK174" s="17">
        <f t="shared" si="42"/>
        <v>0</v>
      </c>
      <c r="BL174" s="17">
        <f t="shared" si="42"/>
        <v>0</v>
      </c>
      <c r="BM174" s="17">
        <f t="shared" si="42"/>
        <v>0</v>
      </c>
      <c r="BN174" s="17">
        <f t="shared" si="42"/>
        <v>0</v>
      </c>
      <c r="BO174" s="17">
        <f t="shared" si="42"/>
        <v>0</v>
      </c>
      <c r="BP174" s="17">
        <f t="shared" si="42"/>
        <v>0</v>
      </c>
      <c r="BQ174" s="17">
        <f t="shared" si="42"/>
        <v>0</v>
      </c>
      <c r="BR174" s="17">
        <f t="shared" si="42"/>
        <v>10</v>
      </c>
    </row>
    <row r="175" spans="1:71" ht="15.75" customHeight="1" thickBot="1" x14ac:dyDescent="0.3">
      <c r="A175" s="245"/>
      <c r="B175" s="64" t="s">
        <v>130</v>
      </c>
      <c r="C175" s="18">
        <f>C163+C165+C167+C169+C171+C173</f>
        <v>0</v>
      </c>
      <c r="D175" s="18">
        <f>D163+D165+D167+D169+D171+D173</f>
        <v>0</v>
      </c>
      <c r="E175" s="18">
        <f t="shared" si="42"/>
        <v>0</v>
      </c>
      <c r="F175" s="18">
        <f t="shared" si="42"/>
        <v>0</v>
      </c>
      <c r="G175" s="18">
        <f t="shared" si="42"/>
        <v>0</v>
      </c>
      <c r="H175" s="18">
        <f t="shared" si="42"/>
        <v>206</v>
      </c>
      <c r="I175" s="18">
        <f t="shared" si="42"/>
        <v>0</v>
      </c>
      <c r="J175" s="18">
        <f t="shared" si="42"/>
        <v>0</v>
      </c>
      <c r="K175" s="18">
        <f t="shared" si="42"/>
        <v>0</v>
      </c>
      <c r="L175" s="18">
        <f t="shared" si="42"/>
        <v>0</v>
      </c>
      <c r="M175" s="18">
        <f t="shared" si="42"/>
        <v>0</v>
      </c>
      <c r="N175" s="18">
        <f t="shared" si="42"/>
        <v>0</v>
      </c>
      <c r="O175" s="18">
        <f t="shared" si="42"/>
        <v>0</v>
      </c>
      <c r="P175" s="18">
        <f t="shared" si="42"/>
        <v>111</v>
      </c>
      <c r="Q175" s="18">
        <f t="shared" si="42"/>
        <v>0</v>
      </c>
      <c r="R175" s="18">
        <f t="shared" si="42"/>
        <v>0</v>
      </c>
      <c r="S175" s="18">
        <f t="shared" si="42"/>
        <v>0</v>
      </c>
      <c r="T175" s="18">
        <f t="shared" si="42"/>
        <v>0</v>
      </c>
      <c r="U175" s="18">
        <f t="shared" si="42"/>
        <v>0</v>
      </c>
      <c r="V175" s="18">
        <f t="shared" si="42"/>
        <v>0</v>
      </c>
      <c r="W175" s="18">
        <f t="shared" si="42"/>
        <v>0</v>
      </c>
      <c r="X175" s="18">
        <f t="shared" si="42"/>
        <v>23.2</v>
      </c>
      <c r="Y175" s="18">
        <f t="shared" si="42"/>
        <v>134.4</v>
      </c>
      <c r="Z175" s="18">
        <f t="shared" si="42"/>
        <v>0</v>
      </c>
      <c r="AA175" s="18">
        <f t="shared" si="42"/>
        <v>0</v>
      </c>
      <c r="AB175" s="18">
        <f t="shared" si="42"/>
        <v>0</v>
      </c>
      <c r="AC175" s="18">
        <f t="shared" si="42"/>
        <v>0</v>
      </c>
      <c r="AD175" s="18">
        <f t="shared" si="42"/>
        <v>0</v>
      </c>
      <c r="AE175" s="18">
        <f t="shared" si="42"/>
        <v>0</v>
      </c>
      <c r="AF175" s="18">
        <f t="shared" si="42"/>
        <v>0</v>
      </c>
      <c r="AG175" s="18">
        <f t="shared" si="42"/>
        <v>0</v>
      </c>
      <c r="AH175" s="18">
        <f t="shared" si="42"/>
        <v>0</v>
      </c>
      <c r="AI175" s="18">
        <f t="shared" si="42"/>
        <v>0</v>
      </c>
      <c r="AJ175" s="18">
        <f>AJ163+AJ165+AJ167+AJ169+AJ171+AJ173</f>
        <v>0</v>
      </c>
      <c r="AK175" s="18">
        <f t="shared" si="42"/>
        <v>0</v>
      </c>
      <c r="AL175" s="18">
        <f t="shared" si="42"/>
        <v>0</v>
      </c>
      <c r="AM175" s="18">
        <f t="shared" si="42"/>
        <v>0</v>
      </c>
      <c r="AN175" s="18">
        <f t="shared" si="42"/>
        <v>0</v>
      </c>
      <c r="AO175" s="18">
        <f t="shared" si="42"/>
        <v>0</v>
      </c>
      <c r="AP175" s="18">
        <f t="shared" si="42"/>
        <v>0</v>
      </c>
      <c r="AQ175" s="18">
        <f t="shared" si="42"/>
        <v>0</v>
      </c>
      <c r="AR175" s="18">
        <f t="shared" si="42"/>
        <v>0</v>
      </c>
      <c r="AS175" s="18">
        <f t="shared" si="42"/>
        <v>50</v>
      </c>
      <c r="AT175" s="18">
        <f t="shared" si="42"/>
        <v>0</v>
      </c>
      <c r="AU175" s="18">
        <f t="shared" si="42"/>
        <v>35</v>
      </c>
      <c r="AV175" s="18">
        <f t="shared" si="42"/>
        <v>0</v>
      </c>
      <c r="AW175" s="18">
        <f t="shared" si="42"/>
        <v>0</v>
      </c>
      <c r="AX175" s="18">
        <f t="shared" si="42"/>
        <v>54.6</v>
      </c>
      <c r="AY175" s="18">
        <f t="shared" si="42"/>
        <v>0</v>
      </c>
      <c r="AZ175" s="18">
        <f t="shared" si="42"/>
        <v>0</v>
      </c>
      <c r="BA175" s="18">
        <f t="shared" si="42"/>
        <v>0</v>
      </c>
      <c r="BB175" s="18">
        <f t="shared" si="42"/>
        <v>0</v>
      </c>
      <c r="BC175" s="18">
        <f t="shared" si="42"/>
        <v>0</v>
      </c>
      <c r="BD175" s="18">
        <f t="shared" si="42"/>
        <v>0</v>
      </c>
      <c r="BE175" s="18">
        <f t="shared" si="42"/>
        <v>0</v>
      </c>
      <c r="BF175" s="18">
        <f>BF163+BF165+BF167+BF169+BF171+BF173</f>
        <v>0</v>
      </c>
      <c r="BG175" s="18">
        <f t="shared" si="42"/>
        <v>25</v>
      </c>
      <c r="BH175" s="18">
        <f t="shared" si="42"/>
        <v>0</v>
      </c>
      <c r="BI175" s="18">
        <v>2.2999999999999998</v>
      </c>
      <c r="BJ175" s="18">
        <f t="shared" si="42"/>
        <v>3</v>
      </c>
      <c r="BK175" s="18">
        <f t="shared" si="42"/>
        <v>0</v>
      </c>
      <c r="BL175" s="18">
        <f t="shared" si="42"/>
        <v>0</v>
      </c>
      <c r="BM175" s="18">
        <f t="shared" si="42"/>
        <v>0</v>
      </c>
      <c r="BN175" s="18">
        <f t="shared" si="42"/>
        <v>0</v>
      </c>
      <c r="BO175" s="18">
        <f t="shared" si="42"/>
        <v>0</v>
      </c>
      <c r="BP175" s="18">
        <f t="shared" si="42"/>
        <v>0</v>
      </c>
      <c r="BQ175" s="18">
        <f t="shared" si="42"/>
        <v>0</v>
      </c>
      <c r="BR175" s="18">
        <f t="shared" si="42"/>
        <v>13.2</v>
      </c>
    </row>
    <row r="176" spans="1:71" ht="15.75" customHeight="1" thickTop="1" x14ac:dyDescent="0.25">
      <c r="A176" s="245"/>
      <c r="B176" s="74" t="s">
        <v>173</v>
      </c>
      <c r="C176" s="75">
        <v>47.2</v>
      </c>
      <c r="D176" s="75">
        <v>125</v>
      </c>
      <c r="E176" s="75">
        <v>200</v>
      </c>
      <c r="F176" s="75"/>
      <c r="G176" s="75">
        <v>190</v>
      </c>
      <c r="H176" s="75"/>
      <c r="I176" s="75">
        <v>230</v>
      </c>
      <c r="J176" s="75">
        <v>195</v>
      </c>
      <c r="K176" s="75">
        <v>214.6</v>
      </c>
      <c r="L176" s="75">
        <v>235</v>
      </c>
      <c r="M176" s="75">
        <v>344.5</v>
      </c>
      <c r="N176" s="75">
        <v>432.7</v>
      </c>
      <c r="O176" s="75">
        <v>429.2</v>
      </c>
      <c r="P176" s="75">
        <v>292.2</v>
      </c>
      <c r="Q176" s="75">
        <v>232.5</v>
      </c>
      <c r="R176" s="75">
        <v>149.9</v>
      </c>
      <c r="S176" s="75"/>
      <c r="T176" s="75">
        <v>162.6</v>
      </c>
      <c r="U176" s="75">
        <v>6.8</v>
      </c>
      <c r="V176" s="75">
        <v>37.1</v>
      </c>
      <c r="W176" s="75">
        <v>28.8</v>
      </c>
      <c r="X176" s="75">
        <v>23.4</v>
      </c>
      <c r="Y176" s="75">
        <v>33.6</v>
      </c>
      <c r="Z176" s="75">
        <v>32.4</v>
      </c>
      <c r="AA176" s="75"/>
      <c r="AB176" s="75"/>
      <c r="AC176" s="75">
        <v>72</v>
      </c>
      <c r="AD176" s="75">
        <v>78</v>
      </c>
      <c r="AE176" s="75"/>
      <c r="AF176" s="75">
        <v>113.5</v>
      </c>
      <c r="AG176" s="75">
        <v>123.3</v>
      </c>
      <c r="AH176" s="75">
        <v>88.1</v>
      </c>
      <c r="AI176" s="75">
        <v>56.3</v>
      </c>
      <c r="AJ176" s="75">
        <v>57.3</v>
      </c>
      <c r="AK176" s="75">
        <v>98</v>
      </c>
      <c r="AL176" s="75">
        <v>131</v>
      </c>
      <c r="AM176" s="75">
        <v>180.6</v>
      </c>
      <c r="AN176" s="75">
        <v>204.7</v>
      </c>
      <c r="AO176" s="75"/>
      <c r="AP176" s="75">
        <v>150</v>
      </c>
      <c r="AQ176" s="75">
        <v>25</v>
      </c>
      <c r="AR176" s="75">
        <v>36</v>
      </c>
      <c r="AS176" s="75">
        <v>48.5</v>
      </c>
      <c r="AT176" s="75">
        <v>50</v>
      </c>
      <c r="AU176" s="75">
        <v>55.2</v>
      </c>
      <c r="AV176" s="75">
        <v>31.7</v>
      </c>
      <c r="AW176" s="75">
        <v>36.299999999999997</v>
      </c>
      <c r="AX176" s="75">
        <v>54.7</v>
      </c>
      <c r="AY176" s="75"/>
      <c r="AZ176" s="75">
        <v>35.799999999999997</v>
      </c>
      <c r="BA176" s="75">
        <v>73.2</v>
      </c>
      <c r="BB176" s="75">
        <v>26.9</v>
      </c>
      <c r="BC176" s="75">
        <v>45</v>
      </c>
      <c r="BD176" s="75">
        <v>41.7</v>
      </c>
      <c r="BE176" s="75">
        <v>480</v>
      </c>
      <c r="BF176" s="75">
        <v>250</v>
      </c>
      <c r="BG176" s="75">
        <v>94</v>
      </c>
      <c r="BH176" s="75">
        <v>502</v>
      </c>
      <c r="BI176" s="75">
        <v>16.100000000000001</v>
      </c>
      <c r="BJ176" s="75">
        <v>46.2</v>
      </c>
      <c r="BK176" s="75">
        <v>525</v>
      </c>
      <c r="BL176" s="75">
        <v>464</v>
      </c>
      <c r="BM176" s="75">
        <v>115.2</v>
      </c>
      <c r="BN176" s="75">
        <v>402</v>
      </c>
      <c r="BO176" s="75"/>
      <c r="BP176" s="75">
        <v>406</v>
      </c>
      <c r="BQ176" s="75">
        <v>380</v>
      </c>
      <c r="BR176" s="75">
        <v>107.6</v>
      </c>
      <c r="BS176" s="68"/>
    </row>
    <row r="177" spans="1:71" ht="15.75" customHeight="1" x14ac:dyDescent="0.25">
      <c r="A177" s="245"/>
      <c r="B177" s="66" t="s">
        <v>128</v>
      </c>
      <c r="C177" s="67">
        <f>C174*C176/1000</f>
        <v>0</v>
      </c>
      <c r="D177" s="67">
        <f>D174*D176/1000</f>
        <v>0</v>
      </c>
      <c r="E177" s="67">
        <f t="shared" ref="E177:T177" si="43">E174*E176/1000</f>
        <v>0</v>
      </c>
      <c r="F177" s="67">
        <f t="shared" si="43"/>
        <v>0</v>
      </c>
      <c r="G177" s="67">
        <f t="shared" si="43"/>
        <v>0</v>
      </c>
      <c r="H177" s="67">
        <f t="shared" si="43"/>
        <v>0</v>
      </c>
      <c r="I177" s="67">
        <f t="shared" si="43"/>
        <v>0</v>
      </c>
      <c r="J177" s="67">
        <f t="shared" si="43"/>
        <v>0</v>
      </c>
      <c r="K177" s="67">
        <f t="shared" si="43"/>
        <v>0</v>
      </c>
      <c r="L177" s="67">
        <f t="shared" si="43"/>
        <v>0</v>
      </c>
      <c r="M177" s="67">
        <f t="shared" si="43"/>
        <v>0</v>
      </c>
      <c r="N177" s="67">
        <f t="shared" si="43"/>
        <v>0</v>
      </c>
      <c r="O177" s="67">
        <f t="shared" si="43"/>
        <v>0</v>
      </c>
      <c r="P177" s="67">
        <f t="shared" si="43"/>
        <v>30</v>
      </c>
      <c r="Q177" s="67">
        <f t="shared" si="43"/>
        <v>0</v>
      </c>
      <c r="R177" s="67">
        <f t="shared" si="43"/>
        <v>0</v>
      </c>
      <c r="S177" s="67">
        <f t="shared" si="43"/>
        <v>0</v>
      </c>
      <c r="T177" s="67">
        <f t="shared" si="43"/>
        <v>0</v>
      </c>
      <c r="U177" s="67">
        <f>U174*U176</f>
        <v>0</v>
      </c>
      <c r="V177" s="67">
        <f t="shared" ref="V177:BM177" si="44">V174*V176/1000</f>
        <v>0</v>
      </c>
      <c r="W177" s="67">
        <f t="shared" si="44"/>
        <v>0</v>
      </c>
      <c r="X177" s="67">
        <f t="shared" si="44"/>
        <v>0.5</v>
      </c>
      <c r="Y177" s="67">
        <f t="shared" si="44"/>
        <v>3</v>
      </c>
      <c r="Z177" s="67">
        <f t="shared" si="44"/>
        <v>0</v>
      </c>
      <c r="AA177" s="67">
        <f t="shared" si="44"/>
        <v>0</v>
      </c>
      <c r="AB177" s="67">
        <f t="shared" si="44"/>
        <v>0</v>
      </c>
      <c r="AC177" s="67">
        <f t="shared" si="44"/>
        <v>0</v>
      </c>
      <c r="AD177" s="67">
        <f t="shared" si="44"/>
        <v>0</v>
      </c>
      <c r="AE177" s="67">
        <f t="shared" si="44"/>
        <v>0</v>
      </c>
      <c r="AF177" s="67">
        <f t="shared" si="44"/>
        <v>0</v>
      </c>
      <c r="AG177" s="67">
        <f t="shared" si="44"/>
        <v>0</v>
      </c>
      <c r="AH177" s="67">
        <f t="shared" si="44"/>
        <v>0</v>
      </c>
      <c r="AI177" s="67">
        <f t="shared" si="44"/>
        <v>0</v>
      </c>
      <c r="AJ177" s="67">
        <f>AJ174*AJ176/1000</f>
        <v>0</v>
      </c>
      <c r="AK177" s="67">
        <f t="shared" si="44"/>
        <v>0</v>
      </c>
      <c r="AL177" s="67">
        <f t="shared" si="44"/>
        <v>0</v>
      </c>
      <c r="AM177" s="67">
        <f t="shared" si="44"/>
        <v>0</v>
      </c>
      <c r="AN177" s="67">
        <f t="shared" si="44"/>
        <v>0</v>
      </c>
      <c r="AO177" s="67">
        <f t="shared" si="44"/>
        <v>0</v>
      </c>
      <c r="AP177" s="67">
        <f t="shared" si="44"/>
        <v>0</v>
      </c>
      <c r="AQ177" s="67">
        <f t="shared" si="44"/>
        <v>0</v>
      </c>
      <c r="AR177" s="67">
        <f t="shared" si="44"/>
        <v>0</v>
      </c>
      <c r="AS177" s="67">
        <f t="shared" si="44"/>
        <v>1.7</v>
      </c>
      <c r="AT177" s="67">
        <f t="shared" si="44"/>
        <v>0</v>
      </c>
      <c r="AU177" s="67">
        <f t="shared" si="44"/>
        <v>1.1000000000000001</v>
      </c>
      <c r="AV177" s="67">
        <f t="shared" si="44"/>
        <v>0</v>
      </c>
      <c r="AW177" s="67">
        <f t="shared" si="44"/>
        <v>0</v>
      </c>
      <c r="AX177" s="67">
        <f t="shared" si="44"/>
        <v>2.8</v>
      </c>
      <c r="AY177" s="67">
        <f t="shared" si="44"/>
        <v>0</v>
      </c>
      <c r="AZ177" s="67">
        <f t="shared" si="44"/>
        <v>0</v>
      </c>
      <c r="BA177" s="67">
        <f t="shared" si="44"/>
        <v>0</v>
      </c>
      <c r="BB177" s="67">
        <f t="shared" si="44"/>
        <v>0</v>
      </c>
      <c r="BC177" s="67">
        <f t="shared" si="44"/>
        <v>0</v>
      </c>
      <c r="BD177" s="67">
        <f t="shared" si="44"/>
        <v>0</v>
      </c>
      <c r="BE177" s="67">
        <f t="shared" si="44"/>
        <v>0</v>
      </c>
      <c r="BF177" s="67">
        <f>BF174*BF176/1000</f>
        <v>0</v>
      </c>
      <c r="BG177" s="67">
        <f t="shared" si="44"/>
        <v>2.4</v>
      </c>
      <c r="BH177" s="67">
        <f t="shared" si="44"/>
        <v>0</v>
      </c>
      <c r="BI177" s="67">
        <f t="shared" si="44"/>
        <v>0</v>
      </c>
      <c r="BJ177" s="67">
        <f t="shared" si="44"/>
        <v>0.1</v>
      </c>
      <c r="BK177" s="67">
        <f t="shared" si="44"/>
        <v>0</v>
      </c>
      <c r="BL177" s="67">
        <f t="shared" si="44"/>
        <v>0</v>
      </c>
      <c r="BM177" s="67">
        <f t="shared" si="44"/>
        <v>0</v>
      </c>
      <c r="BN177" s="67">
        <f>BN174*BN176/1000</f>
        <v>0</v>
      </c>
      <c r="BO177" s="67">
        <f>BO174*BO176/1000</f>
        <v>0</v>
      </c>
      <c r="BP177" s="67">
        <f>BP174*BP176/1000</f>
        <v>0</v>
      </c>
      <c r="BQ177" s="67">
        <f>BQ174*BQ176/920</f>
        <v>0</v>
      </c>
      <c r="BR177" s="67">
        <f>BR174*BR176/920</f>
        <v>1.2</v>
      </c>
      <c r="BS177" s="70">
        <f>SUM(C177:BR177)</f>
        <v>42.8</v>
      </c>
    </row>
    <row r="178" spans="1:71" ht="15.75" customHeight="1" thickBot="1" x14ac:dyDescent="0.3">
      <c r="A178" s="246"/>
      <c r="B178" s="64" t="s">
        <v>130</v>
      </c>
      <c r="C178" s="18">
        <f>C175*C176/1000</f>
        <v>0</v>
      </c>
      <c r="D178" s="18">
        <f>D175*D176/1000</f>
        <v>0</v>
      </c>
      <c r="E178" s="18">
        <f t="shared" ref="E178:T178" si="45">E175*E176/1000</f>
        <v>0</v>
      </c>
      <c r="F178" s="18">
        <f t="shared" si="45"/>
        <v>0</v>
      </c>
      <c r="G178" s="18">
        <f t="shared" si="45"/>
        <v>0</v>
      </c>
      <c r="H178" s="18">
        <f t="shared" si="45"/>
        <v>0</v>
      </c>
      <c r="I178" s="18">
        <f t="shared" si="45"/>
        <v>0</v>
      </c>
      <c r="J178" s="18">
        <f t="shared" si="45"/>
        <v>0</v>
      </c>
      <c r="K178" s="18">
        <f t="shared" si="45"/>
        <v>0</v>
      </c>
      <c r="L178" s="18">
        <f t="shared" si="45"/>
        <v>0</v>
      </c>
      <c r="M178" s="18">
        <f t="shared" si="45"/>
        <v>0</v>
      </c>
      <c r="N178" s="18">
        <f t="shared" si="45"/>
        <v>0</v>
      </c>
      <c r="O178" s="18">
        <f t="shared" si="45"/>
        <v>0</v>
      </c>
      <c r="P178" s="18">
        <f t="shared" si="45"/>
        <v>32.4</v>
      </c>
      <c r="Q178" s="18">
        <f t="shared" si="45"/>
        <v>0</v>
      </c>
      <c r="R178" s="18">
        <f t="shared" si="45"/>
        <v>0</v>
      </c>
      <c r="S178" s="18">
        <f t="shared" si="45"/>
        <v>0</v>
      </c>
      <c r="T178" s="18">
        <f t="shared" si="45"/>
        <v>0</v>
      </c>
      <c r="U178" s="18">
        <f>U175*U176</f>
        <v>0</v>
      </c>
      <c r="V178" s="18">
        <f t="shared" ref="V178:BM178" si="46">V175*V176/1000</f>
        <v>0</v>
      </c>
      <c r="W178" s="18">
        <f t="shared" si="46"/>
        <v>0</v>
      </c>
      <c r="X178" s="18">
        <f t="shared" si="46"/>
        <v>0.5</v>
      </c>
      <c r="Y178" s="18">
        <f t="shared" si="46"/>
        <v>4.5</v>
      </c>
      <c r="Z178" s="18">
        <f t="shared" si="46"/>
        <v>0</v>
      </c>
      <c r="AA178" s="18">
        <f t="shared" si="46"/>
        <v>0</v>
      </c>
      <c r="AB178" s="18">
        <f t="shared" si="46"/>
        <v>0</v>
      </c>
      <c r="AC178" s="18">
        <f t="shared" si="46"/>
        <v>0</v>
      </c>
      <c r="AD178" s="18">
        <f t="shared" si="46"/>
        <v>0</v>
      </c>
      <c r="AE178" s="18">
        <f t="shared" si="46"/>
        <v>0</v>
      </c>
      <c r="AF178" s="18">
        <f t="shared" si="46"/>
        <v>0</v>
      </c>
      <c r="AG178" s="18">
        <f t="shared" si="46"/>
        <v>0</v>
      </c>
      <c r="AH178" s="18">
        <f t="shared" si="46"/>
        <v>0</v>
      </c>
      <c r="AI178" s="18">
        <f t="shared" si="46"/>
        <v>0</v>
      </c>
      <c r="AJ178" s="18">
        <f>AJ175*AJ176/1000</f>
        <v>0</v>
      </c>
      <c r="AK178" s="18">
        <f t="shared" si="46"/>
        <v>0</v>
      </c>
      <c r="AL178" s="18">
        <f t="shared" si="46"/>
        <v>0</v>
      </c>
      <c r="AM178" s="18">
        <f t="shared" si="46"/>
        <v>0</v>
      </c>
      <c r="AN178" s="18">
        <f t="shared" si="46"/>
        <v>0</v>
      </c>
      <c r="AO178" s="18">
        <f t="shared" si="46"/>
        <v>0</v>
      </c>
      <c r="AP178" s="18">
        <f t="shared" si="46"/>
        <v>0</v>
      </c>
      <c r="AQ178" s="18">
        <f t="shared" si="46"/>
        <v>0</v>
      </c>
      <c r="AR178" s="18">
        <f t="shared" si="46"/>
        <v>0</v>
      </c>
      <c r="AS178" s="18">
        <f t="shared" si="46"/>
        <v>2.4</v>
      </c>
      <c r="AT178" s="18">
        <f t="shared" si="46"/>
        <v>0</v>
      </c>
      <c r="AU178" s="18">
        <f t="shared" si="46"/>
        <v>1.9</v>
      </c>
      <c r="AV178" s="18">
        <f t="shared" si="46"/>
        <v>0</v>
      </c>
      <c r="AW178" s="18">
        <f t="shared" si="46"/>
        <v>0</v>
      </c>
      <c r="AX178" s="18">
        <f t="shared" si="46"/>
        <v>3</v>
      </c>
      <c r="AY178" s="18">
        <f t="shared" si="46"/>
        <v>0</v>
      </c>
      <c r="AZ178" s="18">
        <f t="shared" si="46"/>
        <v>0</v>
      </c>
      <c r="BA178" s="18">
        <f t="shared" si="46"/>
        <v>0</v>
      </c>
      <c r="BB178" s="18">
        <f t="shared" si="46"/>
        <v>0</v>
      </c>
      <c r="BC178" s="18">
        <f t="shared" si="46"/>
        <v>0</v>
      </c>
      <c r="BD178" s="18">
        <f t="shared" si="46"/>
        <v>0</v>
      </c>
      <c r="BE178" s="18">
        <f t="shared" si="46"/>
        <v>0</v>
      </c>
      <c r="BF178" s="18">
        <f>BF175*BF176/1000</f>
        <v>0</v>
      </c>
      <c r="BG178" s="18">
        <f t="shared" si="46"/>
        <v>2.4</v>
      </c>
      <c r="BH178" s="18">
        <f t="shared" si="46"/>
        <v>0</v>
      </c>
      <c r="BI178" s="18">
        <f t="shared" si="46"/>
        <v>0</v>
      </c>
      <c r="BJ178" s="18">
        <f t="shared" si="46"/>
        <v>0.1</v>
      </c>
      <c r="BK178" s="18">
        <f t="shared" si="46"/>
        <v>0</v>
      </c>
      <c r="BL178" s="18">
        <f t="shared" si="46"/>
        <v>0</v>
      </c>
      <c r="BM178" s="18">
        <f t="shared" si="46"/>
        <v>0</v>
      </c>
      <c r="BN178" s="18">
        <f>BN175*BN176/1000</f>
        <v>0</v>
      </c>
      <c r="BO178" s="18">
        <f>BO175*BO176/1000</f>
        <v>0</v>
      </c>
      <c r="BP178" s="18">
        <f>BP175*BP176/1000</f>
        <v>0</v>
      </c>
      <c r="BQ178" s="18">
        <f>BQ175*BQ176/920</f>
        <v>0</v>
      </c>
      <c r="BR178" s="18">
        <f>BR175*BR176/920</f>
        <v>1.5</v>
      </c>
      <c r="BS178" s="69">
        <f>SUM(C178:BR178)</f>
        <v>48.7</v>
      </c>
    </row>
    <row r="179" spans="1:71" ht="15" customHeight="1" thickTop="1" x14ac:dyDescent="0.25">
      <c r="A179" s="294" t="s">
        <v>253</v>
      </c>
      <c r="B179" s="19">
        <v>60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1"/>
      <c r="BP179" s="22"/>
      <c r="BQ179" s="20"/>
      <c r="BR179" s="20"/>
    </row>
    <row r="180" spans="1:71" ht="15" customHeight="1" x14ac:dyDescent="0.25">
      <c r="A180" s="236"/>
      <c r="B180" s="9">
        <v>100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23"/>
      <c r="BP180" s="11"/>
      <c r="BQ180" s="10"/>
      <c r="BR180" s="10"/>
    </row>
    <row r="181" spans="1:71" ht="15.75" customHeight="1" x14ac:dyDescent="0.25">
      <c r="A181" s="292" t="s">
        <v>261</v>
      </c>
      <c r="B181" s="6">
        <v>100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>
        <f>'[1]МЯСО, РЫБА'!$F$596</f>
        <v>5.4</v>
      </c>
      <c r="N181" s="7"/>
      <c r="O181" s="7"/>
      <c r="P181" s="7"/>
      <c r="Q181" s="7"/>
      <c r="R181" s="7"/>
      <c r="S181" s="7">
        <f>'[1]МЯСО, РЫБА'!$F$591</f>
        <v>95.5</v>
      </c>
      <c r="T181" s="7"/>
      <c r="U181" s="7"/>
      <c r="V181" s="7"/>
      <c r="W181" s="7"/>
      <c r="X181" s="7">
        <f>'[1]МЯСО, РЫБА'!$F$594</f>
        <v>15.2</v>
      </c>
      <c r="Y181" s="7">
        <f>'[1]МЯСО, РЫБА'!$F$593</f>
        <v>22.5</v>
      </c>
      <c r="Z181" s="7"/>
      <c r="AA181" s="7"/>
      <c r="AB181" s="7"/>
      <c r="AC181" s="7"/>
      <c r="AD181" s="7"/>
      <c r="AE181" s="7"/>
      <c r="AF181" s="7">
        <f>'[1]МЯСО, РЫБА'!$F$595</f>
        <v>2</v>
      </c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>
        <f>'[1]МЯСО, РЫБА'!$F$597</f>
        <v>1.8</v>
      </c>
      <c r="BK181" s="7"/>
      <c r="BL181" s="7"/>
      <c r="BM181" s="7"/>
      <c r="BN181" s="7"/>
      <c r="BO181" s="7"/>
      <c r="BP181" s="8"/>
      <c r="BQ181" s="7"/>
      <c r="BR181" s="7"/>
    </row>
    <row r="182" spans="1:71" ht="15" customHeight="1" x14ac:dyDescent="0.25">
      <c r="A182" s="292"/>
      <c r="B182" s="9">
        <v>120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>
        <f>'[1]МЯСО, РЫБА'!$Q$596</f>
        <v>6.5</v>
      </c>
      <c r="N182" s="10"/>
      <c r="O182" s="10"/>
      <c r="P182" s="10"/>
      <c r="Q182" s="10"/>
      <c r="R182" s="10"/>
      <c r="S182" s="10">
        <f>'[1]МЯСО, РЫБА'!$Q$591</f>
        <v>114.6</v>
      </c>
      <c r="T182" s="10"/>
      <c r="U182" s="10"/>
      <c r="V182" s="10"/>
      <c r="W182" s="10"/>
      <c r="X182" s="10">
        <f>'[1]МЯСО, РЫБА'!$Q$594</f>
        <v>18.2</v>
      </c>
      <c r="Y182" s="10">
        <f>'[1]МЯСО, РЫБА'!$Q$593</f>
        <v>27</v>
      </c>
      <c r="Z182" s="10"/>
      <c r="AA182" s="10"/>
      <c r="AB182" s="10"/>
      <c r="AC182" s="10"/>
      <c r="AD182" s="10"/>
      <c r="AE182" s="10"/>
      <c r="AF182" s="10">
        <f>'[1]МЯСО, РЫБА'!$Q$595</f>
        <v>2.4</v>
      </c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>
        <f>'[1]МЯСО, РЫБА'!$Q$597</f>
        <v>2.2000000000000002</v>
      </c>
      <c r="BK182" s="10"/>
      <c r="BL182" s="10"/>
      <c r="BM182" s="10"/>
      <c r="BN182" s="10"/>
      <c r="BO182" s="10"/>
      <c r="BP182" s="11"/>
      <c r="BQ182" s="10"/>
      <c r="BR182" s="10"/>
    </row>
    <row r="183" spans="1:71" ht="15" customHeight="1" x14ac:dyDescent="0.25">
      <c r="A183" s="235" t="s">
        <v>97</v>
      </c>
      <c r="B183" s="6">
        <v>150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>
        <f>[1]ГАРНИРЫ!$F$276</f>
        <v>6</v>
      </c>
      <c r="N183" s="7"/>
      <c r="O183" s="7"/>
      <c r="P183" s="7"/>
      <c r="Q183" s="7"/>
      <c r="R183" s="7"/>
      <c r="S183" s="7"/>
      <c r="T183" s="7"/>
      <c r="U183" s="7"/>
      <c r="V183" s="7">
        <f>[1]ГАРНИРЫ!$F$275</f>
        <v>198</v>
      </c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8"/>
      <c r="BP183" s="8"/>
      <c r="BQ183" s="7"/>
      <c r="BR183" s="7"/>
    </row>
    <row r="184" spans="1:71" ht="15" customHeight="1" x14ac:dyDescent="0.25">
      <c r="A184" s="236"/>
      <c r="B184" s="9">
        <v>180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>
        <f>[1]ГАРНИРЫ!$Q$276</f>
        <v>7.2</v>
      </c>
      <c r="N184" s="10"/>
      <c r="O184" s="10"/>
      <c r="P184" s="10"/>
      <c r="Q184" s="10"/>
      <c r="R184" s="10"/>
      <c r="S184" s="10"/>
      <c r="T184" s="10"/>
      <c r="U184" s="10"/>
      <c r="V184" s="10">
        <f>[1]ГАРНИРЫ!$Q$275</f>
        <v>237.6</v>
      </c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1"/>
      <c r="BP184" s="11"/>
      <c r="BQ184" s="10"/>
      <c r="BR184" s="10"/>
    </row>
    <row r="185" spans="1:71" s="2" customFormat="1" ht="15.75" customHeight="1" x14ac:dyDescent="0.25">
      <c r="A185" s="240" t="s">
        <v>226</v>
      </c>
      <c r="B185" s="134">
        <v>60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5"/>
      <c r="BP185" s="125"/>
      <c r="BQ185" s="124">
        <v>70</v>
      </c>
      <c r="BR185" s="124"/>
    </row>
    <row r="186" spans="1:71" s="2" customFormat="1" ht="15.75" customHeight="1" x14ac:dyDescent="0.25">
      <c r="A186" s="241"/>
      <c r="B186" s="13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4"/>
      <c r="BD186" s="124"/>
      <c r="BE186" s="124"/>
      <c r="BF186" s="124"/>
      <c r="BG186" s="124"/>
      <c r="BH186" s="124"/>
      <c r="BI186" s="124"/>
      <c r="BJ186" s="124"/>
      <c r="BK186" s="124"/>
      <c r="BL186" s="124"/>
      <c r="BM186" s="124"/>
      <c r="BN186" s="124"/>
      <c r="BO186" s="125"/>
      <c r="BP186" s="125"/>
      <c r="BQ186" s="124"/>
      <c r="BR186" s="124"/>
    </row>
    <row r="187" spans="1:71" s="218" customFormat="1" ht="15.75" customHeight="1" x14ac:dyDescent="0.25">
      <c r="A187" s="295" t="s">
        <v>44</v>
      </c>
      <c r="B187" s="215">
        <v>200</v>
      </c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>
        <f>[1]НАПИТКИ!$Q$226</f>
        <v>200</v>
      </c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7"/>
      <c r="BP187" s="217"/>
      <c r="BQ187" s="217"/>
      <c r="BR187" s="216"/>
    </row>
    <row r="188" spans="1:71" s="218" customFormat="1" ht="17.25" customHeight="1" x14ac:dyDescent="0.25">
      <c r="A188" s="296"/>
      <c r="B188" s="215">
        <v>200</v>
      </c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>
        <f>[1]НАПИТКИ!$Q$226</f>
        <v>200</v>
      </c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  <c r="BB188" s="216"/>
      <c r="BC188" s="216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7"/>
      <c r="BP188" s="217"/>
      <c r="BQ188" s="217"/>
      <c r="BR188" s="216"/>
    </row>
    <row r="189" spans="1:71" s="2" customFormat="1" ht="15.75" hidden="1" customHeight="1" x14ac:dyDescent="0.25">
      <c r="A189" s="240"/>
      <c r="B189" s="13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  <c r="BI189" s="124"/>
      <c r="BJ189" s="124"/>
      <c r="BK189" s="124"/>
      <c r="BL189" s="124"/>
      <c r="BM189" s="124"/>
      <c r="BN189" s="124"/>
      <c r="BO189" s="125"/>
      <c r="BP189" s="125"/>
      <c r="BQ189" s="124"/>
      <c r="BR189" s="124"/>
    </row>
    <row r="190" spans="1:71" s="2" customFormat="1" ht="15.75" hidden="1" customHeight="1" x14ac:dyDescent="0.25">
      <c r="A190" s="241"/>
      <c r="B190" s="13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5"/>
      <c r="BP190" s="125"/>
      <c r="BQ190" s="124"/>
      <c r="BR190" s="124"/>
    </row>
    <row r="191" spans="1:71" ht="15.75" customHeight="1" x14ac:dyDescent="0.25">
      <c r="A191" s="292" t="s">
        <v>45</v>
      </c>
      <c r="B191" s="6">
        <v>35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>
        <f>'[1]ГАСТРОНОМИЯ, ВЫПЕЧКА'!$F$57</f>
        <v>35</v>
      </c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8"/>
      <c r="BP191" s="8"/>
      <c r="BQ191" s="7"/>
      <c r="BR191" s="7"/>
    </row>
    <row r="192" spans="1:71" ht="15.75" customHeight="1" x14ac:dyDescent="0.25">
      <c r="A192" s="292"/>
      <c r="B192" s="9">
        <v>50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>
        <f>'[1]ГАСТРОНОМИЯ, ВЫПЕЧКА'!$AM$57</f>
        <v>50</v>
      </c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1"/>
      <c r="BP192" s="11"/>
      <c r="BQ192" s="10"/>
      <c r="BR192" s="10"/>
    </row>
    <row r="193" spans="1:71" ht="15.75" customHeight="1" x14ac:dyDescent="0.25">
      <c r="A193" s="292" t="s">
        <v>47</v>
      </c>
      <c r="B193" s="6">
        <v>20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>
        <f>'[1]ГАСТРОНОМИЯ, ВЫПЕЧКА'!$F$16</f>
        <v>20</v>
      </c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8"/>
      <c r="BP193" s="8"/>
      <c r="BQ193" s="7"/>
      <c r="BR193" s="7"/>
    </row>
    <row r="194" spans="1:71" ht="15.75" customHeight="1" thickBot="1" x14ac:dyDescent="0.3">
      <c r="A194" s="292"/>
      <c r="B194" s="133">
        <v>35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>
        <f>'[1]ГАСТРОНОМИЯ, ВЫПЕЧКА'!$Q$16</f>
        <v>35</v>
      </c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1"/>
      <c r="BP194" s="11"/>
      <c r="BQ194" s="10"/>
      <c r="BR194" s="10"/>
    </row>
    <row r="195" spans="1:71" ht="15.75" customHeight="1" thickTop="1" x14ac:dyDescent="0.25">
      <c r="A195" s="244" t="s">
        <v>250</v>
      </c>
      <c r="B195" s="63" t="s">
        <v>128</v>
      </c>
      <c r="C195" s="17">
        <f t="shared" ref="C195:AH195" si="47">C179+C181+C183+C185+C187+C189+C191+C193</f>
        <v>0</v>
      </c>
      <c r="D195" s="17">
        <f t="shared" si="47"/>
        <v>0</v>
      </c>
      <c r="E195" s="17">
        <f t="shared" si="47"/>
        <v>0</v>
      </c>
      <c r="F195" s="17">
        <f t="shared" si="47"/>
        <v>0</v>
      </c>
      <c r="G195" s="17">
        <f t="shared" si="47"/>
        <v>0</v>
      </c>
      <c r="H195" s="17">
        <f t="shared" si="47"/>
        <v>0</v>
      </c>
      <c r="I195" s="17">
        <f t="shared" si="47"/>
        <v>0</v>
      </c>
      <c r="J195" s="17">
        <f t="shared" si="47"/>
        <v>0</v>
      </c>
      <c r="K195" s="17">
        <f t="shared" si="47"/>
        <v>0</v>
      </c>
      <c r="L195" s="17">
        <f t="shared" si="47"/>
        <v>0</v>
      </c>
      <c r="M195" s="17">
        <f t="shared" si="47"/>
        <v>11.4</v>
      </c>
      <c r="N195" s="17">
        <f t="shared" si="47"/>
        <v>0</v>
      </c>
      <c r="O195" s="17">
        <f t="shared" si="47"/>
        <v>0</v>
      </c>
      <c r="P195" s="17">
        <f t="shared" si="47"/>
        <v>0</v>
      </c>
      <c r="Q195" s="17">
        <f t="shared" si="47"/>
        <v>0</v>
      </c>
      <c r="R195" s="17">
        <f t="shared" si="47"/>
        <v>0</v>
      </c>
      <c r="S195" s="17">
        <f t="shared" si="47"/>
        <v>95.5</v>
      </c>
      <c r="T195" s="17">
        <f t="shared" si="47"/>
        <v>0</v>
      </c>
      <c r="U195" s="17">
        <f t="shared" si="47"/>
        <v>0</v>
      </c>
      <c r="V195" s="17">
        <f t="shared" si="47"/>
        <v>198</v>
      </c>
      <c r="W195" s="17">
        <f t="shared" si="47"/>
        <v>0</v>
      </c>
      <c r="X195" s="17">
        <f t="shared" si="47"/>
        <v>15.2</v>
      </c>
      <c r="Y195" s="17">
        <f t="shared" si="47"/>
        <v>22.5</v>
      </c>
      <c r="Z195" s="17">
        <f t="shared" si="47"/>
        <v>0</v>
      </c>
      <c r="AA195" s="17">
        <f t="shared" si="47"/>
        <v>0</v>
      </c>
      <c r="AB195" s="17">
        <f t="shared" si="47"/>
        <v>0</v>
      </c>
      <c r="AC195" s="17">
        <f t="shared" si="47"/>
        <v>0</v>
      </c>
      <c r="AD195" s="17">
        <f t="shared" si="47"/>
        <v>0</v>
      </c>
      <c r="AE195" s="17">
        <f t="shared" si="47"/>
        <v>0</v>
      </c>
      <c r="AF195" s="17">
        <f t="shared" si="47"/>
        <v>2</v>
      </c>
      <c r="AG195" s="17">
        <f t="shared" si="47"/>
        <v>0</v>
      </c>
      <c r="AH195" s="17">
        <f t="shared" si="47"/>
        <v>0</v>
      </c>
      <c r="AI195" s="17">
        <f t="shared" ref="AI195:BR195" si="48">AI179+AI181+AI183+AI185+AI187+AI189+AI191+AI193</f>
        <v>0</v>
      </c>
      <c r="AJ195" s="17">
        <f>AJ179+AJ181+AJ183+AJ185+AJ187+AJ189+AJ191+AJ193</f>
        <v>0</v>
      </c>
      <c r="AK195" s="17">
        <f t="shared" si="48"/>
        <v>0</v>
      </c>
      <c r="AL195" s="17">
        <f t="shared" si="48"/>
        <v>0</v>
      </c>
      <c r="AM195" s="17">
        <f t="shared" si="48"/>
        <v>0</v>
      </c>
      <c r="AN195" s="17">
        <f t="shared" si="48"/>
        <v>0</v>
      </c>
      <c r="AO195" s="17">
        <f t="shared" si="48"/>
        <v>0</v>
      </c>
      <c r="AP195" s="17">
        <f t="shared" si="48"/>
        <v>0</v>
      </c>
      <c r="AQ195" s="17">
        <f t="shared" si="48"/>
        <v>200</v>
      </c>
      <c r="AR195" s="17">
        <f t="shared" si="48"/>
        <v>0</v>
      </c>
      <c r="AS195" s="17">
        <f t="shared" si="48"/>
        <v>35</v>
      </c>
      <c r="AT195" s="17">
        <f t="shared" si="48"/>
        <v>0</v>
      </c>
      <c r="AU195" s="17">
        <f t="shared" si="48"/>
        <v>20</v>
      </c>
      <c r="AV195" s="17">
        <f t="shared" si="48"/>
        <v>0</v>
      </c>
      <c r="AW195" s="17">
        <f t="shared" si="48"/>
        <v>0</v>
      </c>
      <c r="AX195" s="17">
        <f t="shared" si="48"/>
        <v>0</v>
      </c>
      <c r="AY195" s="17">
        <f t="shared" si="48"/>
        <v>0</v>
      </c>
      <c r="AZ195" s="17">
        <f t="shared" si="48"/>
        <v>0</v>
      </c>
      <c r="BA195" s="17">
        <f t="shared" si="48"/>
        <v>0</v>
      </c>
      <c r="BB195" s="17">
        <f t="shared" si="48"/>
        <v>0</v>
      </c>
      <c r="BC195" s="17">
        <f t="shared" si="48"/>
        <v>0</v>
      </c>
      <c r="BD195" s="17">
        <f t="shared" si="48"/>
        <v>0</v>
      </c>
      <c r="BE195" s="17">
        <f t="shared" si="48"/>
        <v>0</v>
      </c>
      <c r="BF195" s="17">
        <f>BF179+BF181+BF183+BF185+BF187+BF189+BF191+BF193</f>
        <v>0</v>
      </c>
      <c r="BG195" s="17">
        <f t="shared" si="48"/>
        <v>0</v>
      </c>
      <c r="BH195" s="17">
        <f t="shared" si="48"/>
        <v>0</v>
      </c>
      <c r="BI195" s="17">
        <v>1.3</v>
      </c>
      <c r="BJ195" s="17">
        <f t="shared" si="48"/>
        <v>1.8</v>
      </c>
      <c r="BK195" s="17">
        <f t="shared" si="48"/>
        <v>0</v>
      </c>
      <c r="BL195" s="17">
        <f t="shared" si="48"/>
        <v>0</v>
      </c>
      <c r="BM195" s="17">
        <f t="shared" si="48"/>
        <v>0</v>
      </c>
      <c r="BN195" s="17">
        <f t="shared" si="48"/>
        <v>0</v>
      </c>
      <c r="BO195" s="17">
        <f t="shared" si="48"/>
        <v>0</v>
      </c>
      <c r="BP195" s="17">
        <f t="shared" si="48"/>
        <v>0</v>
      </c>
      <c r="BQ195" s="17">
        <f t="shared" si="48"/>
        <v>70</v>
      </c>
      <c r="BR195" s="17">
        <f t="shared" si="48"/>
        <v>0</v>
      </c>
    </row>
    <row r="196" spans="1:71" ht="15.75" customHeight="1" thickBot="1" x14ac:dyDescent="0.3">
      <c r="A196" s="245"/>
      <c r="B196" s="64" t="s">
        <v>130</v>
      </c>
      <c r="C196" s="18">
        <f t="shared" ref="C196:AH196" si="49">C180+C182+C184+C186+C188+C190+C192+C194</f>
        <v>0</v>
      </c>
      <c r="D196" s="18">
        <f t="shared" si="49"/>
        <v>0</v>
      </c>
      <c r="E196" s="18">
        <f t="shared" si="49"/>
        <v>0</v>
      </c>
      <c r="F196" s="18">
        <f t="shared" si="49"/>
        <v>0</v>
      </c>
      <c r="G196" s="18">
        <f t="shared" si="49"/>
        <v>0</v>
      </c>
      <c r="H196" s="18">
        <f t="shared" si="49"/>
        <v>0</v>
      </c>
      <c r="I196" s="18">
        <f t="shared" si="49"/>
        <v>0</v>
      </c>
      <c r="J196" s="18">
        <f t="shared" si="49"/>
        <v>0</v>
      </c>
      <c r="K196" s="18">
        <f t="shared" si="49"/>
        <v>0</v>
      </c>
      <c r="L196" s="18">
        <f t="shared" si="49"/>
        <v>0</v>
      </c>
      <c r="M196" s="18">
        <f t="shared" si="49"/>
        <v>13.7</v>
      </c>
      <c r="N196" s="18">
        <f t="shared" si="49"/>
        <v>0</v>
      </c>
      <c r="O196" s="18">
        <f t="shared" si="49"/>
        <v>0</v>
      </c>
      <c r="P196" s="18">
        <f t="shared" si="49"/>
        <v>0</v>
      </c>
      <c r="Q196" s="18">
        <f t="shared" si="49"/>
        <v>0</v>
      </c>
      <c r="R196" s="18">
        <f t="shared" si="49"/>
        <v>0</v>
      </c>
      <c r="S196" s="18">
        <f t="shared" si="49"/>
        <v>114.6</v>
      </c>
      <c r="T196" s="18">
        <f t="shared" si="49"/>
        <v>0</v>
      </c>
      <c r="U196" s="18">
        <f t="shared" si="49"/>
        <v>0</v>
      </c>
      <c r="V196" s="18">
        <f t="shared" si="49"/>
        <v>237.6</v>
      </c>
      <c r="W196" s="18">
        <f t="shared" si="49"/>
        <v>0</v>
      </c>
      <c r="X196" s="18">
        <f t="shared" si="49"/>
        <v>18.2</v>
      </c>
      <c r="Y196" s="18">
        <f t="shared" si="49"/>
        <v>27</v>
      </c>
      <c r="Z196" s="18">
        <f t="shared" si="49"/>
        <v>0</v>
      </c>
      <c r="AA196" s="18">
        <f t="shared" si="49"/>
        <v>0</v>
      </c>
      <c r="AB196" s="18">
        <f t="shared" si="49"/>
        <v>0</v>
      </c>
      <c r="AC196" s="18">
        <f t="shared" si="49"/>
        <v>0</v>
      </c>
      <c r="AD196" s="18">
        <f t="shared" si="49"/>
        <v>0</v>
      </c>
      <c r="AE196" s="18">
        <f t="shared" si="49"/>
        <v>0</v>
      </c>
      <c r="AF196" s="18">
        <f t="shared" si="49"/>
        <v>2.4</v>
      </c>
      <c r="AG196" s="18">
        <f t="shared" si="49"/>
        <v>0</v>
      </c>
      <c r="AH196" s="18">
        <f t="shared" si="49"/>
        <v>0</v>
      </c>
      <c r="AI196" s="18">
        <f t="shared" ref="AI196:BR196" si="50">AI180+AI182+AI184+AI186+AI188+AI190+AI192+AI194</f>
        <v>0</v>
      </c>
      <c r="AJ196" s="18">
        <f>AJ180+AJ182+AJ184+AJ186+AJ188+AJ190+AJ192+AJ194</f>
        <v>0</v>
      </c>
      <c r="AK196" s="18">
        <f t="shared" si="50"/>
        <v>0</v>
      </c>
      <c r="AL196" s="18">
        <f t="shared" si="50"/>
        <v>0</v>
      </c>
      <c r="AM196" s="18">
        <f t="shared" si="50"/>
        <v>0</v>
      </c>
      <c r="AN196" s="18">
        <f t="shared" si="50"/>
        <v>0</v>
      </c>
      <c r="AO196" s="18">
        <f t="shared" si="50"/>
        <v>0</v>
      </c>
      <c r="AP196" s="18">
        <f t="shared" si="50"/>
        <v>0</v>
      </c>
      <c r="AQ196" s="18">
        <f t="shared" si="50"/>
        <v>200</v>
      </c>
      <c r="AR196" s="18">
        <f t="shared" si="50"/>
        <v>0</v>
      </c>
      <c r="AS196" s="18">
        <f t="shared" si="50"/>
        <v>50</v>
      </c>
      <c r="AT196" s="18">
        <f t="shared" si="50"/>
        <v>0</v>
      </c>
      <c r="AU196" s="18">
        <f t="shared" si="50"/>
        <v>35</v>
      </c>
      <c r="AV196" s="18">
        <f t="shared" si="50"/>
        <v>0</v>
      </c>
      <c r="AW196" s="18">
        <f t="shared" si="50"/>
        <v>0</v>
      </c>
      <c r="AX196" s="18">
        <f t="shared" si="50"/>
        <v>0</v>
      </c>
      <c r="AY196" s="18">
        <f t="shared" si="50"/>
        <v>0</v>
      </c>
      <c r="AZ196" s="18">
        <f t="shared" si="50"/>
        <v>0</v>
      </c>
      <c r="BA196" s="18">
        <f t="shared" si="50"/>
        <v>0</v>
      </c>
      <c r="BB196" s="18">
        <f t="shared" si="50"/>
        <v>0</v>
      </c>
      <c r="BC196" s="18">
        <f t="shared" si="50"/>
        <v>0</v>
      </c>
      <c r="BD196" s="18">
        <f t="shared" si="50"/>
        <v>0</v>
      </c>
      <c r="BE196" s="18">
        <f t="shared" si="50"/>
        <v>0</v>
      </c>
      <c r="BF196" s="18">
        <f>BF180+BF182+BF184+BF186+BF188+BF190+BF192+BF194</f>
        <v>0</v>
      </c>
      <c r="BG196" s="18">
        <f t="shared" si="50"/>
        <v>0</v>
      </c>
      <c r="BH196" s="18">
        <f t="shared" si="50"/>
        <v>0</v>
      </c>
      <c r="BI196" s="18">
        <v>2.2999999999999998</v>
      </c>
      <c r="BJ196" s="18">
        <f t="shared" si="50"/>
        <v>2.2000000000000002</v>
      </c>
      <c r="BK196" s="18">
        <f t="shared" si="50"/>
        <v>0</v>
      </c>
      <c r="BL196" s="18">
        <f t="shared" si="50"/>
        <v>0</v>
      </c>
      <c r="BM196" s="18">
        <f t="shared" si="50"/>
        <v>0</v>
      </c>
      <c r="BN196" s="18">
        <f t="shared" si="50"/>
        <v>0</v>
      </c>
      <c r="BO196" s="18">
        <f t="shared" si="50"/>
        <v>0</v>
      </c>
      <c r="BP196" s="18">
        <f t="shared" si="50"/>
        <v>0</v>
      </c>
      <c r="BQ196" s="18">
        <f t="shared" si="50"/>
        <v>0</v>
      </c>
      <c r="BR196" s="18">
        <f t="shared" si="50"/>
        <v>0</v>
      </c>
    </row>
    <row r="197" spans="1:71" ht="15.75" customHeight="1" thickTop="1" x14ac:dyDescent="0.25">
      <c r="A197" s="245"/>
      <c r="B197" s="74" t="s">
        <v>173</v>
      </c>
      <c r="C197" s="75">
        <v>47.2</v>
      </c>
      <c r="D197" s="75">
        <v>125</v>
      </c>
      <c r="E197" s="75">
        <v>200</v>
      </c>
      <c r="F197" s="75"/>
      <c r="G197" s="75">
        <v>190</v>
      </c>
      <c r="H197" s="75"/>
      <c r="I197" s="75">
        <v>230</v>
      </c>
      <c r="J197" s="75">
        <v>195</v>
      </c>
      <c r="K197" s="75">
        <v>214.6</v>
      </c>
      <c r="L197" s="75">
        <v>235</v>
      </c>
      <c r="M197" s="75">
        <v>344.5</v>
      </c>
      <c r="N197" s="75">
        <v>432.7</v>
      </c>
      <c r="O197" s="75">
        <v>429.2</v>
      </c>
      <c r="P197" s="75">
        <v>292.2</v>
      </c>
      <c r="Q197" s="75">
        <v>232.5</v>
      </c>
      <c r="R197" s="75">
        <v>149.9</v>
      </c>
      <c r="S197" s="75"/>
      <c r="T197" s="75">
        <v>162.6</v>
      </c>
      <c r="U197" s="75">
        <v>6.8</v>
      </c>
      <c r="V197" s="75">
        <v>37.1</v>
      </c>
      <c r="W197" s="75">
        <v>28.8</v>
      </c>
      <c r="X197" s="75">
        <v>23.4</v>
      </c>
      <c r="Y197" s="75">
        <v>33.6</v>
      </c>
      <c r="Z197" s="75">
        <v>32.4</v>
      </c>
      <c r="AA197" s="75"/>
      <c r="AB197" s="75"/>
      <c r="AC197" s="75">
        <v>72</v>
      </c>
      <c r="AD197" s="75">
        <v>78</v>
      </c>
      <c r="AE197" s="75"/>
      <c r="AF197" s="75">
        <v>113.5</v>
      </c>
      <c r="AG197" s="75">
        <v>123.3</v>
      </c>
      <c r="AH197" s="75">
        <v>88.1</v>
      </c>
      <c r="AI197" s="75">
        <v>56.3</v>
      </c>
      <c r="AJ197" s="75">
        <v>57.3</v>
      </c>
      <c r="AK197" s="75">
        <v>98</v>
      </c>
      <c r="AL197" s="75">
        <v>131</v>
      </c>
      <c r="AM197" s="75">
        <v>180.6</v>
      </c>
      <c r="AN197" s="75">
        <v>204.7</v>
      </c>
      <c r="AO197" s="75"/>
      <c r="AP197" s="75">
        <v>150</v>
      </c>
      <c r="AQ197" s="75">
        <v>25</v>
      </c>
      <c r="AR197" s="75">
        <v>36</v>
      </c>
      <c r="AS197" s="75">
        <v>48.5</v>
      </c>
      <c r="AT197" s="75">
        <v>50</v>
      </c>
      <c r="AU197" s="75">
        <v>55.2</v>
      </c>
      <c r="AV197" s="75">
        <v>31.7</v>
      </c>
      <c r="AW197" s="75">
        <v>36.299999999999997</v>
      </c>
      <c r="AX197" s="75">
        <v>54.7</v>
      </c>
      <c r="AY197" s="75"/>
      <c r="AZ197" s="75">
        <v>35.799999999999997</v>
      </c>
      <c r="BA197" s="75">
        <v>73.2</v>
      </c>
      <c r="BB197" s="75">
        <v>26.9</v>
      </c>
      <c r="BC197" s="75">
        <v>45</v>
      </c>
      <c r="BD197" s="75">
        <v>41.7</v>
      </c>
      <c r="BE197" s="75">
        <v>480</v>
      </c>
      <c r="BF197" s="75">
        <v>250</v>
      </c>
      <c r="BG197" s="75">
        <v>94</v>
      </c>
      <c r="BH197" s="75">
        <v>502</v>
      </c>
      <c r="BI197" s="75">
        <v>16.100000000000001</v>
      </c>
      <c r="BJ197" s="75">
        <v>46.2</v>
      </c>
      <c r="BK197" s="75">
        <v>525</v>
      </c>
      <c r="BL197" s="75">
        <v>464</v>
      </c>
      <c r="BM197" s="75">
        <v>115.2</v>
      </c>
      <c r="BN197" s="75">
        <v>402</v>
      </c>
      <c r="BO197" s="75"/>
      <c r="BP197" s="75">
        <v>406</v>
      </c>
      <c r="BQ197" s="75">
        <v>380</v>
      </c>
      <c r="BR197" s="75">
        <v>107.6</v>
      </c>
      <c r="BS197" s="68"/>
    </row>
    <row r="198" spans="1:71" ht="15.75" customHeight="1" x14ac:dyDescent="0.25">
      <c r="A198" s="245"/>
      <c r="B198" s="66" t="s">
        <v>128</v>
      </c>
      <c r="C198" s="67">
        <f>C195*C197/1000</f>
        <v>0</v>
      </c>
      <c r="D198" s="67">
        <f>D195*D197/1000</f>
        <v>0</v>
      </c>
      <c r="E198" s="67">
        <f t="shared" ref="E198:T198" si="51">E195*E197/1000</f>
        <v>0</v>
      </c>
      <c r="F198" s="67">
        <f t="shared" si="51"/>
        <v>0</v>
      </c>
      <c r="G198" s="67">
        <f t="shared" si="51"/>
        <v>0</v>
      </c>
      <c r="H198" s="67">
        <f t="shared" si="51"/>
        <v>0</v>
      </c>
      <c r="I198" s="67">
        <f t="shared" si="51"/>
        <v>0</v>
      </c>
      <c r="J198" s="67">
        <f t="shared" si="51"/>
        <v>0</v>
      </c>
      <c r="K198" s="67">
        <f t="shared" si="51"/>
        <v>0</v>
      </c>
      <c r="L198" s="67">
        <f t="shared" si="51"/>
        <v>0</v>
      </c>
      <c r="M198" s="67">
        <f t="shared" si="51"/>
        <v>3.9</v>
      </c>
      <c r="N198" s="67">
        <f t="shared" si="51"/>
        <v>0</v>
      </c>
      <c r="O198" s="67">
        <f t="shared" si="51"/>
        <v>0</v>
      </c>
      <c r="P198" s="67">
        <f t="shared" si="51"/>
        <v>0</v>
      </c>
      <c r="Q198" s="67">
        <f t="shared" si="51"/>
        <v>0</v>
      </c>
      <c r="R198" s="67">
        <f t="shared" si="51"/>
        <v>0</v>
      </c>
      <c r="S198" s="67">
        <f t="shared" si="51"/>
        <v>0</v>
      </c>
      <c r="T198" s="67">
        <f t="shared" si="51"/>
        <v>0</v>
      </c>
      <c r="U198" s="67">
        <f>U195*U197</f>
        <v>0</v>
      </c>
      <c r="V198" s="67">
        <f t="shared" ref="V198:BM198" si="52">V195*V197/1000</f>
        <v>7.3</v>
      </c>
      <c r="W198" s="67">
        <f t="shared" si="52"/>
        <v>0</v>
      </c>
      <c r="X198" s="67">
        <f t="shared" si="52"/>
        <v>0.4</v>
      </c>
      <c r="Y198" s="67">
        <f t="shared" si="52"/>
        <v>0.8</v>
      </c>
      <c r="Z198" s="67">
        <f t="shared" si="52"/>
        <v>0</v>
      </c>
      <c r="AA198" s="67">
        <f t="shared" si="52"/>
        <v>0</v>
      </c>
      <c r="AB198" s="67">
        <f t="shared" si="52"/>
        <v>0</v>
      </c>
      <c r="AC198" s="67">
        <f t="shared" si="52"/>
        <v>0</v>
      </c>
      <c r="AD198" s="67">
        <f t="shared" si="52"/>
        <v>0</v>
      </c>
      <c r="AE198" s="67">
        <f t="shared" si="52"/>
        <v>0</v>
      </c>
      <c r="AF198" s="67">
        <f t="shared" si="52"/>
        <v>0.2</v>
      </c>
      <c r="AG198" s="67">
        <f t="shared" si="52"/>
        <v>0</v>
      </c>
      <c r="AH198" s="67">
        <f t="shared" si="52"/>
        <v>0</v>
      </c>
      <c r="AI198" s="67">
        <f t="shared" si="52"/>
        <v>0</v>
      </c>
      <c r="AJ198" s="67">
        <f>AJ195*AJ197/1000</f>
        <v>0</v>
      </c>
      <c r="AK198" s="67">
        <f t="shared" si="52"/>
        <v>0</v>
      </c>
      <c r="AL198" s="67">
        <f t="shared" si="52"/>
        <v>0</v>
      </c>
      <c r="AM198" s="67">
        <f t="shared" si="52"/>
        <v>0</v>
      </c>
      <c r="AN198" s="67">
        <f t="shared" si="52"/>
        <v>0</v>
      </c>
      <c r="AO198" s="67">
        <f t="shared" si="52"/>
        <v>0</v>
      </c>
      <c r="AP198" s="67">
        <f t="shared" si="52"/>
        <v>0</v>
      </c>
      <c r="AQ198" s="67">
        <f t="shared" si="52"/>
        <v>5</v>
      </c>
      <c r="AR198" s="67">
        <f t="shared" si="52"/>
        <v>0</v>
      </c>
      <c r="AS198" s="67">
        <f t="shared" si="52"/>
        <v>1.7</v>
      </c>
      <c r="AT198" s="67">
        <f t="shared" si="52"/>
        <v>0</v>
      </c>
      <c r="AU198" s="67">
        <f t="shared" si="52"/>
        <v>1.1000000000000001</v>
      </c>
      <c r="AV198" s="67">
        <f t="shared" si="52"/>
        <v>0</v>
      </c>
      <c r="AW198" s="67">
        <f t="shared" si="52"/>
        <v>0</v>
      </c>
      <c r="AX198" s="67">
        <f t="shared" si="52"/>
        <v>0</v>
      </c>
      <c r="AY198" s="67">
        <f t="shared" si="52"/>
        <v>0</v>
      </c>
      <c r="AZ198" s="67">
        <f t="shared" si="52"/>
        <v>0</v>
      </c>
      <c r="BA198" s="67">
        <f t="shared" si="52"/>
        <v>0</v>
      </c>
      <c r="BB198" s="67">
        <f t="shared" si="52"/>
        <v>0</v>
      </c>
      <c r="BC198" s="67">
        <f t="shared" si="52"/>
        <v>0</v>
      </c>
      <c r="BD198" s="67">
        <f t="shared" si="52"/>
        <v>0</v>
      </c>
      <c r="BE198" s="67">
        <f t="shared" si="52"/>
        <v>0</v>
      </c>
      <c r="BF198" s="67">
        <f>BF195*BF197/1000</f>
        <v>0</v>
      </c>
      <c r="BG198" s="67">
        <f t="shared" si="52"/>
        <v>0</v>
      </c>
      <c r="BH198" s="67">
        <f t="shared" si="52"/>
        <v>0</v>
      </c>
      <c r="BI198" s="67">
        <f t="shared" si="52"/>
        <v>0</v>
      </c>
      <c r="BJ198" s="67">
        <f t="shared" si="52"/>
        <v>0.1</v>
      </c>
      <c r="BK198" s="67">
        <f t="shared" si="52"/>
        <v>0</v>
      </c>
      <c r="BL198" s="67">
        <f t="shared" si="52"/>
        <v>0</v>
      </c>
      <c r="BM198" s="67">
        <f t="shared" si="52"/>
        <v>0</v>
      </c>
      <c r="BN198" s="67">
        <f>BN195*BN197/1000</f>
        <v>0</v>
      </c>
      <c r="BO198" s="67">
        <f>BO195*BO197/1000</f>
        <v>0</v>
      </c>
      <c r="BP198" s="67">
        <f>BP195*BP197/1000</f>
        <v>0</v>
      </c>
      <c r="BQ198" s="67">
        <f>BQ195*BQ197/920</f>
        <v>28.9</v>
      </c>
      <c r="BR198" s="67">
        <f>BR195*BR197/920</f>
        <v>0</v>
      </c>
      <c r="BS198" s="70">
        <f>SUM(C198:BR198)</f>
        <v>49.4</v>
      </c>
    </row>
    <row r="199" spans="1:71" ht="15.75" customHeight="1" thickBot="1" x14ac:dyDescent="0.3">
      <c r="A199" s="246"/>
      <c r="B199" s="64" t="s">
        <v>130</v>
      </c>
      <c r="C199" s="18">
        <f>C196*C197/1000</f>
        <v>0</v>
      </c>
      <c r="D199" s="18">
        <f>D196*D197/1000</f>
        <v>0</v>
      </c>
      <c r="E199" s="18">
        <f t="shared" ref="E199:T199" si="53">E196*E197/1000</f>
        <v>0</v>
      </c>
      <c r="F199" s="18">
        <f t="shared" si="53"/>
        <v>0</v>
      </c>
      <c r="G199" s="18">
        <f t="shared" si="53"/>
        <v>0</v>
      </c>
      <c r="H199" s="18">
        <f t="shared" si="53"/>
        <v>0</v>
      </c>
      <c r="I199" s="18">
        <f t="shared" si="53"/>
        <v>0</v>
      </c>
      <c r="J199" s="18">
        <f t="shared" si="53"/>
        <v>0</v>
      </c>
      <c r="K199" s="18">
        <f t="shared" si="53"/>
        <v>0</v>
      </c>
      <c r="L199" s="18">
        <f t="shared" si="53"/>
        <v>0</v>
      </c>
      <c r="M199" s="18">
        <f t="shared" si="53"/>
        <v>4.7</v>
      </c>
      <c r="N199" s="18">
        <f t="shared" si="53"/>
        <v>0</v>
      </c>
      <c r="O199" s="18">
        <f t="shared" si="53"/>
        <v>0</v>
      </c>
      <c r="P199" s="18">
        <f t="shared" si="53"/>
        <v>0</v>
      </c>
      <c r="Q199" s="18">
        <f t="shared" si="53"/>
        <v>0</v>
      </c>
      <c r="R199" s="18">
        <f t="shared" si="53"/>
        <v>0</v>
      </c>
      <c r="S199" s="18">
        <f t="shared" si="53"/>
        <v>0</v>
      </c>
      <c r="T199" s="18">
        <f t="shared" si="53"/>
        <v>0</v>
      </c>
      <c r="U199" s="18">
        <f>U196*U197</f>
        <v>0</v>
      </c>
      <c r="V199" s="18">
        <f t="shared" ref="V199:BM199" si="54">V196*V197/1000</f>
        <v>8.8000000000000007</v>
      </c>
      <c r="W199" s="18">
        <f t="shared" si="54"/>
        <v>0</v>
      </c>
      <c r="X199" s="18">
        <f t="shared" si="54"/>
        <v>0.4</v>
      </c>
      <c r="Y199" s="18">
        <f t="shared" si="54"/>
        <v>0.9</v>
      </c>
      <c r="Z199" s="18">
        <f t="shared" si="54"/>
        <v>0</v>
      </c>
      <c r="AA199" s="18">
        <f t="shared" si="54"/>
        <v>0</v>
      </c>
      <c r="AB199" s="18">
        <f t="shared" si="54"/>
        <v>0</v>
      </c>
      <c r="AC199" s="18">
        <f t="shared" si="54"/>
        <v>0</v>
      </c>
      <c r="AD199" s="18">
        <f t="shared" si="54"/>
        <v>0</v>
      </c>
      <c r="AE199" s="18">
        <f t="shared" si="54"/>
        <v>0</v>
      </c>
      <c r="AF199" s="18">
        <f t="shared" si="54"/>
        <v>0.3</v>
      </c>
      <c r="AG199" s="18">
        <f t="shared" si="54"/>
        <v>0</v>
      </c>
      <c r="AH199" s="18">
        <f t="shared" si="54"/>
        <v>0</v>
      </c>
      <c r="AI199" s="18">
        <f t="shared" si="54"/>
        <v>0</v>
      </c>
      <c r="AJ199" s="18">
        <f>AJ196*AJ197/1000</f>
        <v>0</v>
      </c>
      <c r="AK199" s="18">
        <f t="shared" si="54"/>
        <v>0</v>
      </c>
      <c r="AL199" s="18">
        <f t="shared" si="54"/>
        <v>0</v>
      </c>
      <c r="AM199" s="18">
        <f t="shared" si="54"/>
        <v>0</v>
      </c>
      <c r="AN199" s="18">
        <f t="shared" si="54"/>
        <v>0</v>
      </c>
      <c r="AO199" s="18">
        <f t="shared" si="54"/>
        <v>0</v>
      </c>
      <c r="AP199" s="18">
        <f t="shared" si="54"/>
        <v>0</v>
      </c>
      <c r="AQ199" s="18">
        <f t="shared" si="54"/>
        <v>5</v>
      </c>
      <c r="AR199" s="18">
        <f t="shared" si="54"/>
        <v>0</v>
      </c>
      <c r="AS199" s="18">
        <f t="shared" si="54"/>
        <v>2.4</v>
      </c>
      <c r="AT199" s="18">
        <f t="shared" si="54"/>
        <v>0</v>
      </c>
      <c r="AU199" s="18">
        <f t="shared" si="54"/>
        <v>1.9</v>
      </c>
      <c r="AV199" s="18">
        <f t="shared" si="54"/>
        <v>0</v>
      </c>
      <c r="AW199" s="18">
        <f t="shared" si="54"/>
        <v>0</v>
      </c>
      <c r="AX199" s="18">
        <f t="shared" si="54"/>
        <v>0</v>
      </c>
      <c r="AY199" s="18">
        <f t="shared" si="54"/>
        <v>0</v>
      </c>
      <c r="AZ199" s="18">
        <f t="shared" si="54"/>
        <v>0</v>
      </c>
      <c r="BA199" s="18">
        <f t="shared" si="54"/>
        <v>0</v>
      </c>
      <c r="BB199" s="18">
        <f t="shared" si="54"/>
        <v>0</v>
      </c>
      <c r="BC199" s="18">
        <f t="shared" si="54"/>
        <v>0</v>
      </c>
      <c r="BD199" s="18">
        <f t="shared" si="54"/>
        <v>0</v>
      </c>
      <c r="BE199" s="18">
        <f t="shared" si="54"/>
        <v>0</v>
      </c>
      <c r="BF199" s="18">
        <f>BF196*BF197/1000</f>
        <v>0</v>
      </c>
      <c r="BG199" s="18">
        <f t="shared" si="54"/>
        <v>0</v>
      </c>
      <c r="BH199" s="18">
        <f t="shared" si="54"/>
        <v>0</v>
      </c>
      <c r="BI199" s="18">
        <f t="shared" si="54"/>
        <v>0</v>
      </c>
      <c r="BJ199" s="18">
        <f t="shared" si="54"/>
        <v>0.1</v>
      </c>
      <c r="BK199" s="18">
        <f t="shared" si="54"/>
        <v>0</v>
      </c>
      <c r="BL199" s="18">
        <f t="shared" si="54"/>
        <v>0</v>
      </c>
      <c r="BM199" s="18">
        <f t="shared" si="54"/>
        <v>0</v>
      </c>
      <c r="BN199" s="18">
        <f>BN196*BN197/1000</f>
        <v>0</v>
      </c>
      <c r="BO199" s="18">
        <f>BO196*BO197/1000</f>
        <v>0</v>
      </c>
      <c r="BP199" s="18">
        <f>BP196*BP197/1000</f>
        <v>0</v>
      </c>
      <c r="BQ199" s="18">
        <f>BQ196*BQ197/920</f>
        <v>0</v>
      </c>
      <c r="BR199" s="18">
        <f>BR196*BR197/920</f>
        <v>0</v>
      </c>
      <c r="BS199" s="69">
        <f>SUM(C199:BR199)</f>
        <v>24.5</v>
      </c>
    </row>
    <row r="200" spans="1:71" ht="15.75" customHeight="1" thickTop="1" x14ac:dyDescent="0.25">
      <c r="A200" s="236" t="s">
        <v>107</v>
      </c>
      <c r="B200" s="6">
        <v>30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>
        <f>'[1]ГАСТРОНОМИЯ, ВЫПЕЧКА'!$F$186</f>
        <v>31.7</v>
      </c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8"/>
      <c r="BP200" s="8"/>
      <c r="BQ200" s="7"/>
      <c r="BR200" s="7"/>
    </row>
    <row r="201" spans="1:71" ht="15" customHeight="1" x14ac:dyDescent="0.25">
      <c r="A201" s="292"/>
      <c r="B201" s="9">
        <v>50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>
        <f>'[1]ГАСТРОНОМИЯ, ВЫПЕЧКА'!$AB$186</f>
        <v>52.8</v>
      </c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1"/>
      <c r="BP201" s="11"/>
      <c r="BQ201" s="10"/>
      <c r="BR201" s="10"/>
    </row>
    <row r="202" spans="1:71" ht="15.75" customHeight="1" x14ac:dyDescent="0.25">
      <c r="A202" s="235" t="s">
        <v>123</v>
      </c>
      <c r="B202" s="6">
        <v>150</v>
      </c>
      <c r="C202" s="7">
        <f>'[1]ЯЙЦО, ТВОРОГ, КАШИ'!$AX$104</f>
        <v>36</v>
      </c>
      <c r="D202" s="7"/>
      <c r="E202" s="7"/>
      <c r="F202" s="7"/>
      <c r="G202" s="7"/>
      <c r="H202" s="7"/>
      <c r="I202" s="7"/>
      <c r="J202" s="7">
        <f>'[1]ЯЙЦО, ТВОРОГ, КАШИ'!$AX$110</f>
        <v>3.5</v>
      </c>
      <c r="K202" s="7">
        <f>'[1]ЯЙЦО, ТВОРОГ, КАШИ'!$AX$102</f>
        <v>141</v>
      </c>
      <c r="L202" s="7"/>
      <c r="M202" s="7">
        <f>'[1]ЯЙЦО, ТВОРОГ, КАШИ'!$AX$107</f>
        <v>4.5</v>
      </c>
      <c r="N202" s="7"/>
      <c r="O202" s="7"/>
      <c r="P202" s="7"/>
      <c r="Q202" s="7"/>
      <c r="R202" s="7"/>
      <c r="S202" s="7"/>
      <c r="T202" s="7"/>
      <c r="U202" s="24">
        <f>'[1]ЯЙЦО, ТВОРОГ, КАШИ'!$AX$105</f>
        <v>0.09</v>
      </c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>
        <f>'[1]ЯЙЦО, ТВОРОГ, КАШИ'!$AX$109</f>
        <v>5.2</v>
      </c>
      <c r="AU202" s="7"/>
      <c r="AV202" s="7"/>
      <c r="AW202" s="7">
        <f>'[1]ЯЙЦО, ТВОРОГ, КАШИ'!$AX$103</f>
        <v>9.6999999999999993</v>
      </c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>
        <f>'[1]ЯЙЦО, ТВОРОГ, КАШИ'!$AX$106</f>
        <v>7.9</v>
      </c>
      <c r="BK202" s="7"/>
      <c r="BL202" s="7"/>
      <c r="BM202" s="7"/>
      <c r="BN202" s="7"/>
      <c r="BO202" s="8"/>
      <c r="BP202" s="8"/>
      <c r="BQ202" s="7"/>
      <c r="BR202" s="7"/>
    </row>
    <row r="203" spans="1:71" ht="15.75" customHeight="1" x14ac:dyDescent="0.25">
      <c r="A203" s="236"/>
      <c r="B203" s="201">
        <v>200</v>
      </c>
      <c r="C203" s="12">
        <f>'[1]ЯЙЦО, ТВОРОГ, КАШИ'!$Q$104</f>
        <v>48</v>
      </c>
      <c r="D203" s="12"/>
      <c r="E203" s="12"/>
      <c r="F203" s="12"/>
      <c r="G203" s="12"/>
      <c r="H203" s="12"/>
      <c r="I203" s="12"/>
      <c r="J203" s="12">
        <f>'[1]ЯЙЦО, ТВОРОГ, КАШИ'!$Q$110</f>
        <v>4.7</v>
      </c>
      <c r="K203" s="12">
        <f>'[1]ЯЙЦО, ТВОРОГ, КАШИ'!$Q$102</f>
        <v>188</v>
      </c>
      <c r="L203" s="12"/>
      <c r="M203" s="12">
        <f>'[1]ЯЙЦО, ТВОРОГ, КАШИ'!$Q$107</f>
        <v>6</v>
      </c>
      <c r="N203" s="12"/>
      <c r="O203" s="12"/>
      <c r="P203" s="12"/>
      <c r="Q203" s="12"/>
      <c r="R203" s="12"/>
      <c r="S203" s="12"/>
      <c r="T203" s="12"/>
      <c r="U203" s="104">
        <f>'[1]ЯЙЦО, ТВОРОГ, КАШИ'!$Q$105</f>
        <v>0.12</v>
      </c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>
        <f>'[1]ЯЙЦО, ТВОРОГ, КАШИ'!$Q$109</f>
        <v>6.9</v>
      </c>
      <c r="AU203" s="12"/>
      <c r="AV203" s="12"/>
      <c r="AW203" s="12">
        <f>'[1]ЯЙЦО, ТВОРОГ, КАШИ'!$Q$103</f>
        <v>12.9</v>
      </c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>
        <f>'[1]ЯЙЦО, ТВОРОГ, КАШИ'!$Q$106</f>
        <v>10.6</v>
      </c>
      <c r="BK203" s="12"/>
      <c r="BL203" s="12"/>
      <c r="BM203" s="12"/>
      <c r="BN203" s="12"/>
      <c r="BO203" s="13"/>
      <c r="BP203" s="13"/>
      <c r="BQ203" s="12"/>
      <c r="BR203" s="12"/>
    </row>
    <row r="204" spans="1:71" ht="15" customHeight="1" x14ac:dyDescent="0.25">
      <c r="A204" s="292" t="s">
        <v>108</v>
      </c>
      <c r="B204" s="32">
        <v>30</v>
      </c>
      <c r="C204" s="7"/>
      <c r="D204" s="7"/>
      <c r="E204" s="7"/>
      <c r="F204" s="7"/>
      <c r="G204" s="7"/>
      <c r="H204" s="7"/>
      <c r="I204" s="7"/>
      <c r="J204" s="7"/>
      <c r="K204" s="7"/>
      <c r="L204" s="7">
        <f>[1]СОУСА!$F$61</f>
        <v>30</v>
      </c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8"/>
      <c r="BP204" s="8"/>
      <c r="BQ204" s="7"/>
      <c r="BR204" s="7"/>
    </row>
    <row r="205" spans="1:71" ht="15" customHeight="1" x14ac:dyDescent="0.25">
      <c r="A205" s="292"/>
      <c r="B205" s="33">
        <v>30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>
        <f>[1]СОУСА!$F$61</f>
        <v>30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1"/>
      <c r="BP205" s="11"/>
      <c r="BQ205" s="10"/>
      <c r="BR205" s="10"/>
    </row>
    <row r="206" spans="1:71" ht="15.75" customHeight="1" x14ac:dyDescent="0.25">
      <c r="A206" s="292" t="s">
        <v>80</v>
      </c>
      <c r="B206" s="6">
        <v>200</v>
      </c>
      <c r="C206" s="7">
        <f>[1]НАПИТКИ!$Q$139</f>
        <v>100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>
        <f>[1]НАПИТКИ!$Q$141</f>
        <v>8.6999999999999993</v>
      </c>
      <c r="BK206" s="7"/>
      <c r="BL206" s="7">
        <f>[1]НАПИТКИ!$Q$138</f>
        <v>3.6</v>
      </c>
      <c r="BM206" s="7"/>
      <c r="BN206" s="7"/>
      <c r="BO206" s="8"/>
      <c r="BP206" s="8"/>
      <c r="BQ206" s="7"/>
      <c r="BR206" s="7"/>
    </row>
    <row r="207" spans="1:71" ht="15.75" customHeight="1" x14ac:dyDescent="0.25">
      <c r="A207" s="292"/>
      <c r="B207" s="9">
        <v>200</v>
      </c>
      <c r="C207" s="10">
        <f>[1]НАПИТКИ!$Q$139</f>
        <v>100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>
        <f>[1]НАПИТКИ!$Q$141</f>
        <v>8.6999999999999993</v>
      </c>
      <c r="BK207" s="10"/>
      <c r="BL207" s="10">
        <f>[1]НАПИТКИ!$T$138</f>
        <v>3.6</v>
      </c>
      <c r="BM207" s="10"/>
      <c r="BN207" s="10"/>
      <c r="BO207" s="11"/>
      <c r="BP207" s="11"/>
      <c r="BQ207" s="10"/>
      <c r="BR207" s="10"/>
    </row>
    <row r="208" spans="1:71" ht="15.75" hidden="1" customHeight="1" x14ac:dyDescent="0.25">
      <c r="A208" s="293"/>
      <c r="B208" s="152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  <c r="AV208" s="124"/>
      <c r="AW208" s="124"/>
      <c r="AX208" s="124"/>
      <c r="AY208" s="124"/>
      <c r="AZ208" s="124"/>
      <c r="BA208" s="124"/>
      <c r="BB208" s="124"/>
      <c r="BC208" s="124"/>
      <c r="BD208" s="124"/>
      <c r="BE208" s="124"/>
      <c r="BF208" s="124"/>
      <c r="BG208" s="124"/>
      <c r="BH208" s="124"/>
      <c r="BI208" s="124"/>
      <c r="BJ208" s="124"/>
      <c r="BK208" s="124"/>
      <c r="BL208" s="124"/>
      <c r="BM208" s="124"/>
      <c r="BN208" s="124"/>
      <c r="BO208" s="125"/>
      <c r="BP208" s="125"/>
      <c r="BQ208" s="124"/>
      <c r="BR208" s="124"/>
    </row>
    <row r="209" spans="1:71" ht="15.75" hidden="1" customHeight="1" x14ac:dyDescent="0.25">
      <c r="A209" s="293"/>
      <c r="B209" s="152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4"/>
      <c r="BD209" s="124"/>
      <c r="BE209" s="124"/>
      <c r="BF209" s="124"/>
      <c r="BG209" s="124"/>
      <c r="BH209" s="124"/>
      <c r="BI209" s="124"/>
      <c r="BJ209" s="124"/>
      <c r="BK209" s="124"/>
      <c r="BL209" s="124"/>
      <c r="BM209" s="124"/>
      <c r="BN209" s="124"/>
      <c r="BO209" s="125"/>
      <c r="BP209" s="125"/>
      <c r="BQ209" s="124"/>
      <c r="BR209" s="124"/>
    </row>
    <row r="210" spans="1:71" ht="15.75" customHeight="1" x14ac:dyDescent="0.25">
      <c r="A210" s="292" t="s">
        <v>45</v>
      </c>
      <c r="B210" s="6">
        <v>35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>
        <f>'[1]ГАСТРОНОМИЯ, ВЫПЕЧКА'!$F$57</f>
        <v>35</v>
      </c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8"/>
      <c r="BP210" s="8"/>
      <c r="BQ210" s="7"/>
      <c r="BR210" s="7"/>
    </row>
    <row r="211" spans="1:71" ht="15.75" customHeight="1" x14ac:dyDescent="0.25">
      <c r="A211" s="292"/>
      <c r="B211" s="9">
        <v>50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>
        <f>'[1]ГАСТРОНОМИЯ, ВЫПЕЧКА'!$AM$57</f>
        <v>50</v>
      </c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1"/>
      <c r="BP211" s="11"/>
      <c r="BQ211" s="10"/>
      <c r="BR211" s="10"/>
    </row>
    <row r="212" spans="1:71" ht="15.75" customHeight="1" x14ac:dyDescent="0.25">
      <c r="A212" s="292" t="s">
        <v>47</v>
      </c>
      <c r="B212" s="6">
        <v>20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>
        <f>'[1]ГАСТРОНОМИЯ, ВЫПЕЧКА'!$F$16</f>
        <v>20</v>
      </c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8"/>
      <c r="BP212" s="8"/>
      <c r="BQ212" s="7"/>
      <c r="BR212" s="7"/>
    </row>
    <row r="213" spans="1:71" ht="15.75" customHeight="1" thickBot="1" x14ac:dyDescent="0.3">
      <c r="A213" s="292"/>
      <c r="B213" s="133">
        <v>35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>
        <f>'[1]ГАСТРОНОМИЯ, ВЫПЕЧКА'!$Q$16</f>
        <v>35</v>
      </c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1"/>
      <c r="BP213" s="11"/>
      <c r="BQ213" s="10"/>
      <c r="BR213" s="10"/>
    </row>
    <row r="214" spans="1:71" ht="15.75" hidden="1" customHeight="1" x14ac:dyDescent="0.25">
      <c r="A214" s="292"/>
      <c r="B214" s="6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8"/>
      <c r="BP214" s="8"/>
      <c r="BQ214" s="7"/>
      <c r="BR214" s="7"/>
    </row>
    <row r="215" spans="1:71" ht="15.75" hidden="1" customHeight="1" x14ac:dyDescent="0.25">
      <c r="A215" s="292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2"/>
      <c r="AJ215" s="12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1"/>
      <c r="BP215" s="11"/>
      <c r="BQ215" s="10"/>
      <c r="BR215" s="10"/>
    </row>
    <row r="216" spans="1:71" s="2" customFormat="1" ht="15.75" hidden="1" customHeight="1" x14ac:dyDescent="0.25">
      <c r="A216" s="240"/>
      <c r="B216" s="19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  <c r="AV216" s="124"/>
      <c r="AW216" s="124"/>
      <c r="AX216" s="124"/>
      <c r="AY216" s="124"/>
      <c r="AZ216" s="124"/>
      <c r="BA216" s="124"/>
      <c r="BB216" s="124"/>
      <c r="BC216" s="124"/>
      <c r="BD216" s="124"/>
      <c r="BE216" s="124"/>
      <c r="BF216" s="124"/>
      <c r="BG216" s="124"/>
      <c r="BH216" s="124"/>
      <c r="BI216" s="124"/>
      <c r="BJ216" s="124"/>
      <c r="BK216" s="124"/>
      <c r="BL216" s="124"/>
      <c r="BM216" s="124"/>
      <c r="BN216" s="124"/>
      <c r="BO216" s="125"/>
      <c r="BP216" s="125"/>
      <c r="BQ216" s="124"/>
      <c r="BR216" s="124"/>
    </row>
    <row r="217" spans="1:71" s="2" customFormat="1" ht="15.75" hidden="1" customHeight="1" thickBot="1" x14ac:dyDescent="0.3">
      <c r="A217" s="241"/>
      <c r="B217" s="19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4"/>
      <c r="BG217" s="124"/>
      <c r="BH217" s="124"/>
      <c r="BI217" s="124"/>
      <c r="BJ217" s="124"/>
      <c r="BK217" s="124"/>
      <c r="BL217" s="124"/>
      <c r="BM217" s="124"/>
      <c r="BN217" s="124"/>
      <c r="BO217" s="125"/>
      <c r="BP217" s="125"/>
      <c r="BQ217" s="124"/>
      <c r="BR217" s="124"/>
    </row>
    <row r="218" spans="1:71" ht="15.75" customHeight="1" thickTop="1" x14ac:dyDescent="0.25">
      <c r="A218" s="244" t="s">
        <v>251</v>
      </c>
      <c r="B218" s="63" t="s">
        <v>128</v>
      </c>
      <c r="C218" s="17">
        <f>C200+C202+C204+C206+C208+C210+C212+C214+C216</f>
        <v>136</v>
      </c>
      <c r="D218" s="17">
        <f t="shared" ref="D218:BP218" si="55">D200+D202+D204+D206+D208+D210+D212+D214+D216</f>
        <v>0</v>
      </c>
      <c r="E218" s="17">
        <f t="shared" si="55"/>
        <v>0</v>
      </c>
      <c r="F218" s="17">
        <f t="shared" si="55"/>
        <v>0</v>
      </c>
      <c r="G218" s="17">
        <f t="shared" si="55"/>
        <v>0</v>
      </c>
      <c r="H218" s="17">
        <f t="shared" si="55"/>
        <v>0</v>
      </c>
      <c r="I218" s="17">
        <f t="shared" si="55"/>
        <v>0</v>
      </c>
      <c r="J218" s="17">
        <f t="shared" si="55"/>
        <v>3.5</v>
      </c>
      <c r="K218" s="17">
        <f t="shared" si="55"/>
        <v>141</v>
      </c>
      <c r="L218" s="17">
        <f t="shared" si="55"/>
        <v>30</v>
      </c>
      <c r="M218" s="17">
        <f t="shared" si="55"/>
        <v>4.5</v>
      </c>
      <c r="N218" s="17">
        <f t="shared" si="55"/>
        <v>31.7</v>
      </c>
      <c r="O218" s="17">
        <f t="shared" si="55"/>
        <v>0</v>
      </c>
      <c r="P218" s="17">
        <f t="shared" si="55"/>
        <v>0</v>
      </c>
      <c r="Q218" s="17">
        <f t="shared" si="55"/>
        <v>0</v>
      </c>
      <c r="R218" s="17">
        <f t="shared" si="55"/>
        <v>0</v>
      </c>
      <c r="S218" s="17">
        <f t="shared" si="55"/>
        <v>0</v>
      </c>
      <c r="T218" s="17">
        <f t="shared" si="55"/>
        <v>0</v>
      </c>
      <c r="U218" s="17">
        <f t="shared" si="55"/>
        <v>0.1</v>
      </c>
      <c r="V218" s="17">
        <f t="shared" si="55"/>
        <v>0</v>
      </c>
      <c r="W218" s="17">
        <f t="shared" si="55"/>
        <v>0</v>
      </c>
      <c r="X218" s="17">
        <f t="shared" si="55"/>
        <v>0</v>
      </c>
      <c r="Y218" s="17">
        <f t="shared" si="55"/>
        <v>0</v>
      </c>
      <c r="Z218" s="17">
        <f t="shared" si="55"/>
        <v>0</v>
      </c>
      <c r="AA218" s="17">
        <f t="shared" si="55"/>
        <v>0</v>
      </c>
      <c r="AB218" s="17">
        <f t="shared" si="55"/>
        <v>0</v>
      </c>
      <c r="AC218" s="17">
        <f t="shared" si="55"/>
        <v>0</v>
      </c>
      <c r="AD218" s="17">
        <f t="shared" si="55"/>
        <v>0</v>
      </c>
      <c r="AE218" s="17">
        <f t="shared" si="55"/>
        <v>0</v>
      </c>
      <c r="AF218" s="17">
        <f t="shared" si="55"/>
        <v>0</v>
      </c>
      <c r="AG218" s="17">
        <f t="shared" si="55"/>
        <v>0</v>
      </c>
      <c r="AH218" s="17">
        <f t="shared" si="55"/>
        <v>0</v>
      </c>
      <c r="AI218" s="17">
        <f t="shared" si="55"/>
        <v>0</v>
      </c>
      <c r="AJ218" s="17">
        <f>AJ200+AJ202+AJ204+AJ206+AJ208+AJ210+AJ212+AJ214+AJ216</f>
        <v>0</v>
      </c>
      <c r="AK218" s="17">
        <f t="shared" si="55"/>
        <v>0</v>
      </c>
      <c r="AL218" s="17">
        <f t="shared" si="55"/>
        <v>0</v>
      </c>
      <c r="AM218" s="17">
        <f t="shared" si="55"/>
        <v>0</v>
      </c>
      <c r="AN218" s="17">
        <f t="shared" si="55"/>
        <v>0</v>
      </c>
      <c r="AO218" s="17">
        <f t="shared" si="55"/>
        <v>0</v>
      </c>
      <c r="AP218" s="17">
        <f t="shared" si="55"/>
        <v>0</v>
      </c>
      <c r="AQ218" s="17">
        <f t="shared" si="55"/>
        <v>0</v>
      </c>
      <c r="AR218" s="17">
        <f t="shared" si="55"/>
        <v>0</v>
      </c>
      <c r="AS218" s="17">
        <f t="shared" si="55"/>
        <v>35</v>
      </c>
      <c r="AT218" s="17">
        <f t="shared" si="55"/>
        <v>5.2</v>
      </c>
      <c r="AU218" s="17">
        <f t="shared" si="55"/>
        <v>20</v>
      </c>
      <c r="AV218" s="17">
        <f t="shared" si="55"/>
        <v>0</v>
      </c>
      <c r="AW218" s="17">
        <f t="shared" si="55"/>
        <v>9.6999999999999993</v>
      </c>
      <c r="AX218" s="17">
        <f t="shared" si="55"/>
        <v>0</v>
      </c>
      <c r="AY218" s="17">
        <f t="shared" si="55"/>
        <v>0</v>
      </c>
      <c r="AZ218" s="17">
        <f t="shared" si="55"/>
        <v>0</v>
      </c>
      <c r="BA218" s="17">
        <f t="shared" si="55"/>
        <v>0</v>
      </c>
      <c r="BB218" s="17">
        <f t="shared" si="55"/>
        <v>0</v>
      </c>
      <c r="BC218" s="17">
        <f t="shared" si="55"/>
        <v>0</v>
      </c>
      <c r="BD218" s="17">
        <f t="shared" si="55"/>
        <v>0</v>
      </c>
      <c r="BE218" s="17">
        <f t="shared" si="55"/>
        <v>0</v>
      </c>
      <c r="BF218" s="17">
        <f t="shared" si="55"/>
        <v>0</v>
      </c>
      <c r="BG218" s="17">
        <f t="shared" si="55"/>
        <v>0</v>
      </c>
      <c r="BH218" s="17">
        <f t="shared" si="55"/>
        <v>0</v>
      </c>
      <c r="BI218" s="17">
        <f t="shared" si="55"/>
        <v>0</v>
      </c>
      <c r="BJ218" s="17">
        <f t="shared" si="55"/>
        <v>16.600000000000001</v>
      </c>
      <c r="BK218" s="17">
        <f t="shared" si="55"/>
        <v>0</v>
      </c>
      <c r="BL218" s="17">
        <f t="shared" si="55"/>
        <v>3.6</v>
      </c>
      <c r="BM218" s="17">
        <f t="shared" si="55"/>
        <v>0</v>
      </c>
      <c r="BN218" s="17">
        <f t="shared" si="55"/>
        <v>0</v>
      </c>
      <c r="BO218" s="17">
        <f t="shared" si="55"/>
        <v>0</v>
      </c>
      <c r="BP218" s="17">
        <f t="shared" si="55"/>
        <v>0</v>
      </c>
      <c r="BQ218" s="17">
        <f>BQ200+BQ202+BQ204+BQ206+BQ208+BQ210+BQ212+BQ214+BQ216</f>
        <v>0</v>
      </c>
      <c r="BR218" s="17">
        <f>BR200+BR202+BR204+BR206+BR208+BR210+BR212+BR214+BR216</f>
        <v>0</v>
      </c>
    </row>
    <row r="219" spans="1:71" ht="15.75" customHeight="1" thickBot="1" x14ac:dyDescent="0.3">
      <c r="A219" s="245"/>
      <c r="B219" s="64" t="s">
        <v>130</v>
      </c>
      <c r="C219" s="18">
        <f>C201+C203+C205+C207+C209+C211+C213+C215+C217</f>
        <v>148</v>
      </c>
      <c r="D219" s="18">
        <f t="shared" ref="D219:BP219" si="56">D201+D203+D205+D207+D209+D211+D213+D215+D217</f>
        <v>0</v>
      </c>
      <c r="E219" s="18">
        <f t="shared" si="56"/>
        <v>0</v>
      </c>
      <c r="F219" s="18">
        <f t="shared" si="56"/>
        <v>0</v>
      </c>
      <c r="G219" s="18">
        <f t="shared" si="56"/>
        <v>0</v>
      </c>
      <c r="H219" s="18">
        <f t="shared" si="56"/>
        <v>0</v>
      </c>
      <c r="I219" s="18">
        <f t="shared" si="56"/>
        <v>0</v>
      </c>
      <c r="J219" s="18">
        <f t="shared" si="56"/>
        <v>4.7</v>
      </c>
      <c r="K219" s="18">
        <f t="shared" si="56"/>
        <v>188</v>
      </c>
      <c r="L219" s="18">
        <f t="shared" si="56"/>
        <v>30</v>
      </c>
      <c r="M219" s="18">
        <f t="shared" si="56"/>
        <v>6</v>
      </c>
      <c r="N219" s="18">
        <f t="shared" si="56"/>
        <v>52.8</v>
      </c>
      <c r="O219" s="18">
        <f t="shared" si="56"/>
        <v>0</v>
      </c>
      <c r="P219" s="18">
        <f t="shared" si="56"/>
        <v>0</v>
      </c>
      <c r="Q219" s="18">
        <f t="shared" si="56"/>
        <v>0</v>
      </c>
      <c r="R219" s="18">
        <f t="shared" si="56"/>
        <v>0</v>
      </c>
      <c r="S219" s="18">
        <f t="shared" si="56"/>
        <v>0</v>
      </c>
      <c r="T219" s="18">
        <f t="shared" si="56"/>
        <v>0</v>
      </c>
      <c r="U219" s="18">
        <f t="shared" si="56"/>
        <v>0.1</v>
      </c>
      <c r="V219" s="18">
        <f t="shared" si="56"/>
        <v>0</v>
      </c>
      <c r="W219" s="18">
        <f t="shared" si="56"/>
        <v>0</v>
      </c>
      <c r="X219" s="18">
        <f t="shared" si="56"/>
        <v>0</v>
      </c>
      <c r="Y219" s="18">
        <f t="shared" si="56"/>
        <v>0</v>
      </c>
      <c r="Z219" s="18">
        <f t="shared" si="56"/>
        <v>0</v>
      </c>
      <c r="AA219" s="18">
        <f t="shared" si="56"/>
        <v>0</v>
      </c>
      <c r="AB219" s="18">
        <f t="shared" si="56"/>
        <v>0</v>
      </c>
      <c r="AC219" s="18">
        <f t="shared" si="56"/>
        <v>0</v>
      </c>
      <c r="AD219" s="18">
        <f t="shared" si="56"/>
        <v>0</v>
      </c>
      <c r="AE219" s="18">
        <f t="shared" si="56"/>
        <v>0</v>
      </c>
      <c r="AF219" s="18">
        <f t="shared" si="56"/>
        <v>0</v>
      </c>
      <c r="AG219" s="18">
        <f t="shared" si="56"/>
        <v>0</v>
      </c>
      <c r="AH219" s="18">
        <f t="shared" si="56"/>
        <v>0</v>
      </c>
      <c r="AI219" s="18">
        <f t="shared" si="56"/>
        <v>0</v>
      </c>
      <c r="AJ219" s="18">
        <f>AJ201+AJ203+AJ205+AJ207+AJ209+AJ211+AJ213+AJ215+AJ217</f>
        <v>0</v>
      </c>
      <c r="AK219" s="18">
        <f t="shared" si="56"/>
        <v>0</v>
      </c>
      <c r="AL219" s="18">
        <f t="shared" si="56"/>
        <v>0</v>
      </c>
      <c r="AM219" s="18">
        <f t="shared" si="56"/>
        <v>0</v>
      </c>
      <c r="AN219" s="18">
        <f t="shared" si="56"/>
        <v>0</v>
      </c>
      <c r="AO219" s="18">
        <f t="shared" si="56"/>
        <v>0</v>
      </c>
      <c r="AP219" s="18">
        <f t="shared" si="56"/>
        <v>0</v>
      </c>
      <c r="AQ219" s="18">
        <f t="shared" si="56"/>
        <v>0</v>
      </c>
      <c r="AR219" s="18">
        <f t="shared" si="56"/>
        <v>0</v>
      </c>
      <c r="AS219" s="18">
        <f t="shared" si="56"/>
        <v>50</v>
      </c>
      <c r="AT219" s="18">
        <f t="shared" si="56"/>
        <v>6.9</v>
      </c>
      <c r="AU219" s="18">
        <f t="shared" si="56"/>
        <v>35</v>
      </c>
      <c r="AV219" s="18">
        <f t="shared" si="56"/>
        <v>0</v>
      </c>
      <c r="AW219" s="18">
        <f t="shared" si="56"/>
        <v>12.9</v>
      </c>
      <c r="AX219" s="18">
        <f t="shared" si="56"/>
        <v>0</v>
      </c>
      <c r="AY219" s="18">
        <f t="shared" si="56"/>
        <v>0</v>
      </c>
      <c r="AZ219" s="18">
        <f t="shared" si="56"/>
        <v>0</v>
      </c>
      <c r="BA219" s="18">
        <f t="shared" si="56"/>
        <v>0</v>
      </c>
      <c r="BB219" s="18">
        <f t="shared" si="56"/>
        <v>0</v>
      </c>
      <c r="BC219" s="18">
        <f t="shared" si="56"/>
        <v>0</v>
      </c>
      <c r="BD219" s="18">
        <f t="shared" si="56"/>
        <v>0</v>
      </c>
      <c r="BE219" s="18">
        <f t="shared" si="56"/>
        <v>0</v>
      </c>
      <c r="BF219" s="18">
        <f t="shared" si="56"/>
        <v>0</v>
      </c>
      <c r="BG219" s="18">
        <f t="shared" si="56"/>
        <v>0</v>
      </c>
      <c r="BH219" s="18">
        <f t="shared" si="56"/>
        <v>0</v>
      </c>
      <c r="BI219" s="18">
        <f t="shared" si="56"/>
        <v>0</v>
      </c>
      <c r="BJ219" s="18">
        <f t="shared" si="56"/>
        <v>19.3</v>
      </c>
      <c r="BK219" s="18">
        <f t="shared" si="56"/>
        <v>0</v>
      </c>
      <c r="BL219" s="18">
        <f t="shared" si="56"/>
        <v>3.6</v>
      </c>
      <c r="BM219" s="18">
        <f t="shared" si="56"/>
        <v>0</v>
      </c>
      <c r="BN219" s="18">
        <f t="shared" si="56"/>
        <v>0</v>
      </c>
      <c r="BO219" s="18">
        <f t="shared" si="56"/>
        <v>0</v>
      </c>
      <c r="BP219" s="18">
        <f t="shared" si="56"/>
        <v>0</v>
      </c>
      <c r="BQ219" s="18">
        <f>BQ201+BQ203+BQ205+BQ207+BQ209+BQ211+BQ213+BQ215+BQ217</f>
        <v>0</v>
      </c>
      <c r="BR219" s="18">
        <f>BR201+BR203+BR205+BR207+BR209+BR211+BR213+BR215+BR217</f>
        <v>0</v>
      </c>
    </row>
    <row r="220" spans="1:71" ht="15.75" customHeight="1" thickTop="1" x14ac:dyDescent="0.25">
      <c r="A220" s="245"/>
      <c r="B220" s="74" t="s">
        <v>173</v>
      </c>
      <c r="C220" s="75">
        <v>47.2</v>
      </c>
      <c r="D220" s="75">
        <v>125</v>
      </c>
      <c r="E220" s="75">
        <v>200</v>
      </c>
      <c r="F220" s="75"/>
      <c r="G220" s="75">
        <v>190</v>
      </c>
      <c r="H220" s="75"/>
      <c r="I220" s="75">
        <v>230</v>
      </c>
      <c r="J220" s="75">
        <v>195</v>
      </c>
      <c r="K220" s="75">
        <v>214.6</v>
      </c>
      <c r="L220" s="75">
        <v>235</v>
      </c>
      <c r="M220" s="75">
        <v>344.5</v>
      </c>
      <c r="N220" s="75">
        <v>432.7</v>
      </c>
      <c r="O220" s="75">
        <v>429.2</v>
      </c>
      <c r="P220" s="75">
        <v>292.2</v>
      </c>
      <c r="Q220" s="75">
        <v>232.5</v>
      </c>
      <c r="R220" s="75">
        <v>149.9</v>
      </c>
      <c r="S220" s="75"/>
      <c r="T220" s="75">
        <v>162.6</v>
      </c>
      <c r="U220" s="75">
        <v>6.8</v>
      </c>
      <c r="V220" s="75">
        <v>37.1</v>
      </c>
      <c r="W220" s="75">
        <v>28.8</v>
      </c>
      <c r="X220" s="75">
        <v>23.4</v>
      </c>
      <c r="Y220" s="75">
        <v>33.6</v>
      </c>
      <c r="Z220" s="75">
        <v>32.4</v>
      </c>
      <c r="AA220" s="75"/>
      <c r="AB220" s="75"/>
      <c r="AC220" s="75">
        <v>72</v>
      </c>
      <c r="AD220" s="75">
        <v>78</v>
      </c>
      <c r="AE220" s="75"/>
      <c r="AF220" s="75">
        <v>113.5</v>
      </c>
      <c r="AG220" s="75">
        <v>123.3</v>
      </c>
      <c r="AH220" s="75">
        <v>88.1</v>
      </c>
      <c r="AI220" s="75">
        <v>56.3</v>
      </c>
      <c r="AJ220" s="75">
        <v>57.3</v>
      </c>
      <c r="AK220" s="75">
        <v>98</v>
      </c>
      <c r="AL220" s="75">
        <v>131</v>
      </c>
      <c r="AM220" s="75">
        <v>180.6</v>
      </c>
      <c r="AN220" s="75">
        <v>204.7</v>
      </c>
      <c r="AO220" s="75"/>
      <c r="AP220" s="75">
        <v>150</v>
      </c>
      <c r="AQ220" s="75">
        <v>25</v>
      </c>
      <c r="AR220" s="75">
        <v>36</v>
      </c>
      <c r="AS220" s="75">
        <v>48.5</v>
      </c>
      <c r="AT220" s="75">
        <v>50</v>
      </c>
      <c r="AU220" s="75">
        <v>55.2</v>
      </c>
      <c r="AV220" s="75">
        <v>31.7</v>
      </c>
      <c r="AW220" s="75">
        <v>36.299999999999997</v>
      </c>
      <c r="AX220" s="75">
        <v>54.7</v>
      </c>
      <c r="AY220" s="75"/>
      <c r="AZ220" s="75">
        <v>35.799999999999997</v>
      </c>
      <c r="BA220" s="75">
        <v>73.2</v>
      </c>
      <c r="BB220" s="75">
        <v>26.9</v>
      </c>
      <c r="BC220" s="75">
        <v>45</v>
      </c>
      <c r="BD220" s="75">
        <v>41.7</v>
      </c>
      <c r="BE220" s="75">
        <v>480</v>
      </c>
      <c r="BF220" s="75">
        <v>250</v>
      </c>
      <c r="BG220" s="75">
        <v>94</v>
      </c>
      <c r="BH220" s="75">
        <v>502</v>
      </c>
      <c r="BI220" s="75">
        <v>16.100000000000001</v>
      </c>
      <c r="BJ220" s="75">
        <v>46.2</v>
      </c>
      <c r="BK220" s="75">
        <v>525</v>
      </c>
      <c r="BL220" s="75">
        <v>464</v>
      </c>
      <c r="BM220" s="75">
        <v>115.2</v>
      </c>
      <c r="BN220" s="75">
        <v>402</v>
      </c>
      <c r="BO220" s="75"/>
      <c r="BP220" s="75">
        <v>406</v>
      </c>
      <c r="BQ220" s="75">
        <v>380</v>
      </c>
      <c r="BR220" s="75">
        <v>107.6</v>
      </c>
      <c r="BS220" s="68"/>
    </row>
    <row r="221" spans="1:71" ht="15.75" customHeight="1" x14ac:dyDescent="0.25">
      <c r="A221" s="245"/>
      <c r="B221" s="66" t="s">
        <v>128</v>
      </c>
      <c r="C221" s="67">
        <f>C218*C220/1000</f>
        <v>6.4</v>
      </c>
      <c r="D221" s="67">
        <f>D218*D220/1000</f>
        <v>0</v>
      </c>
      <c r="E221" s="67">
        <f t="shared" ref="E221:T221" si="57">E218*E220/1000</f>
        <v>0</v>
      </c>
      <c r="F221" s="67">
        <f t="shared" si="57"/>
        <v>0</v>
      </c>
      <c r="G221" s="67">
        <f t="shared" si="57"/>
        <v>0</v>
      </c>
      <c r="H221" s="67">
        <f t="shared" si="57"/>
        <v>0</v>
      </c>
      <c r="I221" s="67">
        <f t="shared" si="57"/>
        <v>0</v>
      </c>
      <c r="J221" s="67">
        <f t="shared" si="57"/>
        <v>0.7</v>
      </c>
      <c r="K221" s="67">
        <f t="shared" si="57"/>
        <v>30.3</v>
      </c>
      <c r="L221" s="67">
        <f t="shared" si="57"/>
        <v>7.1</v>
      </c>
      <c r="M221" s="67">
        <f t="shared" si="57"/>
        <v>1.6</v>
      </c>
      <c r="N221" s="67">
        <f t="shared" si="57"/>
        <v>13.7</v>
      </c>
      <c r="O221" s="67">
        <f t="shared" si="57"/>
        <v>0</v>
      </c>
      <c r="P221" s="67">
        <f t="shared" si="57"/>
        <v>0</v>
      </c>
      <c r="Q221" s="67">
        <f t="shared" si="57"/>
        <v>0</v>
      </c>
      <c r="R221" s="67">
        <f t="shared" si="57"/>
        <v>0</v>
      </c>
      <c r="S221" s="67">
        <f t="shared" si="57"/>
        <v>0</v>
      </c>
      <c r="T221" s="67">
        <f t="shared" si="57"/>
        <v>0</v>
      </c>
      <c r="U221" s="67">
        <f>U218*U220</f>
        <v>0.7</v>
      </c>
      <c r="V221" s="67">
        <f t="shared" ref="V221:BM221" si="58">V218*V220/1000</f>
        <v>0</v>
      </c>
      <c r="W221" s="67">
        <f t="shared" si="58"/>
        <v>0</v>
      </c>
      <c r="X221" s="67">
        <f t="shared" si="58"/>
        <v>0</v>
      </c>
      <c r="Y221" s="67">
        <f t="shared" si="58"/>
        <v>0</v>
      </c>
      <c r="Z221" s="67">
        <f t="shared" si="58"/>
        <v>0</v>
      </c>
      <c r="AA221" s="67">
        <f t="shared" si="58"/>
        <v>0</v>
      </c>
      <c r="AB221" s="67">
        <f t="shared" si="58"/>
        <v>0</v>
      </c>
      <c r="AC221" s="67">
        <f t="shared" si="58"/>
        <v>0</v>
      </c>
      <c r="AD221" s="67">
        <f t="shared" si="58"/>
        <v>0</v>
      </c>
      <c r="AE221" s="67">
        <f t="shared" si="58"/>
        <v>0</v>
      </c>
      <c r="AF221" s="67">
        <f t="shared" si="58"/>
        <v>0</v>
      </c>
      <c r="AG221" s="67">
        <f t="shared" si="58"/>
        <v>0</v>
      </c>
      <c r="AH221" s="67">
        <f t="shared" si="58"/>
        <v>0</v>
      </c>
      <c r="AI221" s="67">
        <f t="shared" si="58"/>
        <v>0</v>
      </c>
      <c r="AJ221" s="67">
        <f>AJ218*AJ220/1000</f>
        <v>0</v>
      </c>
      <c r="AK221" s="67">
        <f t="shared" si="58"/>
        <v>0</v>
      </c>
      <c r="AL221" s="67">
        <f t="shared" si="58"/>
        <v>0</v>
      </c>
      <c r="AM221" s="67">
        <f t="shared" si="58"/>
        <v>0</v>
      </c>
      <c r="AN221" s="67">
        <f t="shared" si="58"/>
        <v>0</v>
      </c>
      <c r="AO221" s="67">
        <f t="shared" si="58"/>
        <v>0</v>
      </c>
      <c r="AP221" s="67">
        <f t="shared" si="58"/>
        <v>0</v>
      </c>
      <c r="AQ221" s="67">
        <f t="shared" si="58"/>
        <v>0</v>
      </c>
      <c r="AR221" s="67">
        <f t="shared" si="58"/>
        <v>0</v>
      </c>
      <c r="AS221" s="67">
        <f t="shared" si="58"/>
        <v>1.7</v>
      </c>
      <c r="AT221" s="67">
        <f t="shared" si="58"/>
        <v>0.3</v>
      </c>
      <c r="AU221" s="67">
        <f t="shared" si="58"/>
        <v>1.1000000000000001</v>
      </c>
      <c r="AV221" s="67">
        <f t="shared" si="58"/>
        <v>0</v>
      </c>
      <c r="AW221" s="67">
        <f t="shared" si="58"/>
        <v>0.4</v>
      </c>
      <c r="AX221" s="67">
        <f t="shared" si="58"/>
        <v>0</v>
      </c>
      <c r="AY221" s="67">
        <f t="shared" si="58"/>
        <v>0</v>
      </c>
      <c r="AZ221" s="67">
        <f t="shared" si="58"/>
        <v>0</v>
      </c>
      <c r="BA221" s="67">
        <f t="shared" si="58"/>
        <v>0</v>
      </c>
      <c r="BB221" s="67">
        <f t="shared" si="58"/>
        <v>0</v>
      </c>
      <c r="BC221" s="67">
        <f t="shared" si="58"/>
        <v>0</v>
      </c>
      <c r="BD221" s="67">
        <f t="shared" si="58"/>
        <v>0</v>
      </c>
      <c r="BE221" s="67">
        <f t="shared" si="58"/>
        <v>0</v>
      </c>
      <c r="BF221" s="67">
        <f>BF218*BF220/1000</f>
        <v>0</v>
      </c>
      <c r="BG221" s="67">
        <f t="shared" si="58"/>
        <v>0</v>
      </c>
      <c r="BH221" s="67">
        <f t="shared" si="58"/>
        <v>0</v>
      </c>
      <c r="BI221" s="67">
        <f t="shared" si="58"/>
        <v>0</v>
      </c>
      <c r="BJ221" s="67">
        <f t="shared" si="58"/>
        <v>0.8</v>
      </c>
      <c r="BK221" s="67">
        <f t="shared" si="58"/>
        <v>0</v>
      </c>
      <c r="BL221" s="67">
        <f t="shared" si="58"/>
        <v>1.7</v>
      </c>
      <c r="BM221" s="67">
        <f t="shared" si="58"/>
        <v>0</v>
      </c>
      <c r="BN221" s="67">
        <f>BN218*BN220/1000</f>
        <v>0</v>
      </c>
      <c r="BO221" s="67">
        <f>BO218*BO220/1000</f>
        <v>0</v>
      </c>
      <c r="BP221" s="67">
        <f>BP218*BP220/1000</f>
        <v>0</v>
      </c>
      <c r="BQ221" s="67">
        <f>BQ218*BQ220/920</f>
        <v>0</v>
      </c>
      <c r="BR221" s="67">
        <f>BR218*BR220/920</f>
        <v>0</v>
      </c>
      <c r="BS221" s="70">
        <f>SUM(C221:BR221)</f>
        <v>66.5</v>
      </c>
    </row>
    <row r="222" spans="1:71" ht="15.75" customHeight="1" thickBot="1" x14ac:dyDescent="0.3">
      <c r="A222" s="246"/>
      <c r="B222" s="64" t="s">
        <v>130</v>
      </c>
      <c r="C222" s="18">
        <f>C219*C220/1000</f>
        <v>7</v>
      </c>
      <c r="D222" s="18">
        <f>D219*D220/1000</f>
        <v>0</v>
      </c>
      <c r="E222" s="18">
        <f t="shared" ref="E222:T222" si="59">E219*E220/1000</f>
        <v>0</v>
      </c>
      <c r="F222" s="18">
        <f t="shared" si="59"/>
        <v>0</v>
      </c>
      <c r="G222" s="18">
        <f t="shared" si="59"/>
        <v>0</v>
      </c>
      <c r="H222" s="18">
        <f t="shared" si="59"/>
        <v>0</v>
      </c>
      <c r="I222" s="18">
        <f t="shared" si="59"/>
        <v>0</v>
      </c>
      <c r="J222" s="18">
        <f t="shared" si="59"/>
        <v>0.9</v>
      </c>
      <c r="K222" s="18">
        <f t="shared" si="59"/>
        <v>40.299999999999997</v>
      </c>
      <c r="L222" s="18">
        <f t="shared" si="59"/>
        <v>7.1</v>
      </c>
      <c r="M222" s="18">
        <f t="shared" si="59"/>
        <v>2.1</v>
      </c>
      <c r="N222" s="18">
        <f t="shared" si="59"/>
        <v>22.8</v>
      </c>
      <c r="O222" s="18">
        <f t="shared" si="59"/>
        <v>0</v>
      </c>
      <c r="P222" s="18">
        <f t="shared" si="59"/>
        <v>0</v>
      </c>
      <c r="Q222" s="18">
        <f t="shared" si="59"/>
        <v>0</v>
      </c>
      <c r="R222" s="18">
        <f t="shared" si="59"/>
        <v>0</v>
      </c>
      <c r="S222" s="18">
        <f t="shared" si="59"/>
        <v>0</v>
      </c>
      <c r="T222" s="18">
        <f t="shared" si="59"/>
        <v>0</v>
      </c>
      <c r="U222" s="18">
        <f>U219*U220</f>
        <v>0.7</v>
      </c>
      <c r="V222" s="18">
        <f t="shared" ref="V222:BM222" si="60">V219*V220/1000</f>
        <v>0</v>
      </c>
      <c r="W222" s="18">
        <f t="shared" si="60"/>
        <v>0</v>
      </c>
      <c r="X222" s="18">
        <f t="shared" si="60"/>
        <v>0</v>
      </c>
      <c r="Y222" s="18">
        <f t="shared" si="60"/>
        <v>0</v>
      </c>
      <c r="Z222" s="18">
        <f t="shared" si="60"/>
        <v>0</v>
      </c>
      <c r="AA222" s="18">
        <f t="shared" si="60"/>
        <v>0</v>
      </c>
      <c r="AB222" s="18">
        <f t="shared" si="60"/>
        <v>0</v>
      </c>
      <c r="AC222" s="18">
        <f t="shared" si="60"/>
        <v>0</v>
      </c>
      <c r="AD222" s="18">
        <f t="shared" si="60"/>
        <v>0</v>
      </c>
      <c r="AE222" s="18">
        <f t="shared" si="60"/>
        <v>0</v>
      </c>
      <c r="AF222" s="18">
        <f t="shared" si="60"/>
        <v>0</v>
      </c>
      <c r="AG222" s="18">
        <f t="shared" si="60"/>
        <v>0</v>
      </c>
      <c r="AH222" s="18">
        <f t="shared" si="60"/>
        <v>0</v>
      </c>
      <c r="AI222" s="18">
        <f t="shared" si="60"/>
        <v>0</v>
      </c>
      <c r="AJ222" s="18">
        <f>AJ219*AJ220/1000</f>
        <v>0</v>
      </c>
      <c r="AK222" s="18">
        <f t="shared" si="60"/>
        <v>0</v>
      </c>
      <c r="AL222" s="18">
        <f t="shared" si="60"/>
        <v>0</v>
      </c>
      <c r="AM222" s="18">
        <f t="shared" si="60"/>
        <v>0</v>
      </c>
      <c r="AN222" s="18">
        <f t="shared" si="60"/>
        <v>0</v>
      </c>
      <c r="AO222" s="18">
        <f t="shared" si="60"/>
        <v>0</v>
      </c>
      <c r="AP222" s="18">
        <f t="shared" si="60"/>
        <v>0</v>
      </c>
      <c r="AQ222" s="18">
        <f t="shared" si="60"/>
        <v>0</v>
      </c>
      <c r="AR222" s="18">
        <f t="shared" si="60"/>
        <v>0</v>
      </c>
      <c r="AS222" s="18">
        <f t="shared" si="60"/>
        <v>2.4</v>
      </c>
      <c r="AT222" s="18">
        <f t="shared" si="60"/>
        <v>0.3</v>
      </c>
      <c r="AU222" s="18">
        <f t="shared" si="60"/>
        <v>1.9</v>
      </c>
      <c r="AV222" s="18">
        <f t="shared" si="60"/>
        <v>0</v>
      </c>
      <c r="AW222" s="18">
        <f t="shared" si="60"/>
        <v>0.5</v>
      </c>
      <c r="AX222" s="18">
        <f t="shared" si="60"/>
        <v>0</v>
      </c>
      <c r="AY222" s="18">
        <f t="shared" si="60"/>
        <v>0</v>
      </c>
      <c r="AZ222" s="18">
        <f t="shared" si="60"/>
        <v>0</v>
      </c>
      <c r="BA222" s="18">
        <f t="shared" si="60"/>
        <v>0</v>
      </c>
      <c r="BB222" s="18">
        <f t="shared" si="60"/>
        <v>0</v>
      </c>
      <c r="BC222" s="18">
        <f t="shared" si="60"/>
        <v>0</v>
      </c>
      <c r="BD222" s="18">
        <f t="shared" si="60"/>
        <v>0</v>
      </c>
      <c r="BE222" s="18">
        <f t="shared" si="60"/>
        <v>0</v>
      </c>
      <c r="BF222" s="18">
        <f>BF219*BF220/1000</f>
        <v>0</v>
      </c>
      <c r="BG222" s="18">
        <f t="shared" si="60"/>
        <v>0</v>
      </c>
      <c r="BH222" s="18">
        <f t="shared" si="60"/>
        <v>0</v>
      </c>
      <c r="BI222" s="18">
        <f t="shared" si="60"/>
        <v>0</v>
      </c>
      <c r="BJ222" s="18">
        <f t="shared" si="60"/>
        <v>0.9</v>
      </c>
      <c r="BK222" s="18">
        <f t="shared" si="60"/>
        <v>0</v>
      </c>
      <c r="BL222" s="18">
        <f t="shared" si="60"/>
        <v>1.7</v>
      </c>
      <c r="BM222" s="18">
        <f t="shared" si="60"/>
        <v>0</v>
      </c>
      <c r="BN222" s="18">
        <f>BN219*BN220/1000</f>
        <v>0</v>
      </c>
      <c r="BO222" s="18">
        <f>BO219*BO220/1000</f>
        <v>0</v>
      </c>
      <c r="BP222" s="18">
        <f>BP219*BP220/1000</f>
        <v>0</v>
      </c>
      <c r="BQ222" s="18">
        <f>BQ219*BQ220/920</f>
        <v>0</v>
      </c>
      <c r="BR222" s="18">
        <f>BR219*BR220/920</f>
        <v>0</v>
      </c>
      <c r="BS222" s="69">
        <f>SUM(C222:BR222)</f>
        <v>88.6</v>
      </c>
    </row>
    <row r="223" spans="1:71" ht="15.75" hidden="1" customHeight="1" thickTop="1" x14ac:dyDescent="0.25">
      <c r="A223" s="236"/>
      <c r="B223" s="6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8"/>
      <c r="BP223" s="8"/>
      <c r="BQ223" s="7"/>
      <c r="BR223" s="7"/>
    </row>
    <row r="224" spans="1:71" ht="15" hidden="1" customHeight="1" x14ac:dyDescent="0.25">
      <c r="A224" s="292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1"/>
      <c r="BP224" s="11"/>
      <c r="BQ224" s="10"/>
      <c r="BR224" s="10"/>
    </row>
    <row r="225" spans="1:70" ht="15.75" hidden="1" customHeight="1" x14ac:dyDescent="0.25">
      <c r="A225" s="235"/>
      <c r="B225" s="6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24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8"/>
      <c r="BP225" s="8"/>
      <c r="BQ225" s="7"/>
      <c r="BR225" s="7"/>
    </row>
    <row r="226" spans="1:70" ht="15.75" hidden="1" customHeight="1" x14ac:dyDescent="0.25">
      <c r="A226" s="236"/>
      <c r="B226" s="13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04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3"/>
      <c r="BP226" s="13"/>
      <c r="BQ226" s="12"/>
      <c r="BR226" s="12"/>
    </row>
    <row r="227" spans="1:70" ht="15" hidden="1" customHeight="1" x14ac:dyDescent="0.25">
      <c r="A227" s="292"/>
      <c r="B227" s="32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8"/>
      <c r="BP227" s="8"/>
      <c r="BQ227" s="7"/>
      <c r="BR227" s="7"/>
    </row>
    <row r="228" spans="1:70" ht="15" hidden="1" customHeight="1" x14ac:dyDescent="0.25">
      <c r="A228" s="292"/>
      <c r="B228" s="3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1"/>
      <c r="BP228" s="11"/>
      <c r="BQ228" s="10"/>
      <c r="BR228" s="10"/>
    </row>
    <row r="229" spans="1:70" ht="15.75" hidden="1" customHeight="1" x14ac:dyDescent="0.25">
      <c r="A229" s="292"/>
      <c r="B229" s="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8"/>
      <c r="BP229" s="8"/>
      <c r="BQ229" s="7"/>
      <c r="BR229" s="7"/>
    </row>
    <row r="230" spans="1:70" ht="15.75" hidden="1" customHeight="1" x14ac:dyDescent="0.25">
      <c r="A230" s="292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1"/>
      <c r="BP230" s="11"/>
      <c r="BQ230" s="10"/>
      <c r="BR230" s="10"/>
    </row>
    <row r="231" spans="1:70" ht="15.75" hidden="1" customHeight="1" x14ac:dyDescent="0.25">
      <c r="A231" s="292"/>
      <c r="B231" s="6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8"/>
      <c r="BP231" s="8"/>
      <c r="BQ231" s="7"/>
      <c r="BR231" s="7"/>
    </row>
    <row r="232" spans="1:70" ht="15.75" hidden="1" customHeight="1" x14ac:dyDescent="0.25">
      <c r="A232" s="292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2"/>
      <c r="AJ232" s="12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1"/>
      <c r="BP232" s="11"/>
      <c r="BQ232" s="10"/>
      <c r="BR232" s="10"/>
    </row>
    <row r="233" spans="1:70" s="2" customFormat="1" ht="15.75" hidden="1" customHeight="1" x14ac:dyDescent="0.25">
      <c r="A233" s="293"/>
      <c r="B233" s="13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5"/>
      <c r="BP233" s="125"/>
      <c r="BQ233" s="124"/>
      <c r="BR233" s="124"/>
    </row>
    <row r="234" spans="1:70" s="2" customFormat="1" ht="15.75" hidden="1" customHeight="1" x14ac:dyDescent="0.25">
      <c r="A234" s="240"/>
      <c r="B234" s="131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9"/>
      <c r="BP234" s="129"/>
      <c r="BQ234" s="128"/>
      <c r="BR234" s="128"/>
    </row>
    <row r="235" spans="1:70" ht="15.75" hidden="1" customHeight="1" x14ac:dyDescent="0.25">
      <c r="A235" s="292"/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8"/>
      <c r="BP235" s="8"/>
      <c r="BQ235" s="7"/>
      <c r="BR235" s="7"/>
    </row>
    <row r="236" spans="1:70" ht="15.75" hidden="1" customHeight="1" x14ac:dyDescent="0.25">
      <c r="A236" s="292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1"/>
      <c r="BP236" s="11"/>
      <c r="BQ236" s="10"/>
      <c r="BR236" s="10"/>
    </row>
    <row r="237" spans="1:70" ht="15.75" hidden="1" customHeight="1" x14ac:dyDescent="0.25">
      <c r="A237" s="292"/>
      <c r="B237" s="6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8"/>
      <c r="BP237" s="8"/>
      <c r="BQ237" s="7"/>
      <c r="BR237" s="7"/>
    </row>
    <row r="238" spans="1:70" ht="15.75" hidden="1" customHeight="1" thickBot="1" x14ac:dyDescent="0.3">
      <c r="A238" s="292"/>
      <c r="B238" s="133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1"/>
      <c r="BP238" s="11"/>
      <c r="BQ238" s="10"/>
      <c r="BR238" s="10"/>
    </row>
    <row r="239" spans="1:70" ht="15.75" hidden="1" customHeight="1" thickTop="1" x14ac:dyDescent="0.25">
      <c r="A239" s="244" t="s">
        <v>127</v>
      </c>
      <c r="B239" s="63" t="s">
        <v>128</v>
      </c>
      <c r="C239" s="17">
        <f t="shared" ref="C239:G240" si="61">C223+C225+C227+C229+C231+C233+C235+C237</f>
        <v>0</v>
      </c>
      <c r="D239" s="17">
        <f t="shared" si="61"/>
        <v>0</v>
      </c>
      <c r="E239" s="17">
        <f t="shared" si="61"/>
        <v>0</v>
      </c>
      <c r="F239" s="17">
        <f t="shared" si="61"/>
        <v>0</v>
      </c>
      <c r="G239" s="17">
        <f t="shared" si="61"/>
        <v>0</v>
      </c>
      <c r="H239" s="17">
        <f t="shared" ref="H239:BR240" si="62">H223+H225+H227+H229+H231+H233+H235+H237</f>
        <v>0</v>
      </c>
      <c r="I239" s="17">
        <f t="shared" si="62"/>
        <v>0</v>
      </c>
      <c r="J239" s="17">
        <f t="shared" si="62"/>
        <v>0</v>
      </c>
      <c r="K239" s="17">
        <f t="shared" si="62"/>
        <v>0</v>
      </c>
      <c r="L239" s="17">
        <f t="shared" si="62"/>
        <v>0</v>
      </c>
      <c r="M239" s="17">
        <f t="shared" si="62"/>
        <v>0</v>
      </c>
      <c r="N239" s="17">
        <f t="shared" si="62"/>
        <v>0</v>
      </c>
      <c r="O239" s="17">
        <f t="shared" si="62"/>
        <v>0</v>
      </c>
      <c r="P239" s="17">
        <f t="shared" si="62"/>
        <v>0</v>
      </c>
      <c r="Q239" s="17">
        <f t="shared" si="62"/>
        <v>0</v>
      </c>
      <c r="R239" s="17">
        <f t="shared" si="62"/>
        <v>0</v>
      </c>
      <c r="S239" s="17">
        <f t="shared" si="62"/>
        <v>0</v>
      </c>
      <c r="T239" s="17">
        <f t="shared" si="62"/>
        <v>0</v>
      </c>
      <c r="U239" s="17">
        <f t="shared" si="62"/>
        <v>0</v>
      </c>
      <c r="V239" s="17">
        <f t="shared" si="62"/>
        <v>0</v>
      </c>
      <c r="W239" s="17">
        <f t="shared" si="62"/>
        <v>0</v>
      </c>
      <c r="X239" s="17">
        <f t="shared" si="62"/>
        <v>0</v>
      </c>
      <c r="Y239" s="17">
        <f t="shared" si="62"/>
        <v>0</v>
      </c>
      <c r="Z239" s="17">
        <f t="shared" si="62"/>
        <v>0</v>
      </c>
      <c r="AA239" s="17">
        <f t="shared" si="62"/>
        <v>0</v>
      </c>
      <c r="AB239" s="17">
        <f t="shared" si="62"/>
        <v>0</v>
      </c>
      <c r="AC239" s="17">
        <f t="shared" si="62"/>
        <v>0</v>
      </c>
      <c r="AD239" s="17">
        <f t="shared" si="62"/>
        <v>0</v>
      </c>
      <c r="AE239" s="17">
        <f t="shared" si="62"/>
        <v>0</v>
      </c>
      <c r="AF239" s="17">
        <f t="shared" si="62"/>
        <v>0</v>
      </c>
      <c r="AG239" s="17">
        <f t="shared" si="62"/>
        <v>0</v>
      </c>
      <c r="AH239" s="17">
        <f t="shared" si="62"/>
        <v>0</v>
      </c>
      <c r="AI239" s="17">
        <f t="shared" si="62"/>
        <v>0</v>
      </c>
      <c r="AJ239" s="17"/>
      <c r="AK239" s="17">
        <f t="shared" si="62"/>
        <v>0</v>
      </c>
      <c r="AL239" s="17">
        <f t="shared" si="62"/>
        <v>0</v>
      </c>
      <c r="AM239" s="17">
        <f t="shared" si="62"/>
        <v>0</v>
      </c>
      <c r="AN239" s="17">
        <f t="shared" si="62"/>
        <v>0</v>
      </c>
      <c r="AO239" s="17">
        <f t="shared" si="62"/>
        <v>0</v>
      </c>
      <c r="AP239" s="17">
        <f t="shared" si="62"/>
        <v>0</v>
      </c>
      <c r="AQ239" s="17">
        <f t="shared" si="62"/>
        <v>0</v>
      </c>
      <c r="AR239" s="17">
        <f t="shared" si="62"/>
        <v>0</v>
      </c>
      <c r="AS239" s="17">
        <f t="shared" si="62"/>
        <v>0</v>
      </c>
      <c r="AT239" s="17">
        <f t="shared" si="62"/>
        <v>0</v>
      </c>
      <c r="AU239" s="17">
        <f t="shared" si="62"/>
        <v>0</v>
      </c>
      <c r="AV239" s="17">
        <f t="shared" si="62"/>
        <v>0</v>
      </c>
      <c r="AW239" s="17">
        <f t="shared" si="62"/>
        <v>0</v>
      </c>
      <c r="AX239" s="17">
        <f t="shared" si="62"/>
        <v>0</v>
      </c>
      <c r="AY239" s="17">
        <f t="shared" si="62"/>
        <v>0</v>
      </c>
      <c r="AZ239" s="17">
        <f t="shared" si="62"/>
        <v>0</v>
      </c>
      <c r="BA239" s="17">
        <f t="shared" si="62"/>
        <v>0</v>
      </c>
      <c r="BB239" s="17">
        <f t="shared" si="62"/>
        <v>0</v>
      </c>
      <c r="BC239" s="17">
        <f t="shared" si="62"/>
        <v>0</v>
      </c>
      <c r="BD239" s="17">
        <f t="shared" si="62"/>
        <v>0</v>
      </c>
      <c r="BE239" s="17">
        <f t="shared" si="62"/>
        <v>0</v>
      </c>
      <c r="BF239" s="17"/>
      <c r="BG239" s="17">
        <f t="shared" si="62"/>
        <v>0</v>
      </c>
      <c r="BH239" s="17">
        <f t="shared" si="62"/>
        <v>0</v>
      </c>
      <c r="BI239" s="17">
        <v>1.3</v>
      </c>
      <c r="BJ239" s="17">
        <f t="shared" si="62"/>
        <v>0</v>
      </c>
      <c r="BK239" s="17">
        <f t="shared" si="62"/>
        <v>0</v>
      </c>
      <c r="BL239" s="17">
        <f t="shared" si="62"/>
        <v>0</v>
      </c>
      <c r="BM239" s="17">
        <f t="shared" si="62"/>
        <v>0</v>
      </c>
      <c r="BN239" s="17">
        <f t="shared" si="62"/>
        <v>0</v>
      </c>
      <c r="BO239" s="17">
        <f t="shared" si="62"/>
        <v>0</v>
      </c>
      <c r="BP239" s="17">
        <f t="shared" si="62"/>
        <v>0</v>
      </c>
      <c r="BQ239" s="17">
        <f t="shared" si="62"/>
        <v>0</v>
      </c>
      <c r="BR239" s="17">
        <f t="shared" si="62"/>
        <v>0</v>
      </c>
    </row>
    <row r="240" spans="1:70" ht="15.75" hidden="1" customHeight="1" thickBot="1" x14ac:dyDescent="0.3">
      <c r="A240" s="245"/>
      <c r="B240" s="64" t="s">
        <v>130</v>
      </c>
      <c r="C240" s="18">
        <f t="shared" si="61"/>
        <v>0</v>
      </c>
      <c r="D240" s="18">
        <f t="shared" si="61"/>
        <v>0</v>
      </c>
      <c r="E240" s="18">
        <f t="shared" si="61"/>
        <v>0</v>
      </c>
      <c r="F240" s="18">
        <f t="shared" si="61"/>
        <v>0</v>
      </c>
      <c r="G240" s="18">
        <f t="shared" si="61"/>
        <v>0</v>
      </c>
      <c r="H240" s="18">
        <f t="shared" si="62"/>
        <v>0</v>
      </c>
      <c r="I240" s="18">
        <f t="shared" si="62"/>
        <v>0</v>
      </c>
      <c r="J240" s="18">
        <f t="shared" si="62"/>
        <v>0</v>
      </c>
      <c r="K240" s="18">
        <f t="shared" si="62"/>
        <v>0</v>
      </c>
      <c r="L240" s="18">
        <f t="shared" si="62"/>
        <v>0</v>
      </c>
      <c r="M240" s="18">
        <f t="shared" si="62"/>
        <v>0</v>
      </c>
      <c r="N240" s="18">
        <f t="shared" si="62"/>
        <v>0</v>
      </c>
      <c r="O240" s="18">
        <f t="shared" si="62"/>
        <v>0</v>
      </c>
      <c r="P240" s="18">
        <f t="shared" si="62"/>
        <v>0</v>
      </c>
      <c r="Q240" s="18">
        <f t="shared" si="62"/>
        <v>0</v>
      </c>
      <c r="R240" s="18">
        <f t="shared" si="62"/>
        <v>0</v>
      </c>
      <c r="S240" s="18">
        <f t="shared" si="62"/>
        <v>0</v>
      </c>
      <c r="T240" s="18">
        <f t="shared" si="62"/>
        <v>0</v>
      </c>
      <c r="U240" s="18">
        <f t="shared" si="62"/>
        <v>0</v>
      </c>
      <c r="V240" s="18">
        <f t="shared" si="62"/>
        <v>0</v>
      </c>
      <c r="W240" s="18">
        <f t="shared" si="62"/>
        <v>0</v>
      </c>
      <c r="X240" s="18">
        <f t="shared" si="62"/>
        <v>0</v>
      </c>
      <c r="Y240" s="18">
        <f t="shared" si="62"/>
        <v>0</v>
      </c>
      <c r="Z240" s="18">
        <f t="shared" si="62"/>
        <v>0</v>
      </c>
      <c r="AA240" s="18">
        <f t="shared" si="62"/>
        <v>0</v>
      </c>
      <c r="AB240" s="18">
        <f t="shared" si="62"/>
        <v>0</v>
      </c>
      <c r="AC240" s="18">
        <f t="shared" si="62"/>
        <v>0</v>
      </c>
      <c r="AD240" s="18">
        <f t="shared" si="62"/>
        <v>0</v>
      </c>
      <c r="AE240" s="18">
        <f t="shared" si="62"/>
        <v>0</v>
      </c>
      <c r="AF240" s="18">
        <f t="shared" si="62"/>
        <v>0</v>
      </c>
      <c r="AG240" s="18">
        <f t="shared" si="62"/>
        <v>0</v>
      </c>
      <c r="AH240" s="18">
        <f t="shared" si="62"/>
        <v>0</v>
      </c>
      <c r="AI240" s="18">
        <f t="shared" si="62"/>
        <v>0</v>
      </c>
      <c r="AJ240" s="18"/>
      <c r="AK240" s="18">
        <f t="shared" si="62"/>
        <v>0</v>
      </c>
      <c r="AL240" s="18">
        <f t="shared" si="62"/>
        <v>0</v>
      </c>
      <c r="AM240" s="18">
        <f t="shared" si="62"/>
        <v>0</v>
      </c>
      <c r="AN240" s="18">
        <f t="shared" si="62"/>
        <v>0</v>
      </c>
      <c r="AO240" s="18">
        <f t="shared" si="62"/>
        <v>0</v>
      </c>
      <c r="AP240" s="18">
        <f t="shared" si="62"/>
        <v>0</v>
      </c>
      <c r="AQ240" s="18">
        <f t="shared" si="62"/>
        <v>0</v>
      </c>
      <c r="AR240" s="18">
        <f t="shared" si="62"/>
        <v>0</v>
      </c>
      <c r="AS240" s="18">
        <f t="shared" si="62"/>
        <v>0</v>
      </c>
      <c r="AT240" s="18">
        <f t="shared" si="62"/>
        <v>0</v>
      </c>
      <c r="AU240" s="18">
        <f t="shared" si="62"/>
        <v>0</v>
      </c>
      <c r="AV240" s="18">
        <f t="shared" si="62"/>
        <v>0</v>
      </c>
      <c r="AW240" s="18">
        <f t="shared" si="62"/>
        <v>0</v>
      </c>
      <c r="AX240" s="18">
        <f t="shared" si="62"/>
        <v>0</v>
      </c>
      <c r="AY240" s="18">
        <f t="shared" si="62"/>
        <v>0</v>
      </c>
      <c r="AZ240" s="18">
        <f t="shared" si="62"/>
        <v>0</v>
      </c>
      <c r="BA240" s="18">
        <f t="shared" si="62"/>
        <v>0</v>
      </c>
      <c r="BB240" s="18">
        <f t="shared" si="62"/>
        <v>0</v>
      </c>
      <c r="BC240" s="18">
        <f t="shared" si="62"/>
        <v>0</v>
      </c>
      <c r="BD240" s="18">
        <f t="shared" si="62"/>
        <v>0</v>
      </c>
      <c r="BE240" s="18">
        <f t="shared" si="62"/>
        <v>0</v>
      </c>
      <c r="BF240" s="18"/>
      <c r="BG240" s="18">
        <f t="shared" si="62"/>
        <v>0</v>
      </c>
      <c r="BH240" s="18">
        <f t="shared" si="62"/>
        <v>0</v>
      </c>
      <c r="BI240" s="18">
        <v>2.2999999999999998</v>
      </c>
      <c r="BJ240" s="18">
        <f t="shared" si="62"/>
        <v>0</v>
      </c>
      <c r="BK240" s="18">
        <f t="shared" si="62"/>
        <v>0</v>
      </c>
      <c r="BL240" s="18">
        <f t="shared" si="62"/>
        <v>0</v>
      </c>
      <c r="BM240" s="18">
        <f t="shared" si="62"/>
        <v>0</v>
      </c>
      <c r="BN240" s="18">
        <f t="shared" si="62"/>
        <v>0</v>
      </c>
      <c r="BO240" s="18">
        <f t="shared" si="62"/>
        <v>0</v>
      </c>
      <c r="BP240" s="18">
        <f t="shared" si="62"/>
        <v>0</v>
      </c>
      <c r="BQ240" s="18">
        <f t="shared" si="62"/>
        <v>0</v>
      </c>
      <c r="BR240" s="18">
        <f t="shared" si="62"/>
        <v>0</v>
      </c>
    </row>
    <row r="241" spans="1:71" ht="15.75" hidden="1" customHeight="1" thickTop="1" x14ac:dyDescent="0.25">
      <c r="A241" s="245"/>
      <c r="B241" s="74" t="s">
        <v>173</v>
      </c>
      <c r="C241" s="75">
        <v>47.2</v>
      </c>
      <c r="D241" s="75">
        <v>123</v>
      </c>
      <c r="E241" s="75"/>
      <c r="F241" s="75"/>
      <c r="G241" s="75">
        <v>180</v>
      </c>
      <c r="H241" s="75"/>
      <c r="I241" s="75">
        <v>200</v>
      </c>
      <c r="J241" s="75">
        <v>195</v>
      </c>
      <c r="K241" s="75">
        <v>214.6</v>
      </c>
      <c r="L241" s="75">
        <v>235</v>
      </c>
      <c r="M241" s="75">
        <v>344.5</v>
      </c>
      <c r="N241" s="75">
        <v>432.7</v>
      </c>
      <c r="O241" s="75">
        <v>429.2</v>
      </c>
      <c r="P241" s="75">
        <v>292.2</v>
      </c>
      <c r="Q241" s="75">
        <v>232.5</v>
      </c>
      <c r="R241" s="75">
        <v>149.9</v>
      </c>
      <c r="S241" s="75"/>
      <c r="T241" s="75">
        <v>162.6</v>
      </c>
      <c r="U241" s="75">
        <v>6.8</v>
      </c>
      <c r="V241" s="75">
        <v>37.1</v>
      </c>
      <c r="W241" s="75">
        <v>28.8</v>
      </c>
      <c r="X241" s="75">
        <v>23.4</v>
      </c>
      <c r="Y241" s="75">
        <v>33.6</v>
      </c>
      <c r="Z241" s="75">
        <v>32.4</v>
      </c>
      <c r="AA241" s="75"/>
      <c r="AB241" s="75"/>
      <c r="AC241" s="75">
        <v>72</v>
      </c>
      <c r="AD241" s="75">
        <v>78</v>
      </c>
      <c r="AE241" s="75"/>
      <c r="AF241" s="75">
        <v>113.5</v>
      </c>
      <c r="AG241" s="75">
        <v>123.3</v>
      </c>
      <c r="AH241" s="75">
        <v>88.1</v>
      </c>
      <c r="AI241" s="75">
        <v>56.3</v>
      </c>
      <c r="AJ241" s="75"/>
      <c r="AK241" s="75">
        <v>98</v>
      </c>
      <c r="AL241" s="75">
        <v>131</v>
      </c>
      <c r="AM241" s="75">
        <v>180.6</v>
      </c>
      <c r="AN241" s="75">
        <v>204.7</v>
      </c>
      <c r="AO241" s="75"/>
      <c r="AP241" s="75">
        <v>143</v>
      </c>
      <c r="AQ241" s="75">
        <v>25</v>
      </c>
      <c r="AR241" s="75">
        <v>36</v>
      </c>
      <c r="AS241" s="75">
        <v>48.5</v>
      </c>
      <c r="AT241" s="75">
        <v>50</v>
      </c>
      <c r="AU241" s="75">
        <v>55.2</v>
      </c>
      <c r="AV241" s="75">
        <v>31.7</v>
      </c>
      <c r="AW241" s="75">
        <v>36.299999999999997</v>
      </c>
      <c r="AX241" s="75">
        <v>54.7</v>
      </c>
      <c r="AY241" s="75"/>
      <c r="AZ241" s="75">
        <v>35.799999999999997</v>
      </c>
      <c r="BA241" s="75">
        <v>73.2</v>
      </c>
      <c r="BB241" s="75">
        <v>26.9</v>
      </c>
      <c r="BC241" s="75">
        <v>45</v>
      </c>
      <c r="BD241" s="75">
        <v>41.7</v>
      </c>
      <c r="BE241" s="75">
        <v>460</v>
      </c>
      <c r="BF241" s="75"/>
      <c r="BG241" s="75">
        <v>94</v>
      </c>
      <c r="BH241" s="75">
        <v>502</v>
      </c>
      <c r="BI241" s="75">
        <v>16.100000000000001</v>
      </c>
      <c r="BJ241" s="75">
        <v>46.2</v>
      </c>
      <c r="BK241" s="75">
        <v>525</v>
      </c>
      <c r="BL241" s="75">
        <v>464</v>
      </c>
      <c r="BM241" s="75">
        <v>115.2</v>
      </c>
      <c r="BN241" s="75">
        <v>402</v>
      </c>
      <c r="BO241" s="75"/>
      <c r="BP241" s="75">
        <v>406</v>
      </c>
      <c r="BQ241" s="75">
        <v>360</v>
      </c>
      <c r="BR241" s="75">
        <v>107.6</v>
      </c>
      <c r="BS241" s="68"/>
    </row>
    <row r="242" spans="1:71" ht="15.75" hidden="1" customHeight="1" x14ac:dyDescent="0.25">
      <c r="A242" s="245"/>
      <c r="B242" s="66" t="s">
        <v>128</v>
      </c>
      <c r="C242" s="67">
        <f>C239*C241/1000</f>
        <v>0</v>
      </c>
      <c r="D242" s="67">
        <f>D239*D241/1000</f>
        <v>0</v>
      </c>
      <c r="E242" s="67">
        <f t="shared" ref="E242:T242" si="63">E239*E241/1000</f>
        <v>0</v>
      </c>
      <c r="F242" s="67">
        <f t="shared" si="63"/>
        <v>0</v>
      </c>
      <c r="G242" s="67">
        <f t="shared" si="63"/>
        <v>0</v>
      </c>
      <c r="H242" s="67">
        <f t="shared" si="63"/>
        <v>0</v>
      </c>
      <c r="I242" s="67">
        <f t="shared" si="63"/>
        <v>0</v>
      </c>
      <c r="J242" s="67">
        <f t="shared" si="63"/>
        <v>0</v>
      </c>
      <c r="K242" s="67">
        <f t="shared" si="63"/>
        <v>0</v>
      </c>
      <c r="L242" s="67">
        <f t="shared" si="63"/>
        <v>0</v>
      </c>
      <c r="M242" s="67">
        <f t="shared" si="63"/>
        <v>0</v>
      </c>
      <c r="N242" s="67">
        <f t="shared" si="63"/>
        <v>0</v>
      </c>
      <c r="O242" s="67">
        <f t="shared" si="63"/>
        <v>0</v>
      </c>
      <c r="P242" s="67">
        <f t="shared" si="63"/>
        <v>0</v>
      </c>
      <c r="Q242" s="67">
        <f t="shared" si="63"/>
        <v>0</v>
      </c>
      <c r="R242" s="67">
        <f t="shared" si="63"/>
        <v>0</v>
      </c>
      <c r="S242" s="67">
        <f t="shared" si="63"/>
        <v>0</v>
      </c>
      <c r="T242" s="67">
        <f t="shared" si="63"/>
        <v>0</v>
      </c>
      <c r="U242" s="67">
        <f>U239*U241</f>
        <v>0</v>
      </c>
      <c r="V242" s="67">
        <f t="shared" ref="V242:BM242" si="64">V239*V241/1000</f>
        <v>0</v>
      </c>
      <c r="W242" s="67">
        <f t="shared" si="64"/>
        <v>0</v>
      </c>
      <c r="X242" s="67">
        <f t="shared" si="64"/>
        <v>0</v>
      </c>
      <c r="Y242" s="67">
        <f t="shared" si="64"/>
        <v>0</v>
      </c>
      <c r="Z242" s="67">
        <f t="shared" si="64"/>
        <v>0</v>
      </c>
      <c r="AA242" s="67">
        <f t="shared" si="64"/>
        <v>0</v>
      </c>
      <c r="AB242" s="67">
        <f t="shared" si="64"/>
        <v>0</v>
      </c>
      <c r="AC242" s="67">
        <f t="shared" si="64"/>
        <v>0</v>
      </c>
      <c r="AD242" s="67">
        <f t="shared" si="64"/>
        <v>0</v>
      </c>
      <c r="AE242" s="67">
        <f t="shared" si="64"/>
        <v>0</v>
      </c>
      <c r="AF242" s="67">
        <f t="shared" si="64"/>
        <v>0</v>
      </c>
      <c r="AG242" s="67">
        <f t="shared" si="64"/>
        <v>0</v>
      </c>
      <c r="AH242" s="67">
        <f t="shared" si="64"/>
        <v>0</v>
      </c>
      <c r="AI242" s="67">
        <f t="shared" si="64"/>
        <v>0</v>
      </c>
      <c r="AJ242" s="67"/>
      <c r="AK242" s="67">
        <f t="shared" si="64"/>
        <v>0</v>
      </c>
      <c r="AL242" s="67">
        <f t="shared" si="64"/>
        <v>0</v>
      </c>
      <c r="AM242" s="67">
        <f t="shared" si="64"/>
        <v>0</v>
      </c>
      <c r="AN242" s="67">
        <f t="shared" si="64"/>
        <v>0</v>
      </c>
      <c r="AO242" s="67">
        <f t="shared" si="64"/>
        <v>0</v>
      </c>
      <c r="AP242" s="67">
        <f t="shared" si="64"/>
        <v>0</v>
      </c>
      <c r="AQ242" s="67">
        <f t="shared" si="64"/>
        <v>0</v>
      </c>
      <c r="AR242" s="67">
        <f t="shared" si="64"/>
        <v>0</v>
      </c>
      <c r="AS242" s="67">
        <f t="shared" si="64"/>
        <v>0</v>
      </c>
      <c r="AT242" s="67">
        <f t="shared" si="64"/>
        <v>0</v>
      </c>
      <c r="AU242" s="67">
        <f t="shared" si="64"/>
        <v>0</v>
      </c>
      <c r="AV242" s="67">
        <f t="shared" si="64"/>
        <v>0</v>
      </c>
      <c r="AW242" s="67">
        <f t="shared" si="64"/>
        <v>0</v>
      </c>
      <c r="AX242" s="67">
        <f t="shared" si="64"/>
        <v>0</v>
      </c>
      <c r="AY242" s="67">
        <f t="shared" si="64"/>
        <v>0</v>
      </c>
      <c r="AZ242" s="67">
        <f t="shared" si="64"/>
        <v>0</v>
      </c>
      <c r="BA242" s="67">
        <f t="shared" si="64"/>
        <v>0</v>
      </c>
      <c r="BB242" s="67">
        <f t="shared" si="64"/>
        <v>0</v>
      </c>
      <c r="BC242" s="67">
        <f t="shared" si="64"/>
        <v>0</v>
      </c>
      <c r="BD242" s="67">
        <f t="shared" si="64"/>
        <v>0</v>
      </c>
      <c r="BE242" s="67">
        <f t="shared" si="64"/>
        <v>0</v>
      </c>
      <c r="BF242" s="67"/>
      <c r="BG242" s="67">
        <f t="shared" si="64"/>
        <v>0</v>
      </c>
      <c r="BH242" s="67">
        <f t="shared" si="64"/>
        <v>0</v>
      </c>
      <c r="BI242" s="67">
        <f t="shared" si="64"/>
        <v>0</v>
      </c>
      <c r="BJ242" s="67">
        <f t="shared" si="64"/>
        <v>0</v>
      </c>
      <c r="BK242" s="67">
        <f t="shared" si="64"/>
        <v>0</v>
      </c>
      <c r="BL242" s="67">
        <f t="shared" si="64"/>
        <v>0</v>
      </c>
      <c r="BM242" s="67">
        <f t="shared" si="64"/>
        <v>0</v>
      </c>
      <c r="BN242" s="67">
        <f>BN239*BN241/1000</f>
        <v>0</v>
      </c>
      <c r="BO242" s="67">
        <f>BO239*BO241/1000</f>
        <v>0</v>
      </c>
      <c r="BP242" s="67">
        <f>BP239*BP241/1000</f>
        <v>0</v>
      </c>
      <c r="BQ242" s="67">
        <f>BQ239*BQ241/920</f>
        <v>0</v>
      </c>
      <c r="BR242" s="67">
        <f>BR239*BR241/920</f>
        <v>0</v>
      </c>
      <c r="BS242" s="70">
        <f>SUM(C242:BR242)</f>
        <v>0</v>
      </c>
    </row>
    <row r="243" spans="1:71" ht="15.75" hidden="1" customHeight="1" thickBot="1" x14ac:dyDescent="0.3">
      <c r="A243" s="246"/>
      <c r="B243" s="64" t="s">
        <v>130</v>
      </c>
      <c r="C243" s="18">
        <f>C240*C241/1000</f>
        <v>0</v>
      </c>
      <c r="D243" s="18">
        <f>D240*D241/1000</f>
        <v>0</v>
      </c>
      <c r="E243" s="18">
        <f t="shared" ref="E243:T243" si="65">E240*E241/1000</f>
        <v>0</v>
      </c>
      <c r="F243" s="18">
        <f t="shared" si="65"/>
        <v>0</v>
      </c>
      <c r="G243" s="18">
        <f t="shared" si="65"/>
        <v>0</v>
      </c>
      <c r="H243" s="18">
        <f t="shared" si="65"/>
        <v>0</v>
      </c>
      <c r="I243" s="18">
        <f t="shared" si="65"/>
        <v>0</v>
      </c>
      <c r="J243" s="18">
        <f t="shared" si="65"/>
        <v>0</v>
      </c>
      <c r="K243" s="18">
        <f t="shared" si="65"/>
        <v>0</v>
      </c>
      <c r="L243" s="18">
        <f t="shared" si="65"/>
        <v>0</v>
      </c>
      <c r="M243" s="18">
        <f t="shared" si="65"/>
        <v>0</v>
      </c>
      <c r="N243" s="18">
        <f t="shared" si="65"/>
        <v>0</v>
      </c>
      <c r="O243" s="18">
        <f t="shared" si="65"/>
        <v>0</v>
      </c>
      <c r="P243" s="18">
        <f t="shared" si="65"/>
        <v>0</v>
      </c>
      <c r="Q243" s="18">
        <f t="shared" si="65"/>
        <v>0</v>
      </c>
      <c r="R243" s="18">
        <f t="shared" si="65"/>
        <v>0</v>
      </c>
      <c r="S243" s="18">
        <f t="shared" si="65"/>
        <v>0</v>
      </c>
      <c r="T243" s="18">
        <f t="shared" si="65"/>
        <v>0</v>
      </c>
      <c r="U243" s="18">
        <f>U240*U241</f>
        <v>0</v>
      </c>
      <c r="V243" s="18">
        <f t="shared" ref="V243:BM243" si="66">V240*V241/1000</f>
        <v>0</v>
      </c>
      <c r="W243" s="18">
        <f t="shared" si="66"/>
        <v>0</v>
      </c>
      <c r="X243" s="18">
        <f t="shared" si="66"/>
        <v>0</v>
      </c>
      <c r="Y243" s="18">
        <f t="shared" si="66"/>
        <v>0</v>
      </c>
      <c r="Z243" s="18">
        <f t="shared" si="66"/>
        <v>0</v>
      </c>
      <c r="AA243" s="18">
        <f t="shared" si="66"/>
        <v>0</v>
      </c>
      <c r="AB243" s="18">
        <f t="shared" si="66"/>
        <v>0</v>
      </c>
      <c r="AC243" s="18">
        <f t="shared" si="66"/>
        <v>0</v>
      </c>
      <c r="AD243" s="18">
        <f t="shared" si="66"/>
        <v>0</v>
      </c>
      <c r="AE243" s="18">
        <f t="shared" si="66"/>
        <v>0</v>
      </c>
      <c r="AF243" s="18">
        <f t="shared" si="66"/>
        <v>0</v>
      </c>
      <c r="AG243" s="18">
        <f t="shared" si="66"/>
        <v>0</v>
      </c>
      <c r="AH243" s="18">
        <f t="shared" si="66"/>
        <v>0</v>
      </c>
      <c r="AI243" s="18">
        <f t="shared" si="66"/>
        <v>0</v>
      </c>
      <c r="AJ243" s="18"/>
      <c r="AK243" s="18">
        <f t="shared" si="66"/>
        <v>0</v>
      </c>
      <c r="AL243" s="18">
        <f t="shared" si="66"/>
        <v>0</v>
      </c>
      <c r="AM243" s="18">
        <f t="shared" si="66"/>
        <v>0</v>
      </c>
      <c r="AN243" s="18">
        <f t="shared" si="66"/>
        <v>0</v>
      </c>
      <c r="AO243" s="18">
        <f t="shared" si="66"/>
        <v>0</v>
      </c>
      <c r="AP243" s="18">
        <f t="shared" si="66"/>
        <v>0</v>
      </c>
      <c r="AQ243" s="18">
        <f t="shared" si="66"/>
        <v>0</v>
      </c>
      <c r="AR243" s="18">
        <f t="shared" si="66"/>
        <v>0</v>
      </c>
      <c r="AS243" s="18">
        <f t="shared" si="66"/>
        <v>0</v>
      </c>
      <c r="AT243" s="18">
        <f t="shared" si="66"/>
        <v>0</v>
      </c>
      <c r="AU243" s="18">
        <f t="shared" si="66"/>
        <v>0</v>
      </c>
      <c r="AV243" s="18">
        <f t="shared" si="66"/>
        <v>0</v>
      </c>
      <c r="AW243" s="18">
        <f t="shared" si="66"/>
        <v>0</v>
      </c>
      <c r="AX243" s="18">
        <f t="shared" si="66"/>
        <v>0</v>
      </c>
      <c r="AY243" s="18">
        <f t="shared" si="66"/>
        <v>0</v>
      </c>
      <c r="AZ243" s="18">
        <f t="shared" si="66"/>
        <v>0</v>
      </c>
      <c r="BA243" s="18">
        <f t="shared" si="66"/>
        <v>0</v>
      </c>
      <c r="BB243" s="18">
        <f t="shared" si="66"/>
        <v>0</v>
      </c>
      <c r="BC243" s="18">
        <f t="shared" si="66"/>
        <v>0</v>
      </c>
      <c r="BD243" s="18">
        <f t="shared" si="66"/>
        <v>0</v>
      </c>
      <c r="BE243" s="18">
        <f t="shared" si="66"/>
        <v>0</v>
      </c>
      <c r="BF243" s="18"/>
      <c r="BG243" s="18">
        <f t="shared" si="66"/>
        <v>0</v>
      </c>
      <c r="BH243" s="18">
        <f t="shared" si="66"/>
        <v>0</v>
      </c>
      <c r="BI243" s="18">
        <f t="shared" si="66"/>
        <v>0</v>
      </c>
      <c r="BJ243" s="18">
        <f t="shared" si="66"/>
        <v>0</v>
      </c>
      <c r="BK243" s="18">
        <f t="shared" si="66"/>
        <v>0</v>
      </c>
      <c r="BL243" s="18">
        <f t="shared" si="66"/>
        <v>0</v>
      </c>
      <c r="BM243" s="18">
        <f t="shared" si="66"/>
        <v>0</v>
      </c>
      <c r="BN243" s="18">
        <f>BN240*BN241/1000</f>
        <v>0</v>
      </c>
      <c r="BO243" s="18">
        <f>BO240*BO241/1000</f>
        <v>0</v>
      </c>
      <c r="BP243" s="18">
        <f>BP240*BP241/1000</f>
        <v>0</v>
      </c>
      <c r="BQ243" s="18">
        <f>BQ240*BQ241/920</f>
        <v>0</v>
      </c>
      <c r="BR243" s="18">
        <f>BR240*BR241/920</f>
        <v>0</v>
      </c>
      <c r="BS243" s="69">
        <f>SUM(C243:BR243)</f>
        <v>0</v>
      </c>
    </row>
    <row r="244" spans="1:71" ht="15.75" customHeight="1" thickTop="1" thickBot="1" x14ac:dyDescent="0.3">
      <c r="A244" s="65"/>
      <c r="B244" s="77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8"/>
      <c r="BD244" s="78"/>
      <c r="BE244" s="78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9"/>
      <c r="BR244" s="79"/>
      <c r="BS244" s="76"/>
    </row>
    <row r="245" spans="1:71" s="37" customFormat="1" ht="15.75" customHeight="1" thickTop="1" x14ac:dyDescent="0.25">
      <c r="A245" s="247" t="s">
        <v>240</v>
      </c>
      <c r="B245" s="35" t="s">
        <v>128</v>
      </c>
      <c r="C245" s="36">
        <f t="shared" ref="C245:AH245" si="67">C20+C37+C58+C77+C96+C117+C138+C157+C174+C195+C218+C239</f>
        <v>706.5</v>
      </c>
      <c r="D245" s="36">
        <f t="shared" si="67"/>
        <v>0</v>
      </c>
      <c r="E245" s="36">
        <f t="shared" si="67"/>
        <v>200</v>
      </c>
      <c r="F245" s="36">
        <f t="shared" si="67"/>
        <v>0</v>
      </c>
      <c r="G245" s="36">
        <f t="shared" si="67"/>
        <v>0</v>
      </c>
      <c r="H245" s="36">
        <f t="shared" si="67"/>
        <v>206</v>
      </c>
      <c r="I245" s="36">
        <f t="shared" si="67"/>
        <v>0</v>
      </c>
      <c r="J245" s="36">
        <f t="shared" si="67"/>
        <v>13.5</v>
      </c>
      <c r="K245" s="36">
        <f t="shared" si="67"/>
        <v>141</v>
      </c>
      <c r="L245" s="36">
        <f t="shared" si="67"/>
        <v>30</v>
      </c>
      <c r="M245" s="36">
        <f t="shared" si="67"/>
        <v>63.1</v>
      </c>
      <c r="N245" s="36">
        <f t="shared" si="67"/>
        <v>63.4</v>
      </c>
      <c r="O245" s="36">
        <f t="shared" si="67"/>
        <v>29.5</v>
      </c>
      <c r="P245" s="36">
        <f t="shared" si="67"/>
        <v>132</v>
      </c>
      <c r="Q245" s="36">
        <f t="shared" si="67"/>
        <v>159.4</v>
      </c>
      <c r="R245" s="36">
        <f t="shared" si="67"/>
        <v>111.1</v>
      </c>
      <c r="S245" s="36">
        <f t="shared" si="67"/>
        <v>95.5</v>
      </c>
      <c r="T245" s="36">
        <f t="shared" si="67"/>
        <v>129.69999999999999</v>
      </c>
      <c r="U245" s="36">
        <f t="shared" si="67"/>
        <v>3.1</v>
      </c>
      <c r="V245" s="36">
        <f t="shared" si="67"/>
        <v>539.4</v>
      </c>
      <c r="W245" s="36">
        <f t="shared" si="67"/>
        <v>63.6</v>
      </c>
      <c r="X245" s="36">
        <f t="shared" si="67"/>
        <v>84.2</v>
      </c>
      <c r="Y245" s="36">
        <f t="shared" si="67"/>
        <v>200.8</v>
      </c>
      <c r="Z245" s="36">
        <f t="shared" si="67"/>
        <v>0</v>
      </c>
      <c r="AA245" s="36">
        <f t="shared" si="67"/>
        <v>0</v>
      </c>
      <c r="AB245" s="36">
        <f t="shared" si="67"/>
        <v>64.8</v>
      </c>
      <c r="AC245" s="36">
        <f t="shared" si="67"/>
        <v>0</v>
      </c>
      <c r="AD245" s="36">
        <f t="shared" si="67"/>
        <v>0</v>
      </c>
      <c r="AE245" s="36">
        <f t="shared" si="67"/>
        <v>0</v>
      </c>
      <c r="AF245" s="36">
        <f t="shared" si="67"/>
        <v>5.2</v>
      </c>
      <c r="AG245" s="36">
        <f t="shared" si="67"/>
        <v>0</v>
      </c>
      <c r="AH245" s="36">
        <f t="shared" si="67"/>
        <v>61.8</v>
      </c>
      <c r="AI245" s="36">
        <f t="shared" ref="AI245:BR245" si="68">AI20+AI37+AI58+AI77+AI96+AI117+AI138+AI157+AI174+AI195+AI218+AI239</f>
        <v>200</v>
      </c>
      <c r="AJ245" s="36">
        <f>AJ20+AJ37+AJ58+AJ77+AJ96+AJ117+AJ138+AJ157+AJ174+AJ195+AJ218+AJ239</f>
        <v>200</v>
      </c>
      <c r="AK245" s="36">
        <f t="shared" si="68"/>
        <v>8</v>
      </c>
      <c r="AL245" s="36">
        <f t="shared" si="68"/>
        <v>0</v>
      </c>
      <c r="AM245" s="36">
        <f t="shared" si="68"/>
        <v>0</v>
      </c>
      <c r="AN245" s="36">
        <f t="shared" si="68"/>
        <v>0</v>
      </c>
      <c r="AO245" s="36">
        <f t="shared" si="68"/>
        <v>0</v>
      </c>
      <c r="AP245" s="36">
        <f t="shared" si="68"/>
        <v>400</v>
      </c>
      <c r="AQ245" s="36">
        <f t="shared" si="68"/>
        <v>200</v>
      </c>
      <c r="AR245" s="36">
        <f t="shared" si="68"/>
        <v>0</v>
      </c>
      <c r="AS245" s="36">
        <f t="shared" si="68"/>
        <v>366.7</v>
      </c>
      <c r="AT245" s="36">
        <f t="shared" si="68"/>
        <v>5.2</v>
      </c>
      <c r="AU245" s="36">
        <f t="shared" si="68"/>
        <v>200</v>
      </c>
      <c r="AV245" s="36">
        <f t="shared" si="68"/>
        <v>7.5</v>
      </c>
      <c r="AW245" s="36">
        <f t="shared" si="68"/>
        <v>33.700000000000003</v>
      </c>
      <c r="AX245" s="36">
        <f t="shared" si="68"/>
        <v>110.1</v>
      </c>
      <c r="AY245" s="36">
        <f t="shared" si="68"/>
        <v>0</v>
      </c>
      <c r="AZ245" s="36">
        <f t="shared" si="68"/>
        <v>0</v>
      </c>
      <c r="BA245" s="36">
        <f t="shared" si="68"/>
        <v>0</v>
      </c>
      <c r="BB245" s="36">
        <f t="shared" si="68"/>
        <v>0</v>
      </c>
      <c r="BC245" s="36">
        <f t="shared" si="68"/>
        <v>26</v>
      </c>
      <c r="BD245" s="36">
        <f t="shared" si="68"/>
        <v>51</v>
      </c>
      <c r="BE245" s="36">
        <f t="shared" si="68"/>
        <v>18</v>
      </c>
      <c r="BF245" s="36">
        <f>BF20+BF37+BF58+BF77+BF96+BF117+BF138+BF157+BF174+BF195+BF218+BF239</f>
        <v>0</v>
      </c>
      <c r="BG245" s="36">
        <f t="shared" si="68"/>
        <v>50</v>
      </c>
      <c r="BH245" s="36">
        <f t="shared" si="68"/>
        <v>5.6</v>
      </c>
      <c r="BI245" s="36">
        <f t="shared" si="68"/>
        <v>13</v>
      </c>
      <c r="BJ245" s="36">
        <f t="shared" si="68"/>
        <v>91.3</v>
      </c>
      <c r="BK245" s="36">
        <f t="shared" si="68"/>
        <v>2.9</v>
      </c>
      <c r="BL245" s="36">
        <f t="shared" si="68"/>
        <v>3.6</v>
      </c>
      <c r="BM245" s="36">
        <f t="shared" si="68"/>
        <v>0</v>
      </c>
      <c r="BN245" s="36">
        <f t="shared" si="68"/>
        <v>0.1</v>
      </c>
      <c r="BO245" s="36">
        <f t="shared" si="68"/>
        <v>0</v>
      </c>
      <c r="BP245" s="36">
        <f t="shared" si="68"/>
        <v>0</v>
      </c>
      <c r="BQ245" s="36">
        <f t="shared" si="68"/>
        <v>70</v>
      </c>
      <c r="BR245" s="36">
        <f t="shared" si="68"/>
        <v>32.5</v>
      </c>
    </row>
    <row r="246" spans="1:71" s="37" customFormat="1" ht="15.75" customHeight="1" x14ac:dyDescent="0.25">
      <c r="A246" s="248"/>
      <c r="B246" s="38" t="s">
        <v>129</v>
      </c>
      <c r="C246" s="207">
        <f>C245/10</f>
        <v>70.650000000000006</v>
      </c>
      <c r="D246" s="207">
        <f t="shared" ref="D246:BQ246" si="69">D245/10</f>
        <v>0</v>
      </c>
      <c r="E246" s="207">
        <f t="shared" si="69"/>
        <v>20</v>
      </c>
      <c r="F246" s="207">
        <f t="shared" si="69"/>
        <v>0</v>
      </c>
      <c r="G246" s="207">
        <f t="shared" si="69"/>
        <v>0</v>
      </c>
      <c r="H246" s="207">
        <f t="shared" si="69"/>
        <v>20.6</v>
      </c>
      <c r="I246" s="207">
        <f t="shared" si="69"/>
        <v>0</v>
      </c>
      <c r="J246" s="207">
        <f t="shared" si="69"/>
        <v>1.35</v>
      </c>
      <c r="K246" s="207">
        <f t="shared" si="69"/>
        <v>14.1</v>
      </c>
      <c r="L246" s="207">
        <f t="shared" si="69"/>
        <v>3</v>
      </c>
      <c r="M246" s="207">
        <f t="shared" si="69"/>
        <v>6.31</v>
      </c>
      <c r="N246" s="207">
        <f t="shared" si="69"/>
        <v>6.34</v>
      </c>
      <c r="O246" s="207">
        <f t="shared" si="69"/>
        <v>2.95</v>
      </c>
      <c r="P246" s="207">
        <f t="shared" si="69"/>
        <v>13.2</v>
      </c>
      <c r="Q246" s="207">
        <f t="shared" si="69"/>
        <v>15.94</v>
      </c>
      <c r="R246" s="207">
        <f t="shared" si="69"/>
        <v>11.11</v>
      </c>
      <c r="S246" s="207">
        <f t="shared" si="69"/>
        <v>9.5500000000000007</v>
      </c>
      <c r="T246" s="207">
        <f t="shared" si="69"/>
        <v>12.97</v>
      </c>
      <c r="U246" s="207">
        <f t="shared" si="69"/>
        <v>0.31</v>
      </c>
      <c r="V246" s="207">
        <f t="shared" si="69"/>
        <v>53.94</v>
      </c>
      <c r="W246" s="207">
        <f t="shared" si="69"/>
        <v>6.36</v>
      </c>
      <c r="X246" s="207">
        <f t="shared" si="69"/>
        <v>8.42</v>
      </c>
      <c r="Y246" s="207">
        <f t="shared" si="69"/>
        <v>20.079999999999998</v>
      </c>
      <c r="Z246" s="207">
        <f t="shared" si="69"/>
        <v>0</v>
      </c>
      <c r="AA246" s="207">
        <f t="shared" si="69"/>
        <v>0</v>
      </c>
      <c r="AB246" s="207">
        <f t="shared" si="69"/>
        <v>6.48</v>
      </c>
      <c r="AC246" s="207">
        <f t="shared" si="69"/>
        <v>0</v>
      </c>
      <c r="AD246" s="207">
        <f t="shared" si="69"/>
        <v>0</v>
      </c>
      <c r="AE246" s="207">
        <f t="shared" si="69"/>
        <v>0</v>
      </c>
      <c r="AF246" s="207">
        <f t="shared" si="69"/>
        <v>0.52</v>
      </c>
      <c r="AG246" s="207">
        <f t="shared" si="69"/>
        <v>0</v>
      </c>
      <c r="AH246" s="207">
        <f t="shared" si="69"/>
        <v>6.18</v>
      </c>
      <c r="AI246" s="207">
        <f t="shared" si="69"/>
        <v>20</v>
      </c>
      <c r="AJ246" s="207">
        <f>AJ245/10</f>
        <v>20</v>
      </c>
      <c r="AK246" s="207">
        <f t="shared" si="69"/>
        <v>0.8</v>
      </c>
      <c r="AL246" s="207">
        <f t="shared" si="69"/>
        <v>0</v>
      </c>
      <c r="AM246" s="207">
        <f t="shared" si="69"/>
        <v>0</v>
      </c>
      <c r="AN246" s="207">
        <f t="shared" si="69"/>
        <v>0</v>
      </c>
      <c r="AO246" s="207">
        <f t="shared" si="69"/>
        <v>0</v>
      </c>
      <c r="AP246" s="207">
        <f t="shared" si="69"/>
        <v>40</v>
      </c>
      <c r="AQ246" s="207">
        <f t="shared" si="69"/>
        <v>20</v>
      </c>
      <c r="AR246" s="207">
        <f t="shared" si="69"/>
        <v>0</v>
      </c>
      <c r="AS246" s="207">
        <f t="shared" si="69"/>
        <v>36.67</v>
      </c>
      <c r="AT246" s="207">
        <f t="shared" si="69"/>
        <v>0.52</v>
      </c>
      <c r="AU246" s="207">
        <f t="shared" si="69"/>
        <v>20</v>
      </c>
      <c r="AV246" s="207">
        <f t="shared" si="69"/>
        <v>0.75</v>
      </c>
      <c r="AW246" s="207">
        <f t="shared" si="69"/>
        <v>3.37</v>
      </c>
      <c r="AX246" s="207">
        <f t="shared" si="69"/>
        <v>11.01</v>
      </c>
      <c r="AY246" s="207">
        <f t="shared" si="69"/>
        <v>0</v>
      </c>
      <c r="AZ246" s="207">
        <f t="shared" si="69"/>
        <v>0</v>
      </c>
      <c r="BA246" s="207">
        <f t="shared" si="69"/>
        <v>0</v>
      </c>
      <c r="BB246" s="207">
        <f t="shared" si="69"/>
        <v>0</v>
      </c>
      <c r="BC246" s="207">
        <f t="shared" si="69"/>
        <v>2.6</v>
      </c>
      <c r="BD246" s="207">
        <f t="shared" si="69"/>
        <v>5.0999999999999996</v>
      </c>
      <c r="BE246" s="207">
        <f t="shared" si="69"/>
        <v>1.8</v>
      </c>
      <c r="BF246" s="207">
        <f>BF245/10</f>
        <v>0</v>
      </c>
      <c r="BG246" s="207">
        <f t="shared" si="69"/>
        <v>5</v>
      </c>
      <c r="BH246" s="207">
        <f t="shared" si="69"/>
        <v>0.56000000000000005</v>
      </c>
      <c r="BI246" s="207">
        <f t="shared" si="69"/>
        <v>1.3</v>
      </c>
      <c r="BJ246" s="207">
        <f t="shared" si="69"/>
        <v>9.1300000000000008</v>
      </c>
      <c r="BK246" s="207">
        <f t="shared" si="69"/>
        <v>0.28999999999999998</v>
      </c>
      <c r="BL246" s="207">
        <f t="shared" si="69"/>
        <v>0.36</v>
      </c>
      <c r="BM246" s="207">
        <f t="shared" si="69"/>
        <v>0</v>
      </c>
      <c r="BN246" s="207">
        <f t="shared" si="69"/>
        <v>0.01</v>
      </c>
      <c r="BO246" s="207">
        <f t="shared" si="69"/>
        <v>0</v>
      </c>
      <c r="BP246" s="207">
        <f t="shared" si="69"/>
        <v>0</v>
      </c>
      <c r="BQ246" s="207">
        <f t="shared" si="69"/>
        <v>7</v>
      </c>
      <c r="BR246" s="207">
        <f>BR245/10</f>
        <v>3.25</v>
      </c>
    </row>
    <row r="247" spans="1:71" s="37" customFormat="1" ht="15" customHeight="1" x14ac:dyDescent="0.25">
      <c r="A247" s="248"/>
      <c r="B247" s="38" t="s">
        <v>130</v>
      </c>
      <c r="C247" s="39">
        <f t="shared" ref="C247:AH247" si="70">C21+C38+C59+C78+C97+C118+C139+C158+C175+C196+C219+C240</f>
        <v>829</v>
      </c>
      <c r="D247" s="39">
        <f t="shared" si="70"/>
        <v>0</v>
      </c>
      <c r="E247" s="39">
        <f t="shared" si="70"/>
        <v>200</v>
      </c>
      <c r="F247" s="39">
        <f t="shared" si="70"/>
        <v>0</v>
      </c>
      <c r="G247" s="39">
        <f t="shared" si="70"/>
        <v>0</v>
      </c>
      <c r="H247" s="39">
        <f t="shared" si="70"/>
        <v>206</v>
      </c>
      <c r="I247" s="39">
        <f t="shared" si="70"/>
        <v>0</v>
      </c>
      <c r="J247" s="39">
        <f t="shared" si="70"/>
        <v>17.2</v>
      </c>
      <c r="K247" s="39">
        <f t="shared" si="70"/>
        <v>188</v>
      </c>
      <c r="L247" s="39">
        <f t="shared" si="70"/>
        <v>30</v>
      </c>
      <c r="M247" s="39">
        <f t="shared" si="70"/>
        <v>76.3</v>
      </c>
      <c r="N247" s="39">
        <f t="shared" si="70"/>
        <v>95</v>
      </c>
      <c r="O247" s="39">
        <f t="shared" si="70"/>
        <v>32.799999999999997</v>
      </c>
      <c r="P247" s="39">
        <f t="shared" si="70"/>
        <v>143.80000000000001</v>
      </c>
      <c r="Q247" s="39">
        <f t="shared" si="70"/>
        <v>177.1</v>
      </c>
      <c r="R247" s="39">
        <f t="shared" si="70"/>
        <v>123.4</v>
      </c>
      <c r="S247" s="39">
        <f t="shared" si="70"/>
        <v>114.6</v>
      </c>
      <c r="T247" s="39">
        <f t="shared" si="70"/>
        <v>140.5</v>
      </c>
      <c r="U247" s="39">
        <f t="shared" si="70"/>
        <v>3.5</v>
      </c>
      <c r="V247" s="39">
        <f t="shared" si="70"/>
        <v>647.20000000000005</v>
      </c>
      <c r="W247" s="39">
        <f t="shared" si="70"/>
        <v>106</v>
      </c>
      <c r="X247" s="39">
        <f t="shared" si="70"/>
        <v>93.9</v>
      </c>
      <c r="Y247" s="39">
        <f t="shared" si="70"/>
        <v>301.5</v>
      </c>
      <c r="Z247" s="39">
        <f t="shared" si="70"/>
        <v>0</v>
      </c>
      <c r="AA247" s="39">
        <f t="shared" si="70"/>
        <v>0</v>
      </c>
      <c r="AB247" s="39">
        <f t="shared" si="70"/>
        <v>108</v>
      </c>
      <c r="AC247" s="39">
        <f t="shared" si="70"/>
        <v>0</v>
      </c>
      <c r="AD247" s="39">
        <f t="shared" si="70"/>
        <v>0</v>
      </c>
      <c r="AE247" s="39">
        <f t="shared" si="70"/>
        <v>0</v>
      </c>
      <c r="AF247" s="39">
        <f t="shared" si="70"/>
        <v>5.9</v>
      </c>
      <c r="AG247" s="39">
        <f t="shared" si="70"/>
        <v>0</v>
      </c>
      <c r="AH247" s="39">
        <f t="shared" si="70"/>
        <v>103</v>
      </c>
      <c r="AI247" s="39">
        <f t="shared" ref="AI247:BR247" si="71">AI21+AI38+AI59+AI78+AI97+AI118+AI139+AI158+AI175+AI196+AI219+AI240</f>
        <v>200</v>
      </c>
      <c r="AJ247" s="39">
        <f>AJ21+AJ38+AJ59+AJ78+AJ97+AJ118+AJ139+AJ158+AJ175+AJ196+AJ219+AJ240</f>
        <v>200</v>
      </c>
      <c r="AK247" s="39">
        <f t="shared" si="71"/>
        <v>16</v>
      </c>
      <c r="AL247" s="39">
        <f t="shared" si="71"/>
        <v>0</v>
      </c>
      <c r="AM247" s="39">
        <f t="shared" si="71"/>
        <v>0</v>
      </c>
      <c r="AN247" s="39">
        <f t="shared" si="71"/>
        <v>20</v>
      </c>
      <c r="AO247" s="39">
        <f t="shared" si="71"/>
        <v>0</v>
      </c>
      <c r="AP247" s="39">
        <f t="shared" si="71"/>
        <v>0</v>
      </c>
      <c r="AQ247" s="39">
        <f t="shared" si="71"/>
        <v>200</v>
      </c>
      <c r="AR247" s="39">
        <f t="shared" si="71"/>
        <v>0</v>
      </c>
      <c r="AS247" s="39">
        <f t="shared" si="71"/>
        <v>518.6</v>
      </c>
      <c r="AT247" s="39">
        <f t="shared" si="71"/>
        <v>6.9</v>
      </c>
      <c r="AU247" s="39">
        <f t="shared" si="71"/>
        <v>350</v>
      </c>
      <c r="AV247" s="39">
        <f t="shared" si="71"/>
        <v>8.5</v>
      </c>
      <c r="AW247" s="39">
        <f t="shared" si="71"/>
        <v>42.9</v>
      </c>
      <c r="AX247" s="39">
        <f t="shared" si="71"/>
        <v>119.4</v>
      </c>
      <c r="AY247" s="39">
        <f t="shared" si="71"/>
        <v>0</v>
      </c>
      <c r="AZ247" s="39">
        <f t="shared" si="71"/>
        <v>0</v>
      </c>
      <c r="BA247" s="39">
        <f t="shared" si="71"/>
        <v>0</v>
      </c>
      <c r="BB247" s="39">
        <f t="shared" si="71"/>
        <v>0</v>
      </c>
      <c r="BC247" s="39">
        <f t="shared" si="71"/>
        <v>32.5</v>
      </c>
      <c r="BD247" s="39">
        <f t="shared" si="71"/>
        <v>61.2</v>
      </c>
      <c r="BE247" s="39">
        <f t="shared" si="71"/>
        <v>0</v>
      </c>
      <c r="BF247" s="39">
        <f>BF21+BF38+BF59+BF78+BF97+BF118+BF139+BF158+BF175+BF196+BF219+BF240</f>
        <v>0</v>
      </c>
      <c r="BG247" s="39">
        <f t="shared" si="71"/>
        <v>50</v>
      </c>
      <c r="BH247" s="39">
        <f t="shared" si="71"/>
        <v>7</v>
      </c>
      <c r="BI247" s="39">
        <f t="shared" si="71"/>
        <v>23</v>
      </c>
      <c r="BJ247" s="39">
        <f t="shared" si="71"/>
        <v>121.9</v>
      </c>
      <c r="BK247" s="39">
        <f t="shared" si="71"/>
        <v>2.9</v>
      </c>
      <c r="BL247" s="39">
        <f t="shared" si="71"/>
        <v>3.6</v>
      </c>
      <c r="BM247" s="39">
        <f t="shared" si="71"/>
        <v>0</v>
      </c>
      <c r="BN247" s="39">
        <f t="shared" si="71"/>
        <v>0.1</v>
      </c>
      <c r="BO247" s="39">
        <f t="shared" si="71"/>
        <v>0</v>
      </c>
      <c r="BP247" s="39">
        <f t="shared" si="71"/>
        <v>0</v>
      </c>
      <c r="BQ247" s="39">
        <f t="shared" si="71"/>
        <v>0</v>
      </c>
      <c r="BR247" s="39">
        <f t="shared" si="71"/>
        <v>41.9</v>
      </c>
    </row>
    <row r="248" spans="1:71" s="37" customFormat="1" ht="15.75" customHeight="1" thickBot="1" x14ac:dyDescent="0.3">
      <c r="A248" s="248"/>
      <c r="B248" s="40" t="s">
        <v>129</v>
      </c>
      <c r="C248" s="207">
        <f>C247/10</f>
        <v>82.9</v>
      </c>
      <c r="D248" s="207">
        <f t="shared" ref="D248:BQ248" si="72">D247/10</f>
        <v>0</v>
      </c>
      <c r="E248" s="207">
        <f t="shared" si="72"/>
        <v>20</v>
      </c>
      <c r="F248" s="207">
        <f t="shared" si="72"/>
        <v>0</v>
      </c>
      <c r="G248" s="207">
        <f t="shared" si="72"/>
        <v>0</v>
      </c>
      <c r="H248" s="207">
        <f t="shared" si="72"/>
        <v>20.6</v>
      </c>
      <c r="I248" s="207">
        <f t="shared" si="72"/>
        <v>0</v>
      </c>
      <c r="J248" s="207">
        <f t="shared" si="72"/>
        <v>1.72</v>
      </c>
      <c r="K248" s="207">
        <f t="shared" si="72"/>
        <v>18.8</v>
      </c>
      <c r="L248" s="207">
        <f t="shared" si="72"/>
        <v>3</v>
      </c>
      <c r="M248" s="207">
        <f t="shared" si="72"/>
        <v>7.63</v>
      </c>
      <c r="N248" s="207">
        <f t="shared" si="72"/>
        <v>9.5</v>
      </c>
      <c r="O248" s="207">
        <f t="shared" si="72"/>
        <v>3.28</v>
      </c>
      <c r="P248" s="207">
        <f t="shared" si="72"/>
        <v>14.38</v>
      </c>
      <c r="Q248" s="207">
        <f t="shared" si="72"/>
        <v>17.71</v>
      </c>
      <c r="R248" s="207">
        <f t="shared" si="72"/>
        <v>12.34</v>
      </c>
      <c r="S248" s="207">
        <f t="shared" si="72"/>
        <v>11.46</v>
      </c>
      <c r="T248" s="207">
        <f t="shared" si="72"/>
        <v>14.05</v>
      </c>
      <c r="U248" s="207">
        <f t="shared" si="72"/>
        <v>0.35</v>
      </c>
      <c r="V248" s="207">
        <f t="shared" si="72"/>
        <v>64.72</v>
      </c>
      <c r="W248" s="207">
        <f t="shared" si="72"/>
        <v>10.6</v>
      </c>
      <c r="X248" s="207">
        <f t="shared" si="72"/>
        <v>9.39</v>
      </c>
      <c r="Y248" s="207">
        <f t="shared" si="72"/>
        <v>30.15</v>
      </c>
      <c r="Z248" s="207">
        <f t="shared" si="72"/>
        <v>0</v>
      </c>
      <c r="AA248" s="207">
        <f t="shared" si="72"/>
        <v>0</v>
      </c>
      <c r="AB248" s="207">
        <f t="shared" si="72"/>
        <v>10.8</v>
      </c>
      <c r="AC248" s="207">
        <f t="shared" si="72"/>
        <v>0</v>
      </c>
      <c r="AD248" s="207">
        <f t="shared" si="72"/>
        <v>0</v>
      </c>
      <c r="AE248" s="207">
        <f t="shared" si="72"/>
        <v>0</v>
      </c>
      <c r="AF248" s="207">
        <f t="shared" si="72"/>
        <v>0.59</v>
      </c>
      <c r="AG248" s="207">
        <f t="shared" si="72"/>
        <v>0</v>
      </c>
      <c r="AH248" s="207">
        <f t="shared" si="72"/>
        <v>10.3</v>
      </c>
      <c r="AI248" s="207">
        <f t="shared" si="72"/>
        <v>20</v>
      </c>
      <c r="AJ248" s="207">
        <f>AJ247/10</f>
        <v>20</v>
      </c>
      <c r="AK248" s="207">
        <f t="shared" si="72"/>
        <v>1.6</v>
      </c>
      <c r="AL248" s="207">
        <f t="shared" si="72"/>
        <v>0</v>
      </c>
      <c r="AM248" s="207">
        <f t="shared" si="72"/>
        <v>0</v>
      </c>
      <c r="AN248" s="207">
        <f t="shared" si="72"/>
        <v>2</v>
      </c>
      <c r="AO248" s="207">
        <f t="shared" si="72"/>
        <v>0</v>
      </c>
      <c r="AP248" s="207">
        <f t="shared" si="72"/>
        <v>0</v>
      </c>
      <c r="AQ248" s="207">
        <f t="shared" si="72"/>
        <v>20</v>
      </c>
      <c r="AR248" s="207">
        <f t="shared" si="72"/>
        <v>0</v>
      </c>
      <c r="AS248" s="207">
        <f t="shared" si="72"/>
        <v>51.86</v>
      </c>
      <c r="AT248" s="207">
        <f t="shared" si="72"/>
        <v>0.69</v>
      </c>
      <c r="AU248" s="207">
        <f t="shared" si="72"/>
        <v>35</v>
      </c>
      <c r="AV248" s="207">
        <f t="shared" si="72"/>
        <v>0.85</v>
      </c>
      <c r="AW248" s="207">
        <f t="shared" si="72"/>
        <v>4.29</v>
      </c>
      <c r="AX248" s="207">
        <f t="shared" si="72"/>
        <v>11.94</v>
      </c>
      <c r="AY248" s="207">
        <f t="shared" si="72"/>
        <v>0</v>
      </c>
      <c r="AZ248" s="207">
        <f t="shared" si="72"/>
        <v>0</v>
      </c>
      <c r="BA248" s="207">
        <f t="shared" si="72"/>
        <v>0</v>
      </c>
      <c r="BB248" s="207">
        <f t="shared" si="72"/>
        <v>0</v>
      </c>
      <c r="BC248" s="207">
        <f t="shared" si="72"/>
        <v>3.25</v>
      </c>
      <c r="BD248" s="207">
        <f t="shared" si="72"/>
        <v>6.12</v>
      </c>
      <c r="BE248" s="207">
        <f t="shared" si="72"/>
        <v>0</v>
      </c>
      <c r="BF248" s="207">
        <f>BF247/10</f>
        <v>0</v>
      </c>
      <c r="BG248" s="207">
        <f t="shared" si="72"/>
        <v>5</v>
      </c>
      <c r="BH248" s="207">
        <f t="shared" si="72"/>
        <v>0.7</v>
      </c>
      <c r="BI248" s="207">
        <f t="shared" si="72"/>
        <v>2.2999999999999998</v>
      </c>
      <c r="BJ248" s="207">
        <f t="shared" si="72"/>
        <v>12.19</v>
      </c>
      <c r="BK248" s="207">
        <f t="shared" si="72"/>
        <v>0.28999999999999998</v>
      </c>
      <c r="BL248" s="207">
        <f t="shared" si="72"/>
        <v>0.36</v>
      </c>
      <c r="BM248" s="207">
        <f t="shared" si="72"/>
        <v>0</v>
      </c>
      <c r="BN248" s="207">
        <f t="shared" si="72"/>
        <v>0.01</v>
      </c>
      <c r="BO248" s="207">
        <f t="shared" si="72"/>
        <v>0</v>
      </c>
      <c r="BP248" s="207">
        <f t="shared" si="72"/>
        <v>0</v>
      </c>
      <c r="BQ248" s="207">
        <f t="shared" si="72"/>
        <v>0</v>
      </c>
      <c r="BR248" s="207">
        <f>BR247/10</f>
        <v>4.1900000000000004</v>
      </c>
    </row>
    <row r="249" spans="1:71" ht="15.75" customHeight="1" thickTop="1" x14ac:dyDescent="0.25">
      <c r="A249" s="248"/>
      <c r="B249" s="74" t="s">
        <v>173</v>
      </c>
      <c r="C249" s="75">
        <v>47.2</v>
      </c>
      <c r="D249" s="75">
        <v>125</v>
      </c>
      <c r="E249" s="75">
        <v>200</v>
      </c>
      <c r="F249" s="75"/>
      <c r="G249" s="75">
        <v>190</v>
      </c>
      <c r="H249" s="75"/>
      <c r="I249" s="75">
        <v>230</v>
      </c>
      <c r="J249" s="75">
        <v>195</v>
      </c>
      <c r="K249" s="75">
        <v>214.6</v>
      </c>
      <c r="L249" s="75">
        <v>235</v>
      </c>
      <c r="M249" s="75">
        <v>344.5</v>
      </c>
      <c r="N249" s="75">
        <v>432.7</v>
      </c>
      <c r="O249" s="75">
        <v>429.2</v>
      </c>
      <c r="P249" s="75">
        <v>292.2</v>
      </c>
      <c r="Q249" s="75">
        <v>232.5</v>
      </c>
      <c r="R249" s="75">
        <v>149.9</v>
      </c>
      <c r="S249" s="75"/>
      <c r="T249" s="75">
        <v>162.6</v>
      </c>
      <c r="U249" s="75">
        <v>6.8</v>
      </c>
      <c r="V249" s="75">
        <v>37.1</v>
      </c>
      <c r="W249" s="75">
        <v>28.8</v>
      </c>
      <c r="X249" s="75">
        <v>23.4</v>
      </c>
      <c r="Y249" s="75">
        <v>33.6</v>
      </c>
      <c r="Z249" s="75">
        <v>32.4</v>
      </c>
      <c r="AA249" s="75"/>
      <c r="AB249" s="75"/>
      <c r="AC249" s="75">
        <v>72</v>
      </c>
      <c r="AD249" s="75">
        <v>78</v>
      </c>
      <c r="AE249" s="75"/>
      <c r="AF249" s="75">
        <v>113.5</v>
      </c>
      <c r="AG249" s="75">
        <v>123.3</v>
      </c>
      <c r="AH249" s="75">
        <v>88.1</v>
      </c>
      <c r="AI249" s="75">
        <v>56.3</v>
      </c>
      <c r="AJ249" s="75">
        <v>57.3</v>
      </c>
      <c r="AK249" s="75">
        <v>98</v>
      </c>
      <c r="AL249" s="75">
        <v>131</v>
      </c>
      <c r="AM249" s="75">
        <v>180.6</v>
      </c>
      <c r="AN249" s="75">
        <v>204.7</v>
      </c>
      <c r="AO249" s="75"/>
      <c r="AP249" s="75">
        <v>150</v>
      </c>
      <c r="AQ249" s="75">
        <v>25</v>
      </c>
      <c r="AR249" s="75">
        <v>36</v>
      </c>
      <c r="AS249" s="75">
        <v>48.5</v>
      </c>
      <c r="AT249" s="75">
        <v>50</v>
      </c>
      <c r="AU249" s="75">
        <v>55.2</v>
      </c>
      <c r="AV249" s="75">
        <v>31.7</v>
      </c>
      <c r="AW249" s="75">
        <v>36.299999999999997</v>
      </c>
      <c r="AX249" s="75">
        <v>54.7</v>
      </c>
      <c r="AY249" s="75"/>
      <c r="AZ249" s="75">
        <v>35.799999999999997</v>
      </c>
      <c r="BA249" s="75">
        <v>73.2</v>
      </c>
      <c r="BB249" s="75">
        <v>26.9</v>
      </c>
      <c r="BC249" s="75">
        <v>45</v>
      </c>
      <c r="BD249" s="75">
        <v>41.7</v>
      </c>
      <c r="BE249" s="75">
        <v>480</v>
      </c>
      <c r="BF249" s="75">
        <v>250</v>
      </c>
      <c r="BG249" s="75">
        <v>94</v>
      </c>
      <c r="BH249" s="75">
        <v>502</v>
      </c>
      <c r="BI249" s="75">
        <v>16.100000000000001</v>
      </c>
      <c r="BJ249" s="75">
        <v>46.2</v>
      </c>
      <c r="BK249" s="75">
        <v>525</v>
      </c>
      <c r="BL249" s="75">
        <v>464</v>
      </c>
      <c r="BM249" s="75">
        <v>115.2</v>
      </c>
      <c r="BN249" s="75">
        <v>402</v>
      </c>
      <c r="BO249" s="75"/>
      <c r="BP249" s="75">
        <v>406</v>
      </c>
      <c r="BQ249" s="75">
        <v>380</v>
      </c>
      <c r="BR249" s="75">
        <v>107.6</v>
      </c>
      <c r="BS249" s="68"/>
    </row>
    <row r="250" spans="1:71" s="37" customFormat="1" ht="15.75" customHeight="1" x14ac:dyDescent="0.25">
      <c r="A250" s="248"/>
      <c r="B250" s="66" t="s">
        <v>128</v>
      </c>
      <c r="C250" s="67">
        <f>C246*C249/1000</f>
        <v>3.3</v>
      </c>
      <c r="D250" s="67">
        <f>D246*D249/1000</f>
        <v>0</v>
      </c>
      <c r="E250" s="67">
        <f t="shared" ref="E250:BP250" si="73">E246*E249/1000</f>
        <v>4</v>
      </c>
      <c r="F250" s="67">
        <f t="shared" si="73"/>
        <v>0</v>
      </c>
      <c r="G250" s="67">
        <f t="shared" si="73"/>
        <v>0</v>
      </c>
      <c r="H250" s="67">
        <f t="shared" si="73"/>
        <v>0</v>
      </c>
      <c r="I250" s="67">
        <f t="shared" si="73"/>
        <v>0</v>
      </c>
      <c r="J250" s="67">
        <f t="shared" si="73"/>
        <v>0.3</v>
      </c>
      <c r="K250" s="67">
        <f t="shared" si="73"/>
        <v>3</v>
      </c>
      <c r="L250" s="67">
        <f t="shared" si="73"/>
        <v>0.7</v>
      </c>
      <c r="M250" s="67">
        <f t="shared" si="73"/>
        <v>2.2000000000000002</v>
      </c>
      <c r="N250" s="67">
        <f t="shared" si="73"/>
        <v>2.7</v>
      </c>
      <c r="O250" s="67">
        <f t="shared" si="73"/>
        <v>1.3</v>
      </c>
      <c r="P250" s="67">
        <f t="shared" si="73"/>
        <v>3.9</v>
      </c>
      <c r="Q250" s="67">
        <f t="shared" si="73"/>
        <v>3.7</v>
      </c>
      <c r="R250" s="67">
        <f t="shared" si="73"/>
        <v>1.7</v>
      </c>
      <c r="S250" s="67">
        <f t="shared" si="73"/>
        <v>0</v>
      </c>
      <c r="T250" s="67">
        <f t="shared" si="73"/>
        <v>2.1</v>
      </c>
      <c r="U250" s="67">
        <f>U246*U249</f>
        <v>2.1</v>
      </c>
      <c r="V250" s="67">
        <f t="shared" si="73"/>
        <v>2</v>
      </c>
      <c r="W250" s="67">
        <f t="shared" si="73"/>
        <v>0.2</v>
      </c>
      <c r="X250" s="67">
        <f t="shared" si="73"/>
        <v>0.2</v>
      </c>
      <c r="Y250" s="67">
        <f t="shared" si="73"/>
        <v>0.7</v>
      </c>
      <c r="Z250" s="67">
        <f t="shared" si="73"/>
        <v>0</v>
      </c>
      <c r="AA250" s="67">
        <f t="shared" si="73"/>
        <v>0</v>
      </c>
      <c r="AB250" s="67">
        <f t="shared" si="73"/>
        <v>0</v>
      </c>
      <c r="AC250" s="67">
        <f t="shared" si="73"/>
        <v>0</v>
      </c>
      <c r="AD250" s="67">
        <f t="shared" si="73"/>
        <v>0</v>
      </c>
      <c r="AE250" s="67">
        <f t="shared" si="73"/>
        <v>0</v>
      </c>
      <c r="AF250" s="67">
        <f t="shared" si="73"/>
        <v>0.1</v>
      </c>
      <c r="AG250" s="112">
        <f t="shared" si="73"/>
        <v>0</v>
      </c>
      <c r="AH250" s="67">
        <f t="shared" si="73"/>
        <v>0.5</v>
      </c>
      <c r="AI250" s="67">
        <f t="shared" si="73"/>
        <v>1.1000000000000001</v>
      </c>
      <c r="AJ250" s="67">
        <f>AJ246*AJ249/1000</f>
        <v>1.1000000000000001</v>
      </c>
      <c r="AK250" s="67">
        <f t="shared" si="73"/>
        <v>0.1</v>
      </c>
      <c r="AL250" s="67">
        <f t="shared" si="73"/>
        <v>0</v>
      </c>
      <c r="AM250" s="67">
        <f t="shared" si="73"/>
        <v>0</v>
      </c>
      <c r="AN250" s="67">
        <f t="shared" si="73"/>
        <v>0</v>
      </c>
      <c r="AO250" s="67">
        <f t="shared" si="73"/>
        <v>0</v>
      </c>
      <c r="AP250" s="67">
        <f t="shared" si="73"/>
        <v>6</v>
      </c>
      <c r="AQ250" s="67">
        <f t="shared" si="73"/>
        <v>0.5</v>
      </c>
      <c r="AR250" s="67">
        <f t="shared" si="73"/>
        <v>0</v>
      </c>
      <c r="AS250" s="67">
        <f t="shared" si="73"/>
        <v>1.8</v>
      </c>
      <c r="AT250" s="112">
        <f t="shared" si="73"/>
        <v>0.03</v>
      </c>
      <c r="AU250" s="67">
        <f t="shared" si="73"/>
        <v>1.1000000000000001</v>
      </c>
      <c r="AV250" s="67">
        <f t="shared" si="73"/>
        <v>0</v>
      </c>
      <c r="AW250" s="67">
        <f t="shared" si="73"/>
        <v>0.1</v>
      </c>
      <c r="AX250" s="67">
        <f t="shared" si="73"/>
        <v>0.6</v>
      </c>
      <c r="AY250" s="67">
        <f t="shared" si="73"/>
        <v>0</v>
      </c>
      <c r="AZ250" s="67">
        <f t="shared" si="73"/>
        <v>0</v>
      </c>
      <c r="BA250" s="67">
        <f t="shared" si="73"/>
        <v>0</v>
      </c>
      <c r="BB250" s="67">
        <f t="shared" si="73"/>
        <v>0</v>
      </c>
      <c r="BC250" s="67">
        <f t="shared" si="73"/>
        <v>0.1</v>
      </c>
      <c r="BD250" s="67">
        <f t="shared" si="73"/>
        <v>0.2</v>
      </c>
      <c r="BE250" s="67">
        <f t="shared" si="73"/>
        <v>0.9</v>
      </c>
      <c r="BF250" s="67">
        <f>BF246*BF249/1000</f>
        <v>0</v>
      </c>
      <c r="BG250" s="67">
        <f t="shared" si="73"/>
        <v>0.5</v>
      </c>
      <c r="BH250" s="67">
        <f t="shared" si="73"/>
        <v>0.3</v>
      </c>
      <c r="BI250" s="112">
        <f t="shared" si="73"/>
        <v>0.02</v>
      </c>
      <c r="BJ250" s="67">
        <f t="shared" si="73"/>
        <v>0.4</v>
      </c>
      <c r="BK250" s="67">
        <f t="shared" si="73"/>
        <v>0.2</v>
      </c>
      <c r="BL250" s="67">
        <f t="shared" si="73"/>
        <v>0.2</v>
      </c>
      <c r="BM250" s="67">
        <f t="shared" si="73"/>
        <v>0</v>
      </c>
      <c r="BN250" s="67">
        <f>BN247*BN249/1000</f>
        <v>0</v>
      </c>
      <c r="BO250" s="67">
        <f t="shared" si="73"/>
        <v>0</v>
      </c>
      <c r="BP250" s="67">
        <f t="shared" si="73"/>
        <v>0</v>
      </c>
      <c r="BQ250" s="67">
        <f>BQ246*BQ249/1000</f>
        <v>2.7</v>
      </c>
      <c r="BR250" s="67">
        <f>BR246*BR249/1000</f>
        <v>0.3</v>
      </c>
      <c r="BS250" s="70">
        <f>SUM(C250:BR250)</f>
        <v>53</v>
      </c>
    </row>
    <row r="251" spans="1:71" s="37" customFormat="1" ht="15.75" customHeight="1" thickBot="1" x14ac:dyDescent="0.3">
      <c r="A251" s="249"/>
      <c r="B251" s="64" t="s">
        <v>130</v>
      </c>
      <c r="C251" s="18">
        <f>C248*C249/1000</f>
        <v>3.9</v>
      </c>
      <c r="D251" s="18">
        <f>D248*D249/1000</f>
        <v>0</v>
      </c>
      <c r="E251" s="18">
        <f t="shared" ref="E251:T251" si="74">E248*E249/1000</f>
        <v>4</v>
      </c>
      <c r="F251" s="18">
        <f t="shared" si="74"/>
        <v>0</v>
      </c>
      <c r="G251" s="18">
        <f t="shared" si="74"/>
        <v>0</v>
      </c>
      <c r="H251" s="18">
        <f t="shared" si="74"/>
        <v>0</v>
      </c>
      <c r="I251" s="18">
        <f t="shared" si="74"/>
        <v>0</v>
      </c>
      <c r="J251" s="18">
        <f t="shared" si="74"/>
        <v>0.3</v>
      </c>
      <c r="K251" s="18">
        <f t="shared" si="74"/>
        <v>4</v>
      </c>
      <c r="L251" s="18">
        <f t="shared" si="74"/>
        <v>0.7</v>
      </c>
      <c r="M251" s="18">
        <f t="shared" si="74"/>
        <v>2.6</v>
      </c>
      <c r="N251" s="18">
        <f t="shared" si="74"/>
        <v>4.0999999999999996</v>
      </c>
      <c r="O251" s="18">
        <f t="shared" si="74"/>
        <v>1.4</v>
      </c>
      <c r="P251" s="18">
        <f t="shared" si="74"/>
        <v>4.2</v>
      </c>
      <c r="Q251" s="18">
        <f t="shared" si="74"/>
        <v>4.0999999999999996</v>
      </c>
      <c r="R251" s="18">
        <f t="shared" si="74"/>
        <v>1.8</v>
      </c>
      <c r="S251" s="18">
        <f t="shared" si="74"/>
        <v>0</v>
      </c>
      <c r="T251" s="18">
        <f t="shared" si="74"/>
        <v>2.2999999999999998</v>
      </c>
      <c r="U251" s="18">
        <f>U248*U249</f>
        <v>2.4</v>
      </c>
      <c r="V251" s="18">
        <f t="shared" ref="V251:BM251" si="75">V248*V249/1000</f>
        <v>2.4</v>
      </c>
      <c r="W251" s="18">
        <f t="shared" si="75"/>
        <v>0.3</v>
      </c>
      <c r="X251" s="18">
        <f t="shared" si="75"/>
        <v>0.2</v>
      </c>
      <c r="Y251" s="18">
        <f t="shared" si="75"/>
        <v>1</v>
      </c>
      <c r="Z251" s="18">
        <f t="shared" si="75"/>
        <v>0</v>
      </c>
      <c r="AA251" s="18">
        <f t="shared" si="75"/>
        <v>0</v>
      </c>
      <c r="AB251" s="18">
        <f t="shared" si="75"/>
        <v>0</v>
      </c>
      <c r="AC251" s="18">
        <f t="shared" si="75"/>
        <v>0</v>
      </c>
      <c r="AD251" s="18">
        <f t="shared" si="75"/>
        <v>0</v>
      </c>
      <c r="AE251" s="18">
        <f t="shared" si="75"/>
        <v>0</v>
      </c>
      <c r="AF251" s="18">
        <f t="shared" si="75"/>
        <v>0.1</v>
      </c>
      <c r="AG251" s="113">
        <f t="shared" si="75"/>
        <v>0</v>
      </c>
      <c r="AH251" s="18">
        <f t="shared" si="75"/>
        <v>0.9</v>
      </c>
      <c r="AI251" s="18">
        <f t="shared" si="75"/>
        <v>1.1000000000000001</v>
      </c>
      <c r="AJ251" s="18">
        <f>AJ248*AJ249/1000</f>
        <v>1.1000000000000001</v>
      </c>
      <c r="AK251" s="18">
        <f t="shared" si="75"/>
        <v>0.2</v>
      </c>
      <c r="AL251" s="18">
        <f t="shared" si="75"/>
        <v>0</v>
      </c>
      <c r="AM251" s="18">
        <f t="shared" si="75"/>
        <v>0</v>
      </c>
      <c r="AN251" s="18">
        <f t="shared" si="75"/>
        <v>0.4</v>
      </c>
      <c r="AO251" s="18">
        <f t="shared" si="75"/>
        <v>0</v>
      </c>
      <c r="AP251" s="18">
        <f t="shared" si="75"/>
        <v>0</v>
      </c>
      <c r="AQ251" s="18">
        <f t="shared" si="75"/>
        <v>0.5</v>
      </c>
      <c r="AR251" s="18">
        <f t="shared" si="75"/>
        <v>0</v>
      </c>
      <c r="AS251" s="18">
        <f t="shared" si="75"/>
        <v>2.5</v>
      </c>
      <c r="AT251" s="113">
        <f t="shared" si="75"/>
        <v>0.03</v>
      </c>
      <c r="AU251" s="18">
        <f t="shared" si="75"/>
        <v>1.9</v>
      </c>
      <c r="AV251" s="18">
        <f t="shared" si="75"/>
        <v>0</v>
      </c>
      <c r="AW251" s="18">
        <f t="shared" si="75"/>
        <v>0.2</v>
      </c>
      <c r="AX251" s="18">
        <f t="shared" si="75"/>
        <v>0.7</v>
      </c>
      <c r="AY251" s="18">
        <f t="shared" si="75"/>
        <v>0</v>
      </c>
      <c r="AZ251" s="18">
        <f t="shared" si="75"/>
        <v>0</v>
      </c>
      <c r="BA251" s="18">
        <f t="shared" si="75"/>
        <v>0</v>
      </c>
      <c r="BB251" s="18">
        <f t="shared" si="75"/>
        <v>0</v>
      </c>
      <c r="BC251" s="18">
        <f t="shared" si="75"/>
        <v>0.1</v>
      </c>
      <c r="BD251" s="18">
        <f t="shared" si="75"/>
        <v>0.3</v>
      </c>
      <c r="BE251" s="18">
        <f t="shared" si="75"/>
        <v>0</v>
      </c>
      <c r="BF251" s="18">
        <f>BF248*BF249/1000</f>
        <v>0</v>
      </c>
      <c r="BG251" s="18">
        <f t="shared" si="75"/>
        <v>0.5</v>
      </c>
      <c r="BH251" s="18">
        <f t="shared" si="75"/>
        <v>0.4</v>
      </c>
      <c r="BI251" s="113">
        <f t="shared" si="75"/>
        <v>0.04</v>
      </c>
      <c r="BJ251" s="18">
        <f t="shared" si="75"/>
        <v>0.6</v>
      </c>
      <c r="BK251" s="18">
        <f t="shared" si="75"/>
        <v>0.2</v>
      </c>
      <c r="BL251" s="18">
        <f t="shared" si="75"/>
        <v>0.2</v>
      </c>
      <c r="BM251" s="18">
        <f t="shared" si="75"/>
        <v>0</v>
      </c>
      <c r="BN251" s="18">
        <f>BN248*BN249/1000</f>
        <v>0</v>
      </c>
      <c r="BO251" s="18">
        <f>BO248*BO249/1000</f>
        <v>0</v>
      </c>
      <c r="BP251" s="18">
        <f>BP248*BP249/1000</f>
        <v>0</v>
      </c>
      <c r="BQ251" s="18">
        <f>BQ248*BQ249/1000</f>
        <v>0</v>
      </c>
      <c r="BR251" s="18">
        <f>BR248*BR249/1000</f>
        <v>0.5</v>
      </c>
      <c r="BS251" s="69">
        <f>SUM(C251:BR251)</f>
        <v>52.2</v>
      </c>
    </row>
    <row r="252" spans="1:71" s="37" customFormat="1" ht="15" customHeight="1" thickTop="1" x14ac:dyDescent="0.25">
      <c r="A252" s="42"/>
      <c r="B252" s="235"/>
      <c r="C252" s="252" t="s">
        <v>10</v>
      </c>
      <c r="D252" s="242" t="s">
        <v>219</v>
      </c>
      <c r="E252" s="242" t="s">
        <v>232</v>
      </c>
      <c r="F252" s="242" t="s">
        <v>220</v>
      </c>
      <c r="G252" s="252" t="s">
        <v>11</v>
      </c>
      <c r="H252" s="273" t="s">
        <v>12</v>
      </c>
      <c r="I252" s="271" t="s">
        <v>215</v>
      </c>
      <c r="J252" s="252" t="s">
        <v>13</v>
      </c>
      <c r="K252" s="273" t="s">
        <v>14</v>
      </c>
      <c r="L252" s="252" t="s">
        <v>15</v>
      </c>
      <c r="M252" s="252" t="s">
        <v>16</v>
      </c>
      <c r="N252" s="252" t="s">
        <v>17</v>
      </c>
      <c r="O252" s="303" t="s">
        <v>217</v>
      </c>
      <c r="P252" s="303" t="s">
        <v>19</v>
      </c>
      <c r="Q252" s="303" t="s">
        <v>20</v>
      </c>
      <c r="R252" s="321" t="s">
        <v>257</v>
      </c>
      <c r="S252" s="303" t="s">
        <v>258</v>
      </c>
      <c r="T252" s="303" t="s">
        <v>23</v>
      </c>
      <c r="U252" s="271" t="s">
        <v>24</v>
      </c>
      <c r="V252" s="305" t="s">
        <v>25</v>
      </c>
      <c r="W252" s="266" t="s">
        <v>26</v>
      </c>
      <c r="X252" s="266" t="s">
        <v>27</v>
      </c>
      <c r="Y252" s="266" t="s">
        <v>28</v>
      </c>
      <c r="Z252" s="266" t="s">
        <v>29</v>
      </c>
      <c r="AA252" s="266" t="s">
        <v>30</v>
      </c>
      <c r="AB252" s="264" t="s">
        <v>31</v>
      </c>
      <c r="AC252" s="237" t="s">
        <v>32</v>
      </c>
      <c r="AD252" s="290" t="s">
        <v>33</v>
      </c>
      <c r="AE252" s="290" t="s">
        <v>34</v>
      </c>
      <c r="AF252" s="237" t="s">
        <v>35</v>
      </c>
      <c r="AG252" s="290" t="s">
        <v>36</v>
      </c>
      <c r="AH252" s="290" t="s">
        <v>37</v>
      </c>
      <c r="AI252" s="279" t="s">
        <v>38</v>
      </c>
      <c r="AJ252" s="320" t="s">
        <v>264</v>
      </c>
      <c r="AK252" s="279" t="s">
        <v>39</v>
      </c>
      <c r="AL252" s="275" t="s">
        <v>40</v>
      </c>
      <c r="AM252" s="275" t="s">
        <v>41</v>
      </c>
      <c r="AN252" s="275" t="s">
        <v>42</v>
      </c>
      <c r="AO252" s="277" t="s">
        <v>43</v>
      </c>
      <c r="AP252" s="242" t="s">
        <v>212</v>
      </c>
      <c r="AQ252" s="271" t="s">
        <v>44</v>
      </c>
      <c r="AR252" s="242" t="s">
        <v>182</v>
      </c>
      <c r="AS252" s="250" t="s">
        <v>45</v>
      </c>
      <c r="AT252" s="250" t="s">
        <v>46</v>
      </c>
      <c r="AU252" s="250" t="s">
        <v>47</v>
      </c>
      <c r="AV252" s="237" t="s">
        <v>48</v>
      </c>
      <c r="AW252" s="252" t="s">
        <v>49</v>
      </c>
      <c r="AX252" s="252" t="s">
        <v>50</v>
      </c>
      <c r="AY252" s="252" t="s">
        <v>51</v>
      </c>
      <c r="AZ252" s="252" t="s">
        <v>52</v>
      </c>
      <c r="BA252" s="252" t="s">
        <v>53</v>
      </c>
      <c r="BB252" s="252" t="s">
        <v>54</v>
      </c>
      <c r="BC252" s="252" t="s">
        <v>55</v>
      </c>
      <c r="BD252" s="237" t="s">
        <v>56</v>
      </c>
      <c r="BE252" s="242" t="s">
        <v>208</v>
      </c>
      <c r="BF252" s="242" t="s">
        <v>241</v>
      </c>
      <c r="BG252" s="242" t="s">
        <v>72</v>
      </c>
      <c r="BH252" s="266" t="s">
        <v>58</v>
      </c>
      <c r="BI252" s="266" t="s">
        <v>59</v>
      </c>
      <c r="BJ252" s="266" t="s">
        <v>60</v>
      </c>
      <c r="BK252" s="264" t="s">
        <v>61</v>
      </c>
      <c r="BL252" s="264" t="s">
        <v>62</v>
      </c>
      <c r="BM252" s="264" t="s">
        <v>63</v>
      </c>
      <c r="BN252" s="266" t="s">
        <v>64</v>
      </c>
      <c r="BO252" s="264" t="s">
        <v>65</v>
      </c>
      <c r="BP252" s="268" t="s">
        <v>66</v>
      </c>
      <c r="BQ252" s="237" t="s">
        <v>226</v>
      </c>
      <c r="BR252" s="271" t="s">
        <v>67</v>
      </c>
    </row>
    <row r="253" spans="1:71" s="37" customFormat="1" ht="67.5" customHeight="1" thickBot="1" x14ac:dyDescent="0.3">
      <c r="A253" s="43"/>
      <c r="B253" s="270"/>
      <c r="C253" s="253"/>
      <c r="D253" s="243"/>
      <c r="E253" s="243" t="s">
        <v>232</v>
      </c>
      <c r="F253" s="243"/>
      <c r="G253" s="253"/>
      <c r="H253" s="315"/>
      <c r="I253" s="272"/>
      <c r="J253" s="253"/>
      <c r="K253" s="274"/>
      <c r="L253" s="253"/>
      <c r="M253" s="253"/>
      <c r="N253" s="253"/>
      <c r="O253" s="304"/>
      <c r="P253" s="304"/>
      <c r="Q253" s="304"/>
      <c r="R253" s="322"/>
      <c r="S253" s="304"/>
      <c r="T253" s="304"/>
      <c r="U253" s="281"/>
      <c r="V253" s="306"/>
      <c r="W253" s="267"/>
      <c r="X253" s="267"/>
      <c r="Y253" s="267"/>
      <c r="Z253" s="267"/>
      <c r="AA253" s="267"/>
      <c r="AB253" s="265"/>
      <c r="AC253" s="238"/>
      <c r="AD253" s="291"/>
      <c r="AE253" s="291"/>
      <c r="AF253" s="238"/>
      <c r="AG253" s="291"/>
      <c r="AH253" s="291"/>
      <c r="AI253" s="280"/>
      <c r="AJ253" s="319"/>
      <c r="AK253" s="280"/>
      <c r="AL253" s="276"/>
      <c r="AM253" s="276"/>
      <c r="AN253" s="276"/>
      <c r="AO253" s="278"/>
      <c r="AP253" s="243"/>
      <c r="AQ253" s="281"/>
      <c r="AR253" s="243"/>
      <c r="AS253" s="251"/>
      <c r="AT253" s="251"/>
      <c r="AU253" s="251"/>
      <c r="AV253" s="239"/>
      <c r="AW253" s="253"/>
      <c r="AX253" s="253"/>
      <c r="AY253" s="253"/>
      <c r="AZ253" s="253"/>
      <c r="BA253" s="253"/>
      <c r="BB253" s="253"/>
      <c r="BC253" s="253"/>
      <c r="BD253" s="239"/>
      <c r="BE253" s="243"/>
      <c r="BF253" s="243"/>
      <c r="BG253" s="289"/>
      <c r="BH253" s="267"/>
      <c r="BI253" s="267"/>
      <c r="BJ253" s="267"/>
      <c r="BK253" s="265"/>
      <c r="BL253" s="265"/>
      <c r="BM253" s="265"/>
      <c r="BN253" s="267"/>
      <c r="BO253" s="265"/>
      <c r="BP253" s="269"/>
      <c r="BQ253" s="239"/>
      <c r="BR253" s="281"/>
    </row>
    <row r="254" spans="1:71" ht="33" customHeight="1" thickBot="1" x14ac:dyDescent="0.3">
      <c r="C254" s="260" t="s">
        <v>0</v>
      </c>
      <c r="D254" s="261"/>
      <c r="E254" s="261"/>
      <c r="F254" s="261"/>
      <c r="G254" s="261"/>
      <c r="H254" s="261"/>
      <c r="I254" s="261"/>
      <c r="J254" s="261"/>
      <c r="K254" s="261"/>
      <c r="L254" s="261"/>
      <c r="M254" s="261"/>
      <c r="N254" s="262"/>
      <c r="O254" s="282" t="s">
        <v>1</v>
      </c>
      <c r="P254" s="283"/>
      <c r="Q254" s="283"/>
      <c r="R254" s="283"/>
      <c r="S254" s="283"/>
      <c r="T254" s="284"/>
      <c r="U254" s="80"/>
      <c r="V254" s="3"/>
      <c r="W254" s="263" t="s">
        <v>2</v>
      </c>
      <c r="X254" s="263"/>
      <c r="Y254" s="263"/>
      <c r="Z254" s="263"/>
      <c r="AA254" s="263"/>
      <c r="AB254" s="285"/>
      <c r="AC254" s="286" t="s">
        <v>3</v>
      </c>
      <c r="AD254" s="287"/>
      <c r="AE254" s="287"/>
      <c r="AF254" s="287"/>
      <c r="AG254" s="287"/>
      <c r="AH254" s="287"/>
      <c r="AI254" s="288" t="s">
        <v>4</v>
      </c>
      <c r="AJ254" s="288"/>
      <c r="AK254" s="288"/>
      <c r="AL254" s="300" t="s">
        <v>5</v>
      </c>
      <c r="AM254" s="301"/>
      <c r="AN254" s="302"/>
      <c r="AO254" s="81"/>
      <c r="AP254" s="312" t="s">
        <v>201</v>
      </c>
      <c r="AQ254" s="309"/>
      <c r="AR254" s="313"/>
      <c r="AS254" s="258" t="s">
        <v>6</v>
      </c>
      <c r="AT254" s="258"/>
      <c r="AU254" s="259"/>
      <c r="AV254" s="82"/>
      <c r="AW254" s="260" t="s">
        <v>7</v>
      </c>
      <c r="AX254" s="261"/>
      <c r="AY254" s="261"/>
      <c r="AZ254" s="261"/>
      <c r="BA254" s="261"/>
      <c r="BB254" s="261"/>
      <c r="BC254" s="262"/>
      <c r="BD254" s="83"/>
      <c r="BE254" s="308" t="s">
        <v>209</v>
      </c>
      <c r="BF254" s="309"/>
      <c r="BG254" s="310"/>
      <c r="BH254" s="263" t="s">
        <v>8</v>
      </c>
      <c r="BI254" s="263"/>
      <c r="BJ254" s="263"/>
      <c r="BK254" s="263"/>
      <c r="BL254" s="263"/>
      <c r="BM254" s="263"/>
      <c r="BN254" s="263"/>
      <c r="BO254" s="263"/>
      <c r="BP254" s="263"/>
      <c r="BQ254" s="135"/>
      <c r="BR254" s="84"/>
    </row>
    <row r="255" spans="1:71" s="37" customFormat="1" ht="15.75" customHeight="1" x14ac:dyDescent="0.25">
      <c r="A255" s="234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44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228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50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  <c r="BQ255" s="132"/>
      <c r="BR255" s="132"/>
    </row>
    <row r="256" spans="1:71" s="37" customFormat="1" x14ac:dyDescent="0.25">
      <c r="A256" s="234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44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228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50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  <c r="BQ256" s="132"/>
      <c r="BR256" s="132"/>
      <c r="BS256" s="146"/>
    </row>
    <row r="257" spans="1:71" s="37" customFormat="1" x14ac:dyDescent="0.25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44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228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50"/>
      <c r="BG257" s="132"/>
      <c r="BH257" s="132"/>
      <c r="BI257" s="132"/>
      <c r="BJ257" s="132"/>
      <c r="BK257" s="132"/>
      <c r="BL257" s="132"/>
      <c r="BM257" s="132"/>
      <c r="BN257" s="132"/>
      <c r="BO257" s="132"/>
      <c r="BP257" s="132"/>
      <c r="BQ257" s="132"/>
      <c r="BR257" s="132"/>
      <c r="BS257" s="146"/>
    </row>
    <row r="258" spans="1:71" s="37" customFormat="1" ht="15.75" customHeight="1" x14ac:dyDescent="0.25">
      <c r="A258" s="234"/>
      <c r="B258" s="132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</row>
    <row r="259" spans="1:71" s="37" customFormat="1" ht="15" customHeight="1" x14ac:dyDescent="0.25">
      <c r="A259" s="234"/>
      <c r="B259" s="132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</row>
    <row r="260" spans="1:71" s="37" customFormat="1" ht="15.75" customHeight="1" x14ac:dyDescent="0.25">
      <c r="A260" s="234"/>
      <c r="B260" s="132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</row>
    <row r="261" spans="1:71" s="37" customFormat="1" ht="15.75" customHeight="1" x14ac:dyDescent="0.25">
      <c r="A261" s="234"/>
      <c r="B261" s="132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</row>
    <row r="262" spans="1:71" s="37" customFormat="1" ht="15" customHeight="1" x14ac:dyDescent="0.25">
      <c r="A262" s="234"/>
      <c r="B262" s="44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</row>
    <row r="263" spans="1:71" s="37" customFormat="1" ht="15" customHeight="1" x14ac:dyDescent="0.25">
      <c r="A263" s="234"/>
      <c r="B263" s="44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</row>
    <row r="264" spans="1:71" s="37" customFormat="1" ht="15.75" customHeight="1" x14ac:dyDescent="0.25">
      <c r="A264" s="234"/>
      <c r="B264" s="132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</row>
    <row r="265" spans="1:71" s="37" customFormat="1" ht="15.75" customHeight="1" x14ac:dyDescent="0.25">
      <c r="A265" s="234"/>
      <c r="B265" s="132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</row>
    <row r="266" spans="1:71" s="37" customFormat="1" ht="15.75" customHeight="1" x14ac:dyDescent="0.25">
      <c r="A266" s="234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44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228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32"/>
      <c r="AV266" s="132"/>
      <c r="AW266" s="132"/>
      <c r="AX266" s="132"/>
      <c r="AY266" s="132"/>
      <c r="AZ266" s="132"/>
      <c r="BA266" s="132"/>
      <c r="BB266" s="132"/>
      <c r="BC266" s="132"/>
      <c r="BD266" s="132"/>
      <c r="BE266" s="132"/>
      <c r="BF266" s="150"/>
      <c r="BG266" s="132"/>
      <c r="BH266" s="132"/>
      <c r="BI266" s="132"/>
      <c r="BJ266" s="132"/>
      <c r="BK266" s="132"/>
      <c r="BL266" s="132"/>
      <c r="BM266" s="132"/>
      <c r="BN266" s="132"/>
      <c r="BO266" s="132"/>
      <c r="BP266" s="132"/>
      <c r="BQ266" s="132"/>
      <c r="BR266" s="132"/>
    </row>
    <row r="267" spans="1:71" s="37" customFormat="1" x14ac:dyDescent="0.25">
      <c r="A267" s="234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44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228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  <c r="AV267" s="132"/>
      <c r="AW267" s="132"/>
      <c r="AX267" s="132"/>
      <c r="AY267" s="132"/>
      <c r="AZ267" s="132"/>
      <c r="BA267" s="132"/>
      <c r="BB267" s="132"/>
      <c r="BC267" s="132"/>
      <c r="BD267" s="132"/>
      <c r="BE267" s="132"/>
      <c r="BF267" s="150"/>
      <c r="BG267" s="132"/>
      <c r="BH267" s="132"/>
      <c r="BI267" s="132"/>
      <c r="BJ267" s="132"/>
      <c r="BK267" s="132"/>
      <c r="BL267" s="132"/>
      <c r="BM267" s="132"/>
      <c r="BN267" s="132"/>
      <c r="BO267" s="132"/>
      <c r="BP267" s="132"/>
      <c r="BQ267" s="132"/>
      <c r="BR267" s="132"/>
    </row>
    <row r="268" spans="1:71" s="37" customFormat="1" ht="15.75" customHeight="1" x14ac:dyDescent="0.25">
      <c r="A268" s="234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44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228"/>
      <c r="AK268" s="132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32"/>
      <c r="AV268" s="132"/>
      <c r="AW268" s="132"/>
      <c r="AX268" s="132"/>
      <c r="AY268" s="132"/>
      <c r="AZ268" s="132"/>
      <c r="BA268" s="132"/>
      <c r="BB268" s="132"/>
      <c r="BC268" s="132"/>
      <c r="BD268" s="132"/>
      <c r="BE268" s="132"/>
      <c r="BF268" s="150"/>
      <c r="BG268" s="132"/>
      <c r="BH268" s="132"/>
      <c r="BI268" s="132"/>
      <c r="BJ268" s="132"/>
      <c r="BK268" s="132"/>
      <c r="BL268" s="132"/>
      <c r="BM268" s="132"/>
      <c r="BN268" s="132"/>
      <c r="BO268" s="132"/>
      <c r="BP268" s="132"/>
      <c r="BQ268" s="132"/>
      <c r="BR268" s="132"/>
    </row>
    <row r="269" spans="1:71" s="37" customFormat="1" x14ac:dyDescent="0.25">
      <c r="A269" s="234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44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228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50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  <c r="BQ269" s="132"/>
      <c r="BR269" s="132"/>
    </row>
    <row r="270" spans="1:71" s="37" customFormat="1" ht="15.75" customHeight="1" x14ac:dyDescent="0.25">
      <c r="A270" s="234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44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228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50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  <c r="BQ270" s="132"/>
      <c r="BR270" s="132"/>
    </row>
    <row r="271" spans="1:71" s="37" customFormat="1" x14ac:dyDescent="0.25">
      <c r="A271" s="234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44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228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50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  <c r="BQ271" s="132"/>
      <c r="BR271" s="132"/>
    </row>
    <row r="272" spans="1:71" s="37" customFormat="1" ht="15.75" customHeight="1" x14ac:dyDescent="0.25">
      <c r="A272" s="234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44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228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50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  <c r="BQ272" s="132"/>
      <c r="BR272" s="132"/>
    </row>
    <row r="273" spans="1:70" s="37" customFormat="1" x14ac:dyDescent="0.25">
      <c r="A273" s="234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44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228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50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  <c r="BQ273" s="132"/>
      <c r="BR273" s="132"/>
    </row>
    <row r="274" spans="1:70" s="37" customFormat="1" ht="15.75" customHeight="1" x14ac:dyDescent="0.25">
      <c r="A274" s="234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44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228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50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  <c r="BQ274" s="132"/>
      <c r="BR274" s="132"/>
    </row>
    <row r="275" spans="1:70" s="37" customFormat="1" x14ac:dyDescent="0.25">
      <c r="A275" s="234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44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228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50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  <c r="BQ275" s="132"/>
      <c r="BR275" s="132"/>
    </row>
    <row r="276" spans="1:70" s="37" customFormat="1" ht="15.75" customHeight="1" x14ac:dyDescent="0.25">
      <c r="A276" s="234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44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228"/>
      <c r="AK276" s="132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50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  <c r="BQ276" s="132"/>
      <c r="BR276" s="132"/>
    </row>
    <row r="277" spans="1:70" s="37" customFormat="1" x14ac:dyDescent="0.25">
      <c r="A277" s="234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44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228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50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  <c r="BQ277" s="132"/>
      <c r="BR277" s="132"/>
    </row>
    <row r="278" spans="1:70" s="37" customFormat="1" ht="15.75" customHeight="1" x14ac:dyDescent="0.25">
      <c r="A278" s="234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44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228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50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  <c r="BQ278" s="132"/>
      <c r="BR278" s="132"/>
    </row>
    <row r="279" spans="1:70" s="37" customFormat="1" x14ac:dyDescent="0.25">
      <c r="A279" s="234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44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228"/>
      <c r="AK279" s="132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2"/>
      <c r="AY279" s="132"/>
      <c r="AZ279" s="132"/>
      <c r="BA279" s="132"/>
      <c r="BB279" s="132"/>
      <c r="BC279" s="132"/>
      <c r="BD279" s="132"/>
      <c r="BE279" s="132"/>
      <c r="BF279" s="150"/>
      <c r="BG279" s="132"/>
      <c r="BH279" s="132"/>
      <c r="BI279" s="132"/>
      <c r="BJ279" s="132"/>
      <c r="BK279" s="132"/>
      <c r="BL279" s="132"/>
      <c r="BM279" s="132"/>
      <c r="BN279" s="132"/>
      <c r="BO279" s="132"/>
      <c r="BP279" s="132"/>
      <c r="BQ279" s="132"/>
      <c r="BR279" s="132"/>
    </row>
    <row r="280" spans="1:70" s="37" customFormat="1" ht="15.75" customHeight="1" x14ac:dyDescent="0.25">
      <c r="A280" s="234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44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228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50"/>
      <c r="BG280" s="132"/>
      <c r="BH280" s="132"/>
      <c r="BI280" s="132"/>
      <c r="BJ280" s="132"/>
      <c r="BK280" s="132"/>
      <c r="BL280" s="132"/>
      <c r="BM280" s="132"/>
      <c r="BN280" s="132"/>
      <c r="BO280" s="132"/>
      <c r="BP280" s="132"/>
      <c r="BQ280" s="132"/>
      <c r="BR280" s="132"/>
    </row>
    <row r="281" spans="1:70" s="37" customFormat="1" x14ac:dyDescent="0.25">
      <c r="A281" s="234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44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228"/>
      <c r="AK281" s="132"/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2"/>
      <c r="AY281" s="132"/>
      <c r="AZ281" s="132"/>
      <c r="BA281" s="132"/>
      <c r="BB281" s="132"/>
      <c r="BC281" s="132"/>
      <c r="BD281" s="132"/>
      <c r="BE281" s="132"/>
      <c r="BF281" s="150"/>
      <c r="BG281" s="132"/>
      <c r="BH281" s="132"/>
      <c r="BI281" s="132"/>
      <c r="BJ281" s="132"/>
      <c r="BK281" s="132"/>
      <c r="BL281" s="132"/>
      <c r="BM281" s="132"/>
      <c r="BN281" s="132"/>
      <c r="BO281" s="132"/>
      <c r="BP281" s="132"/>
      <c r="BQ281" s="132"/>
      <c r="BR281" s="132"/>
    </row>
    <row r="282" spans="1:70" s="37" customFormat="1" ht="15.75" customHeight="1" x14ac:dyDescent="0.25">
      <c r="A282" s="234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44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228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50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</row>
    <row r="283" spans="1:70" s="37" customFormat="1" x14ac:dyDescent="0.25">
      <c r="A283" s="234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44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228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50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</row>
    <row r="284" spans="1:70" s="37" customFormat="1" ht="15.75" customHeight="1" x14ac:dyDescent="0.25">
      <c r="A284" s="234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44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228"/>
      <c r="AK284" s="132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50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  <c r="BQ284" s="132"/>
      <c r="BR284" s="132"/>
    </row>
    <row r="285" spans="1:70" s="37" customFormat="1" x14ac:dyDescent="0.25">
      <c r="A285" s="234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44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228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50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2"/>
      <c r="BR285" s="132"/>
    </row>
    <row r="286" spans="1:70" s="37" customFormat="1" ht="15.75" customHeight="1" x14ac:dyDescent="0.25">
      <c r="A286" s="234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44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228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50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  <c r="BQ286" s="132"/>
      <c r="BR286" s="132"/>
    </row>
    <row r="287" spans="1:70" s="37" customFormat="1" x14ac:dyDescent="0.25">
      <c r="A287" s="234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44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228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50"/>
      <c r="BG287" s="132"/>
      <c r="BH287" s="132"/>
      <c r="BI287" s="132"/>
      <c r="BJ287" s="132"/>
      <c r="BK287" s="132"/>
      <c r="BL287" s="132"/>
      <c r="BM287" s="132"/>
      <c r="BN287" s="132"/>
      <c r="BO287" s="132"/>
      <c r="BP287" s="132"/>
      <c r="BQ287" s="132"/>
      <c r="BR287" s="132"/>
    </row>
    <row r="288" spans="1:70" s="37" customFormat="1" ht="15.75" customHeight="1" x14ac:dyDescent="0.25">
      <c r="A288" s="234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44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228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50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</row>
    <row r="289" spans="1:70" s="37" customFormat="1" x14ac:dyDescent="0.25">
      <c r="A289" s="234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44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228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50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  <c r="BQ289" s="132"/>
      <c r="BR289" s="132"/>
    </row>
    <row r="290" spans="1:70" s="37" customFormat="1" ht="15.75" customHeight="1" x14ac:dyDescent="0.25">
      <c r="A290" s="234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44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228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50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  <c r="BQ290" s="132"/>
      <c r="BR290" s="132"/>
    </row>
    <row r="291" spans="1:70" s="37" customFormat="1" x14ac:dyDescent="0.25">
      <c r="A291" s="234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44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228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132"/>
      <c r="BA291" s="132"/>
      <c r="BB291" s="132"/>
      <c r="BC291" s="132"/>
      <c r="BD291" s="132"/>
      <c r="BE291" s="132"/>
      <c r="BF291" s="150"/>
      <c r="BG291" s="132"/>
      <c r="BH291" s="132"/>
      <c r="BI291" s="132"/>
      <c r="BJ291" s="132"/>
      <c r="BK291" s="132"/>
      <c r="BL291" s="132"/>
      <c r="BM291" s="132"/>
      <c r="BN291" s="132"/>
      <c r="BO291" s="132"/>
      <c r="BP291" s="132"/>
      <c r="BQ291" s="132"/>
      <c r="BR291" s="132"/>
    </row>
    <row r="292" spans="1:70" s="37" customFormat="1" ht="15.75" customHeight="1" x14ac:dyDescent="0.25">
      <c r="A292" s="234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44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228"/>
      <c r="AK292" s="132"/>
      <c r="AL292" s="132"/>
      <c r="AM292" s="132"/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  <c r="BB292" s="132"/>
      <c r="BC292" s="132"/>
      <c r="BD292" s="132"/>
      <c r="BE292" s="132"/>
      <c r="BF292" s="150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  <c r="BQ292" s="132"/>
      <c r="BR292" s="132"/>
    </row>
    <row r="293" spans="1:70" s="37" customFormat="1" x14ac:dyDescent="0.25">
      <c r="A293" s="234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44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228"/>
      <c r="AK293" s="132"/>
      <c r="AL293" s="132"/>
      <c r="AM293" s="132"/>
      <c r="AN293" s="132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  <c r="AY293" s="132"/>
      <c r="AZ293" s="132"/>
      <c r="BA293" s="132"/>
      <c r="BB293" s="132"/>
      <c r="BC293" s="132"/>
      <c r="BD293" s="132"/>
      <c r="BE293" s="132"/>
      <c r="BF293" s="150"/>
      <c r="BG293" s="132"/>
      <c r="BH293" s="132"/>
      <c r="BI293" s="132"/>
      <c r="BJ293" s="132"/>
      <c r="BK293" s="132"/>
      <c r="BL293" s="132"/>
      <c r="BM293" s="132"/>
      <c r="BN293" s="132"/>
      <c r="BO293" s="132"/>
      <c r="BP293" s="132"/>
      <c r="BQ293" s="132"/>
      <c r="BR293" s="132"/>
    </row>
    <row r="294" spans="1:70" s="37" customFormat="1" ht="15.75" customHeight="1" x14ac:dyDescent="0.25">
      <c r="A294" s="234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44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228"/>
      <c r="AK294" s="132"/>
      <c r="AL294" s="132"/>
      <c r="AM294" s="132"/>
      <c r="AN294" s="132"/>
      <c r="AO294" s="132"/>
      <c r="AP294" s="132"/>
      <c r="AQ294" s="132"/>
      <c r="AR294" s="132"/>
      <c r="AS294" s="132"/>
      <c r="AT294" s="132"/>
      <c r="AU294" s="132"/>
      <c r="AV294" s="132"/>
      <c r="AW294" s="132"/>
      <c r="AX294" s="132"/>
      <c r="AY294" s="132"/>
      <c r="AZ294" s="132"/>
      <c r="BA294" s="132"/>
      <c r="BB294" s="132"/>
      <c r="BC294" s="132"/>
      <c r="BD294" s="132"/>
      <c r="BE294" s="132"/>
      <c r="BF294" s="150"/>
      <c r="BG294" s="132"/>
      <c r="BH294" s="132"/>
      <c r="BI294" s="132"/>
      <c r="BJ294" s="132"/>
      <c r="BK294" s="132"/>
      <c r="BL294" s="132"/>
      <c r="BM294" s="132"/>
      <c r="BN294" s="132"/>
      <c r="BO294" s="132"/>
      <c r="BP294" s="132"/>
      <c r="BQ294" s="132"/>
      <c r="BR294" s="132"/>
    </row>
    <row r="295" spans="1:70" s="37" customFormat="1" x14ac:dyDescent="0.25">
      <c r="A295" s="234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44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228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  <c r="BB295" s="132"/>
      <c r="BC295" s="132"/>
      <c r="BD295" s="132"/>
      <c r="BE295" s="132"/>
      <c r="BF295" s="150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  <c r="BQ295" s="132"/>
      <c r="BR295" s="132"/>
    </row>
    <row r="296" spans="1:70" s="37" customFormat="1" ht="15.75" customHeight="1" x14ac:dyDescent="0.25">
      <c r="A296" s="234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44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228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50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  <c r="BQ296" s="132"/>
      <c r="BR296" s="132"/>
    </row>
    <row r="297" spans="1:70" s="37" customFormat="1" x14ac:dyDescent="0.25">
      <c r="A297" s="234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44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228"/>
      <c r="AK297" s="132"/>
      <c r="AL297" s="132"/>
      <c r="AM297" s="132"/>
      <c r="AN297" s="132"/>
      <c r="AO297" s="132"/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132"/>
      <c r="BA297" s="132"/>
      <c r="BB297" s="132"/>
      <c r="BC297" s="132"/>
      <c r="BD297" s="132"/>
      <c r="BE297" s="132"/>
      <c r="BF297" s="150"/>
      <c r="BG297" s="132"/>
      <c r="BH297" s="132"/>
      <c r="BI297" s="132"/>
      <c r="BJ297" s="132"/>
      <c r="BK297" s="132"/>
      <c r="BL297" s="132"/>
      <c r="BM297" s="132"/>
      <c r="BN297" s="132"/>
      <c r="BO297" s="132"/>
      <c r="BP297" s="132"/>
      <c r="BQ297" s="132"/>
      <c r="BR297" s="132"/>
    </row>
    <row r="298" spans="1:70" s="37" customFormat="1" ht="15.75" customHeight="1" x14ac:dyDescent="0.25">
      <c r="A298" s="234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44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228"/>
      <c r="AK298" s="132"/>
      <c r="AL298" s="132"/>
      <c r="AM298" s="132"/>
      <c r="AN298" s="132"/>
      <c r="AO298" s="132"/>
      <c r="AP298" s="132"/>
      <c r="AQ298" s="132"/>
      <c r="AR298" s="132"/>
      <c r="AS298" s="132"/>
      <c r="AT298" s="132"/>
      <c r="AU298" s="132"/>
      <c r="AV298" s="132"/>
      <c r="AW298" s="132"/>
      <c r="AX298" s="132"/>
      <c r="AY298" s="132"/>
      <c r="AZ298" s="132"/>
      <c r="BA298" s="132"/>
      <c r="BB298" s="132"/>
      <c r="BC298" s="132"/>
      <c r="BD298" s="132"/>
      <c r="BE298" s="132"/>
      <c r="BF298" s="150"/>
      <c r="BG298" s="132"/>
      <c r="BH298" s="132"/>
      <c r="BI298" s="132"/>
      <c r="BJ298" s="132"/>
      <c r="BK298" s="132"/>
      <c r="BL298" s="132"/>
      <c r="BM298" s="132"/>
      <c r="BN298" s="132"/>
      <c r="BO298" s="132"/>
      <c r="BP298" s="132"/>
      <c r="BQ298" s="132"/>
      <c r="BR298" s="132"/>
    </row>
    <row r="299" spans="1:70" s="37" customFormat="1" x14ac:dyDescent="0.25">
      <c r="A299" s="234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44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228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132"/>
      <c r="BA299" s="132"/>
      <c r="BB299" s="132"/>
      <c r="BC299" s="132"/>
      <c r="BD299" s="132"/>
      <c r="BE299" s="132"/>
      <c r="BF299" s="150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  <c r="BQ299" s="132"/>
      <c r="BR299" s="132"/>
    </row>
    <row r="300" spans="1:70" s="37" customFormat="1" ht="15.75" customHeight="1" x14ac:dyDescent="0.25">
      <c r="A300" s="234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44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228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50"/>
      <c r="BG300" s="132"/>
      <c r="BH300" s="132"/>
      <c r="BI300" s="132"/>
      <c r="BJ300" s="132"/>
      <c r="BK300" s="132"/>
      <c r="BL300" s="132"/>
      <c r="BM300" s="132"/>
      <c r="BN300" s="132"/>
      <c r="BO300" s="132"/>
      <c r="BP300" s="132"/>
      <c r="BQ300" s="132"/>
      <c r="BR300" s="132"/>
    </row>
    <row r="301" spans="1:70" s="37" customFormat="1" x14ac:dyDescent="0.25">
      <c r="A301" s="234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44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228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50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  <c r="BQ301" s="132"/>
      <c r="BR301" s="132"/>
    </row>
    <row r="302" spans="1:70" s="37" customFormat="1" ht="15.75" customHeight="1" x14ac:dyDescent="0.25">
      <c r="A302" s="234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44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228"/>
      <c r="AK302" s="132"/>
      <c r="AL302" s="132"/>
      <c r="AM302" s="132"/>
      <c r="AN302" s="132"/>
      <c r="AO302" s="132"/>
      <c r="AP302" s="132"/>
      <c r="AQ302" s="132"/>
      <c r="AR302" s="132"/>
      <c r="AS302" s="132"/>
      <c r="AT302" s="132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50"/>
      <c r="BG302" s="132"/>
      <c r="BH302" s="132"/>
      <c r="BI302" s="132"/>
      <c r="BJ302" s="132"/>
      <c r="BK302" s="132"/>
      <c r="BL302" s="132"/>
      <c r="BM302" s="132"/>
      <c r="BN302" s="132"/>
      <c r="BO302" s="132"/>
      <c r="BP302" s="132"/>
      <c r="BQ302" s="132"/>
      <c r="BR302" s="132"/>
    </row>
    <row r="303" spans="1:70" s="37" customFormat="1" x14ac:dyDescent="0.25">
      <c r="A303" s="234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44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228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  <c r="BB303" s="132"/>
      <c r="BC303" s="132"/>
      <c r="BD303" s="132"/>
      <c r="BE303" s="132"/>
      <c r="BF303" s="150"/>
      <c r="BG303" s="132"/>
      <c r="BH303" s="132"/>
      <c r="BI303" s="132"/>
      <c r="BJ303" s="132"/>
      <c r="BK303" s="132"/>
      <c r="BL303" s="132"/>
      <c r="BM303" s="132"/>
      <c r="BN303" s="132"/>
      <c r="BO303" s="132"/>
      <c r="BP303" s="132"/>
      <c r="BQ303" s="132"/>
      <c r="BR303" s="132"/>
    </row>
    <row r="304" spans="1:70" s="37" customFormat="1" ht="15.75" customHeight="1" x14ac:dyDescent="0.25">
      <c r="A304" s="234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44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228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50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  <c r="BQ304" s="132"/>
      <c r="BR304" s="132"/>
    </row>
    <row r="305" spans="1:70" s="37" customFormat="1" x14ac:dyDescent="0.25">
      <c r="A305" s="234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44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228"/>
      <c r="AK305" s="132"/>
      <c r="AL305" s="132"/>
      <c r="AM305" s="132"/>
      <c r="AN305" s="132"/>
      <c r="AO305" s="132"/>
      <c r="AP305" s="132"/>
      <c r="AQ305" s="132"/>
      <c r="AR305" s="132"/>
      <c r="AS305" s="132"/>
      <c r="AT305" s="132"/>
      <c r="AU305" s="132"/>
      <c r="AV305" s="132"/>
      <c r="AW305" s="132"/>
      <c r="AX305" s="132"/>
      <c r="AY305" s="132"/>
      <c r="AZ305" s="132"/>
      <c r="BA305" s="132"/>
      <c r="BB305" s="132"/>
      <c r="BC305" s="132"/>
      <c r="BD305" s="132"/>
      <c r="BE305" s="132"/>
      <c r="BF305" s="150"/>
      <c r="BG305" s="132"/>
      <c r="BH305" s="132"/>
      <c r="BI305" s="132"/>
      <c r="BJ305" s="132"/>
      <c r="BK305" s="132"/>
      <c r="BL305" s="132"/>
      <c r="BM305" s="132"/>
      <c r="BN305" s="132"/>
      <c r="BO305" s="132"/>
      <c r="BP305" s="132"/>
      <c r="BQ305" s="132"/>
      <c r="BR305" s="132"/>
    </row>
    <row r="306" spans="1:70" s="37" customFormat="1" ht="15.75" customHeight="1" x14ac:dyDescent="0.25">
      <c r="A306" s="234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44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228"/>
      <c r="AK306" s="132"/>
      <c r="AL306" s="132"/>
      <c r="AM306" s="132"/>
      <c r="AN306" s="132"/>
      <c r="AO306" s="132"/>
      <c r="AP306" s="132"/>
      <c r="AQ306" s="132"/>
      <c r="AR306" s="132"/>
      <c r="AS306" s="132"/>
      <c r="AT306" s="132"/>
      <c r="AU306" s="132"/>
      <c r="AV306" s="132"/>
      <c r="AW306" s="132"/>
      <c r="AX306" s="132"/>
      <c r="AY306" s="132"/>
      <c r="AZ306" s="132"/>
      <c r="BA306" s="132"/>
      <c r="BB306" s="132"/>
      <c r="BC306" s="132"/>
      <c r="BD306" s="132"/>
      <c r="BE306" s="132"/>
      <c r="BF306" s="150"/>
      <c r="BG306" s="132"/>
      <c r="BH306" s="132"/>
      <c r="BI306" s="132"/>
      <c r="BJ306" s="132"/>
      <c r="BK306" s="132"/>
      <c r="BL306" s="132"/>
      <c r="BM306" s="132"/>
      <c r="BN306" s="132"/>
      <c r="BO306" s="132"/>
      <c r="BP306" s="132"/>
      <c r="BQ306" s="132"/>
      <c r="BR306" s="132"/>
    </row>
    <row r="307" spans="1:70" s="37" customFormat="1" x14ac:dyDescent="0.25">
      <c r="A307" s="234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44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228"/>
      <c r="AK307" s="132"/>
      <c r="AL307" s="132"/>
      <c r="AM307" s="132"/>
      <c r="AN307" s="132"/>
      <c r="AO307" s="132"/>
      <c r="AP307" s="132"/>
      <c r="AQ307" s="132"/>
      <c r="AR307" s="132"/>
      <c r="AS307" s="132"/>
      <c r="AT307" s="132"/>
      <c r="AU307" s="132"/>
      <c r="AV307" s="132"/>
      <c r="AW307" s="132"/>
      <c r="AX307" s="132"/>
      <c r="AY307" s="132"/>
      <c r="AZ307" s="132"/>
      <c r="BA307" s="132"/>
      <c r="BB307" s="132"/>
      <c r="BC307" s="132"/>
      <c r="BD307" s="132"/>
      <c r="BE307" s="132"/>
      <c r="BF307" s="150"/>
      <c r="BG307" s="132"/>
      <c r="BH307" s="132"/>
      <c r="BI307" s="132"/>
      <c r="BJ307" s="132"/>
      <c r="BK307" s="132"/>
      <c r="BL307" s="132"/>
      <c r="BM307" s="132"/>
      <c r="BN307" s="132"/>
      <c r="BO307" s="132"/>
      <c r="BP307" s="132"/>
      <c r="BQ307" s="132"/>
      <c r="BR307" s="132"/>
    </row>
    <row r="308" spans="1:70" s="37" customFormat="1" ht="15.75" customHeight="1" x14ac:dyDescent="0.25">
      <c r="A308" s="234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44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228"/>
      <c r="AK308" s="132"/>
      <c r="AL308" s="132"/>
      <c r="AM308" s="132"/>
      <c r="AN308" s="132"/>
      <c r="AO308" s="132"/>
      <c r="AP308" s="132"/>
      <c r="AQ308" s="132"/>
      <c r="AR308" s="132"/>
      <c r="AS308" s="132"/>
      <c r="AT308" s="132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50"/>
      <c r="BG308" s="132"/>
      <c r="BH308" s="132"/>
      <c r="BI308" s="132"/>
      <c r="BJ308" s="132"/>
      <c r="BK308" s="132"/>
      <c r="BL308" s="132"/>
      <c r="BM308" s="132"/>
      <c r="BN308" s="132"/>
      <c r="BO308" s="132"/>
      <c r="BP308" s="132"/>
      <c r="BQ308" s="132"/>
      <c r="BR308" s="132"/>
    </row>
    <row r="309" spans="1:70" s="37" customFormat="1" x14ac:dyDescent="0.25">
      <c r="A309" s="234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44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228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50"/>
      <c r="BG309" s="132"/>
      <c r="BH309" s="132"/>
      <c r="BI309" s="132"/>
      <c r="BJ309" s="132"/>
      <c r="BK309" s="132"/>
      <c r="BL309" s="132"/>
      <c r="BM309" s="132"/>
      <c r="BN309" s="132"/>
      <c r="BO309" s="132"/>
      <c r="BP309" s="132"/>
      <c r="BQ309" s="132"/>
      <c r="BR309" s="132"/>
    </row>
    <row r="310" spans="1:70" s="37" customFormat="1" ht="15.75" customHeight="1" x14ac:dyDescent="0.25">
      <c r="A310" s="234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44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228"/>
      <c r="AK310" s="132"/>
      <c r="AL310" s="132"/>
      <c r="AM310" s="132"/>
      <c r="AN310" s="132"/>
      <c r="AO310" s="132"/>
      <c r="AP310" s="132"/>
      <c r="AQ310" s="132"/>
      <c r="AR310" s="132"/>
      <c r="AS310" s="132"/>
      <c r="AT310" s="132"/>
      <c r="AU310" s="132"/>
      <c r="AV310" s="132"/>
      <c r="AW310" s="132"/>
      <c r="AX310" s="132"/>
      <c r="AY310" s="132"/>
      <c r="AZ310" s="132"/>
      <c r="BA310" s="132"/>
      <c r="BB310" s="132"/>
      <c r="BC310" s="132"/>
      <c r="BD310" s="132"/>
      <c r="BE310" s="132"/>
      <c r="BF310" s="150"/>
      <c r="BG310" s="132"/>
      <c r="BH310" s="132"/>
      <c r="BI310" s="132"/>
      <c r="BJ310" s="132"/>
      <c r="BK310" s="132"/>
      <c r="BL310" s="132"/>
      <c r="BM310" s="132"/>
      <c r="BN310" s="132"/>
      <c r="BO310" s="132"/>
      <c r="BP310" s="132"/>
      <c r="BQ310" s="132"/>
      <c r="BR310" s="132"/>
    </row>
    <row r="311" spans="1:70" s="37" customFormat="1" x14ac:dyDescent="0.25">
      <c r="A311" s="234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44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228"/>
      <c r="AK311" s="132"/>
      <c r="AL311" s="132"/>
      <c r="AM311" s="132"/>
      <c r="AN311" s="132"/>
      <c r="AO311" s="132"/>
      <c r="AP311" s="132"/>
      <c r="AQ311" s="132"/>
      <c r="AR311" s="132"/>
      <c r="AS311" s="132"/>
      <c r="AT311" s="132"/>
      <c r="AU311" s="132"/>
      <c r="AV311" s="132"/>
      <c r="AW311" s="132"/>
      <c r="AX311" s="132"/>
      <c r="AY311" s="132"/>
      <c r="AZ311" s="132"/>
      <c r="BA311" s="132"/>
      <c r="BB311" s="132"/>
      <c r="BC311" s="132"/>
      <c r="BD311" s="132"/>
      <c r="BE311" s="132"/>
      <c r="BF311" s="150"/>
      <c r="BG311" s="132"/>
      <c r="BH311" s="132"/>
      <c r="BI311" s="132"/>
      <c r="BJ311" s="132"/>
      <c r="BK311" s="132"/>
      <c r="BL311" s="132"/>
      <c r="BM311" s="132"/>
      <c r="BN311" s="132"/>
      <c r="BO311" s="132"/>
      <c r="BP311" s="132"/>
      <c r="BQ311" s="132"/>
      <c r="BR311" s="132"/>
    </row>
    <row r="312" spans="1:70" s="37" customFormat="1" ht="15.75" customHeight="1" x14ac:dyDescent="0.25">
      <c r="A312" s="234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44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228"/>
      <c r="AK312" s="132"/>
      <c r="AL312" s="132"/>
      <c r="AM312" s="132"/>
      <c r="AN312" s="132"/>
      <c r="AO312" s="132"/>
      <c r="AP312" s="132"/>
      <c r="AQ312" s="132"/>
      <c r="AR312" s="132"/>
      <c r="AS312" s="132"/>
      <c r="AT312" s="132"/>
      <c r="AU312" s="132"/>
      <c r="AV312" s="132"/>
      <c r="AW312" s="132"/>
      <c r="AX312" s="132"/>
      <c r="AY312" s="132"/>
      <c r="AZ312" s="132"/>
      <c r="BA312" s="132"/>
      <c r="BB312" s="132"/>
      <c r="BC312" s="132"/>
      <c r="BD312" s="132"/>
      <c r="BE312" s="132"/>
      <c r="BF312" s="150"/>
      <c r="BG312" s="132"/>
      <c r="BH312" s="132"/>
      <c r="BI312" s="132"/>
      <c r="BJ312" s="132"/>
      <c r="BK312" s="132"/>
      <c r="BL312" s="132"/>
      <c r="BM312" s="132"/>
      <c r="BN312" s="132"/>
      <c r="BO312" s="132"/>
      <c r="BP312" s="132"/>
      <c r="BQ312" s="132"/>
      <c r="BR312" s="132"/>
    </row>
    <row r="313" spans="1:70" s="37" customFormat="1" x14ac:dyDescent="0.25">
      <c r="A313" s="234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44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228"/>
      <c r="AK313" s="132"/>
      <c r="AL313" s="132"/>
      <c r="AM313" s="132"/>
      <c r="AN313" s="132"/>
      <c r="AO313" s="132"/>
      <c r="AP313" s="132"/>
      <c r="AQ313" s="132"/>
      <c r="AR313" s="132"/>
      <c r="AS313" s="132"/>
      <c r="AT313" s="132"/>
      <c r="AU313" s="132"/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50"/>
      <c r="BG313" s="132"/>
      <c r="BH313" s="132"/>
      <c r="BI313" s="132"/>
      <c r="BJ313" s="132"/>
      <c r="BK313" s="132"/>
      <c r="BL313" s="132"/>
      <c r="BM313" s="132"/>
      <c r="BN313" s="132"/>
      <c r="BO313" s="132"/>
      <c r="BP313" s="132"/>
      <c r="BQ313" s="132"/>
      <c r="BR313" s="132"/>
    </row>
    <row r="314" spans="1:70" s="37" customFormat="1" ht="15.75" customHeight="1" x14ac:dyDescent="0.25">
      <c r="A314" s="234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44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228"/>
      <c r="AK314" s="132"/>
      <c r="AL314" s="132"/>
      <c r="AM314" s="132"/>
      <c r="AN314" s="132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50"/>
      <c r="BG314" s="132"/>
      <c r="BH314" s="132"/>
      <c r="BI314" s="132"/>
      <c r="BJ314" s="132"/>
      <c r="BK314" s="132"/>
      <c r="BL314" s="132"/>
      <c r="BM314" s="132"/>
      <c r="BN314" s="132"/>
      <c r="BO314" s="132"/>
      <c r="BP314" s="132"/>
      <c r="BQ314" s="132"/>
      <c r="BR314" s="132"/>
    </row>
    <row r="315" spans="1:70" s="37" customFormat="1" x14ac:dyDescent="0.25">
      <c r="A315" s="234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44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228"/>
      <c r="AK315" s="132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132"/>
      <c r="BA315" s="132"/>
      <c r="BB315" s="132"/>
      <c r="BC315" s="132"/>
      <c r="BD315" s="132"/>
      <c r="BE315" s="132"/>
      <c r="BF315" s="150"/>
      <c r="BG315" s="132"/>
      <c r="BH315" s="132"/>
      <c r="BI315" s="132"/>
      <c r="BJ315" s="132"/>
      <c r="BK315" s="132"/>
      <c r="BL315" s="132"/>
      <c r="BM315" s="132"/>
      <c r="BN315" s="132"/>
      <c r="BO315" s="132"/>
      <c r="BP315" s="132"/>
      <c r="BQ315" s="132"/>
      <c r="BR315" s="132"/>
    </row>
    <row r="316" spans="1:70" s="37" customFormat="1" ht="15.75" customHeight="1" x14ac:dyDescent="0.25">
      <c r="A316" s="234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44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228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50"/>
      <c r="BG316" s="132"/>
      <c r="BH316" s="132"/>
      <c r="BI316" s="132"/>
      <c r="BJ316" s="132"/>
      <c r="BK316" s="132"/>
      <c r="BL316" s="132"/>
      <c r="BM316" s="132"/>
      <c r="BN316" s="132"/>
      <c r="BO316" s="132"/>
      <c r="BP316" s="132"/>
      <c r="BQ316" s="132"/>
      <c r="BR316" s="132"/>
    </row>
    <row r="317" spans="1:70" s="37" customFormat="1" x14ac:dyDescent="0.25">
      <c r="A317" s="234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44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228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50"/>
      <c r="BG317" s="132"/>
      <c r="BH317" s="132"/>
      <c r="BI317" s="132"/>
      <c r="BJ317" s="132"/>
      <c r="BK317" s="132"/>
      <c r="BL317" s="132"/>
      <c r="BM317" s="132"/>
      <c r="BN317" s="132"/>
      <c r="BO317" s="132"/>
      <c r="BP317" s="132"/>
      <c r="BQ317" s="132"/>
      <c r="BR317" s="132"/>
    </row>
    <row r="318" spans="1:70" s="37" customFormat="1" ht="15.75" customHeight="1" x14ac:dyDescent="0.25">
      <c r="A318" s="234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44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228"/>
      <c r="AK318" s="132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50"/>
      <c r="BG318" s="132"/>
      <c r="BH318" s="132"/>
      <c r="BI318" s="132"/>
      <c r="BJ318" s="132"/>
      <c r="BK318" s="132"/>
      <c r="BL318" s="132"/>
      <c r="BM318" s="132"/>
      <c r="BN318" s="132"/>
      <c r="BO318" s="132"/>
      <c r="BP318" s="132"/>
      <c r="BQ318" s="132"/>
      <c r="BR318" s="132"/>
    </row>
    <row r="319" spans="1:70" s="37" customFormat="1" x14ac:dyDescent="0.25">
      <c r="A319" s="234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44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228"/>
      <c r="AK319" s="132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50"/>
      <c r="BG319" s="132"/>
      <c r="BH319" s="132"/>
      <c r="BI319" s="132"/>
      <c r="BJ319" s="132"/>
      <c r="BK319" s="132"/>
      <c r="BL319" s="132"/>
      <c r="BM319" s="132"/>
      <c r="BN319" s="132"/>
      <c r="BO319" s="132"/>
      <c r="BP319" s="132"/>
      <c r="BQ319" s="132"/>
      <c r="BR319" s="132"/>
    </row>
    <row r="320" spans="1:70" s="37" customFormat="1" ht="15.75" customHeight="1" x14ac:dyDescent="0.25">
      <c r="A320" s="234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44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228"/>
      <c r="AK320" s="132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50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  <c r="BQ320" s="132"/>
      <c r="BR320" s="132"/>
    </row>
    <row r="321" spans="1:70" s="37" customFormat="1" x14ac:dyDescent="0.25">
      <c r="A321" s="234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44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228"/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/>
      <c r="BE321" s="132"/>
      <c r="BF321" s="150"/>
      <c r="BG321" s="132"/>
      <c r="BH321" s="132"/>
      <c r="BI321" s="132"/>
      <c r="BJ321" s="132"/>
      <c r="BK321" s="132"/>
      <c r="BL321" s="132"/>
      <c r="BM321" s="132"/>
      <c r="BN321" s="132"/>
      <c r="BO321" s="132"/>
      <c r="BP321" s="132"/>
      <c r="BQ321" s="132"/>
      <c r="BR321" s="132"/>
    </row>
    <row r="322" spans="1:70" s="37" customFormat="1" ht="15.75" customHeight="1" x14ac:dyDescent="0.25">
      <c r="A322" s="234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44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228"/>
      <c r="AK322" s="132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  <c r="BB322" s="132"/>
      <c r="BC322" s="132"/>
      <c r="BD322" s="132"/>
      <c r="BE322" s="132"/>
      <c r="BF322" s="150"/>
      <c r="BG322" s="132"/>
      <c r="BH322" s="132"/>
      <c r="BI322" s="132"/>
      <c r="BJ322" s="132"/>
      <c r="BK322" s="132"/>
      <c r="BL322" s="132"/>
      <c r="BM322" s="132"/>
      <c r="BN322" s="132"/>
      <c r="BO322" s="132"/>
      <c r="BP322" s="132"/>
      <c r="BQ322" s="132"/>
      <c r="BR322" s="132"/>
    </row>
    <row r="323" spans="1:70" s="37" customFormat="1" x14ac:dyDescent="0.25">
      <c r="A323" s="234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44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228"/>
      <c r="AK323" s="132"/>
      <c r="AL323" s="132"/>
      <c r="AM323" s="132"/>
      <c r="AN323" s="132"/>
      <c r="AO323" s="132"/>
      <c r="AP323" s="132"/>
      <c r="AQ323" s="132"/>
      <c r="AR323" s="132"/>
      <c r="AS323" s="132"/>
      <c r="AT323" s="132"/>
      <c r="AU323" s="132"/>
      <c r="AV323" s="132"/>
      <c r="AW323" s="132"/>
      <c r="AX323" s="132"/>
      <c r="AY323" s="132"/>
      <c r="AZ323" s="132"/>
      <c r="BA323" s="132"/>
      <c r="BB323" s="132"/>
      <c r="BC323" s="132"/>
      <c r="BD323" s="132"/>
      <c r="BE323" s="132"/>
      <c r="BF323" s="150"/>
      <c r="BG323" s="132"/>
      <c r="BH323" s="132"/>
      <c r="BI323" s="132"/>
      <c r="BJ323" s="132"/>
      <c r="BK323" s="132"/>
      <c r="BL323" s="132"/>
      <c r="BM323" s="132"/>
      <c r="BN323" s="132"/>
      <c r="BO323" s="132"/>
      <c r="BP323" s="132"/>
      <c r="BQ323" s="132"/>
      <c r="BR323" s="132"/>
    </row>
    <row r="324" spans="1:70" s="37" customFormat="1" ht="15.75" customHeight="1" x14ac:dyDescent="0.25">
      <c r="A324" s="234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44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228"/>
      <c r="AK324" s="132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  <c r="BB324" s="132"/>
      <c r="BC324" s="132"/>
      <c r="BD324" s="132"/>
      <c r="BE324" s="132"/>
      <c r="BF324" s="150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  <c r="BQ324" s="132"/>
      <c r="BR324" s="132"/>
    </row>
    <row r="325" spans="1:70" s="37" customFormat="1" x14ac:dyDescent="0.25">
      <c r="A325" s="234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44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228"/>
      <c r="AK325" s="132"/>
      <c r="AL325" s="132"/>
      <c r="AM325" s="132"/>
      <c r="AN325" s="132"/>
      <c r="AO325" s="132"/>
      <c r="AP325" s="132"/>
      <c r="AQ325" s="132"/>
      <c r="AR325" s="132"/>
      <c r="AS325" s="132"/>
      <c r="AT325" s="132"/>
      <c r="AU325" s="132"/>
      <c r="AV325" s="132"/>
      <c r="AW325" s="132"/>
      <c r="AX325" s="132"/>
      <c r="AY325" s="132"/>
      <c r="AZ325" s="132"/>
      <c r="BA325" s="132"/>
      <c r="BB325" s="132"/>
      <c r="BC325" s="132"/>
      <c r="BD325" s="132"/>
      <c r="BE325" s="132"/>
      <c r="BF325" s="150"/>
      <c r="BG325" s="132"/>
      <c r="BH325" s="132"/>
      <c r="BI325" s="132"/>
      <c r="BJ325" s="132"/>
      <c r="BK325" s="132"/>
      <c r="BL325" s="132"/>
      <c r="BM325" s="132"/>
      <c r="BN325" s="132"/>
      <c r="BO325" s="132"/>
      <c r="BP325" s="132"/>
      <c r="BQ325" s="132"/>
      <c r="BR325" s="132"/>
    </row>
    <row r="326" spans="1:70" s="37" customFormat="1" ht="15.75" customHeight="1" x14ac:dyDescent="0.25">
      <c r="A326" s="234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44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228"/>
      <c r="AK326" s="132"/>
      <c r="AL326" s="132"/>
      <c r="AM326" s="132"/>
      <c r="AN326" s="132"/>
      <c r="AO326" s="132"/>
      <c r="AP326" s="132"/>
      <c r="AQ326" s="132"/>
      <c r="AR326" s="132"/>
      <c r="AS326" s="132"/>
      <c r="AT326" s="132"/>
      <c r="AU326" s="132"/>
      <c r="AV326" s="132"/>
      <c r="AW326" s="132"/>
      <c r="AX326" s="132"/>
      <c r="AY326" s="132"/>
      <c r="AZ326" s="132"/>
      <c r="BA326" s="132"/>
      <c r="BB326" s="132"/>
      <c r="BC326" s="132"/>
      <c r="BD326" s="132"/>
      <c r="BE326" s="132"/>
      <c r="BF326" s="150"/>
      <c r="BG326" s="132"/>
      <c r="BH326" s="132"/>
      <c r="BI326" s="132"/>
      <c r="BJ326" s="132"/>
      <c r="BK326" s="132"/>
      <c r="BL326" s="132"/>
      <c r="BM326" s="132"/>
      <c r="BN326" s="132"/>
      <c r="BO326" s="132"/>
      <c r="BP326" s="132"/>
      <c r="BQ326" s="132"/>
      <c r="BR326" s="132"/>
    </row>
    <row r="327" spans="1:70" s="37" customFormat="1" x14ac:dyDescent="0.25">
      <c r="A327" s="234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44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228"/>
      <c r="AK327" s="132"/>
      <c r="AL327" s="132"/>
      <c r="AM327" s="132"/>
      <c r="AN327" s="132"/>
      <c r="AO327" s="132"/>
      <c r="AP327" s="132"/>
      <c r="AQ327" s="132"/>
      <c r="AR327" s="132"/>
      <c r="AS327" s="132"/>
      <c r="AT327" s="132"/>
      <c r="AU327" s="132"/>
      <c r="AV327" s="132"/>
      <c r="AW327" s="132"/>
      <c r="AX327" s="132"/>
      <c r="AY327" s="132"/>
      <c r="AZ327" s="132"/>
      <c r="BA327" s="132"/>
      <c r="BB327" s="132"/>
      <c r="BC327" s="132"/>
      <c r="BD327" s="132"/>
      <c r="BE327" s="132"/>
      <c r="BF327" s="150"/>
      <c r="BG327" s="132"/>
      <c r="BH327" s="132"/>
      <c r="BI327" s="132"/>
      <c r="BJ327" s="132"/>
      <c r="BK327" s="132"/>
      <c r="BL327" s="132"/>
      <c r="BM327" s="132"/>
      <c r="BN327" s="132"/>
      <c r="BO327" s="132"/>
      <c r="BP327" s="132"/>
      <c r="BQ327" s="132"/>
      <c r="BR327" s="132"/>
    </row>
    <row r="328" spans="1:70" s="37" customFormat="1" ht="15.75" customHeight="1" x14ac:dyDescent="0.25">
      <c r="A328" s="234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44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228"/>
      <c r="AK328" s="132"/>
      <c r="AL328" s="132"/>
      <c r="AM328" s="132"/>
      <c r="AN328" s="132"/>
      <c r="AO328" s="132"/>
      <c r="AP328" s="132"/>
      <c r="AQ328" s="132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/>
      <c r="BE328" s="132"/>
      <c r="BF328" s="150"/>
      <c r="BG328" s="132"/>
      <c r="BH328" s="132"/>
      <c r="BI328" s="132"/>
      <c r="BJ328" s="132"/>
      <c r="BK328" s="132"/>
      <c r="BL328" s="132"/>
      <c r="BM328" s="132"/>
      <c r="BN328" s="132"/>
      <c r="BO328" s="132"/>
      <c r="BP328" s="132"/>
      <c r="BQ328" s="132"/>
      <c r="BR328" s="132"/>
    </row>
    <row r="329" spans="1:70" s="37" customFormat="1" x14ac:dyDescent="0.25">
      <c r="A329" s="234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44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228"/>
      <c r="AK329" s="132"/>
      <c r="AL329" s="132"/>
      <c r="AM329" s="132"/>
      <c r="AN329" s="132"/>
      <c r="AO329" s="132"/>
      <c r="AP329" s="132"/>
      <c r="AQ329" s="132"/>
      <c r="AR329" s="132"/>
      <c r="AS329" s="132"/>
      <c r="AT329" s="132"/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50"/>
      <c r="BG329" s="132"/>
      <c r="BH329" s="132"/>
      <c r="BI329" s="132"/>
      <c r="BJ329" s="132"/>
      <c r="BK329" s="132"/>
      <c r="BL329" s="132"/>
      <c r="BM329" s="132"/>
      <c r="BN329" s="132"/>
      <c r="BO329" s="132"/>
      <c r="BP329" s="132"/>
      <c r="BQ329" s="132"/>
      <c r="BR329" s="132"/>
    </row>
    <row r="330" spans="1:70" s="37" customFormat="1" ht="15.75" customHeight="1" x14ac:dyDescent="0.25">
      <c r="A330" s="234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44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228"/>
      <c r="AK330" s="132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50"/>
      <c r="BG330" s="132"/>
      <c r="BH330" s="132"/>
      <c r="BI330" s="132"/>
      <c r="BJ330" s="132"/>
      <c r="BK330" s="132"/>
      <c r="BL330" s="132"/>
      <c r="BM330" s="132"/>
      <c r="BN330" s="132"/>
      <c r="BO330" s="132"/>
      <c r="BP330" s="132"/>
      <c r="BQ330" s="132"/>
      <c r="BR330" s="132"/>
    </row>
    <row r="331" spans="1:70" s="37" customFormat="1" x14ac:dyDescent="0.25">
      <c r="A331" s="234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44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228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50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  <c r="BQ331" s="132"/>
      <c r="BR331" s="132"/>
    </row>
    <row r="332" spans="1:70" s="37" customFormat="1" ht="15.75" customHeight="1" x14ac:dyDescent="0.25">
      <c r="A332" s="234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44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228"/>
      <c r="AK332" s="132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50"/>
      <c r="BG332" s="132"/>
      <c r="BH332" s="132"/>
      <c r="BI332" s="132"/>
      <c r="BJ332" s="132"/>
      <c r="BK332" s="132"/>
      <c r="BL332" s="132"/>
      <c r="BM332" s="132"/>
      <c r="BN332" s="132"/>
      <c r="BO332" s="132"/>
      <c r="BP332" s="132"/>
      <c r="BQ332" s="132"/>
      <c r="BR332" s="132"/>
    </row>
    <row r="333" spans="1:70" s="37" customFormat="1" x14ac:dyDescent="0.25">
      <c r="A333" s="234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44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228"/>
      <c r="AK333" s="132"/>
      <c r="AL333" s="132"/>
      <c r="AM333" s="132"/>
      <c r="AN333" s="132"/>
      <c r="AO333" s="132"/>
      <c r="AP333" s="132"/>
      <c r="AQ333" s="132"/>
      <c r="AR333" s="132"/>
      <c r="AS333" s="132"/>
      <c r="AT333" s="132"/>
      <c r="AU333" s="132"/>
      <c r="AV333" s="132"/>
      <c r="AW333" s="132"/>
      <c r="AX333" s="132"/>
      <c r="AY333" s="132"/>
      <c r="AZ333" s="132"/>
      <c r="BA333" s="132"/>
      <c r="BB333" s="132"/>
      <c r="BC333" s="132"/>
      <c r="BD333" s="132"/>
      <c r="BE333" s="132"/>
      <c r="BF333" s="150"/>
      <c r="BG333" s="132"/>
      <c r="BH333" s="132"/>
      <c r="BI333" s="132"/>
      <c r="BJ333" s="132"/>
      <c r="BK333" s="132"/>
      <c r="BL333" s="132"/>
      <c r="BM333" s="132"/>
      <c r="BN333" s="132"/>
      <c r="BO333" s="132"/>
      <c r="BP333" s="132"/>
      <c r="BQ333" s="132"/>
      <c r="BR333" s="132"/>
    </row>
    <row r="334" spans="1:70" s="37" customFormat="1" ht="15.75" customHeight="1" x14ac:dyDescent="0.25">
      <c r="A334" s="234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44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228"/>
      <c r="AK334" s="132"/>
      <c r="AL334" s="132"/>
      <c r="AM334" s="132"/>
      <c r="AN334" s="132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  <c r="BB334" s="132"/>
      <c r="BC334" s="132"/>
      <c r="BD334" s="132"/>
      <c r="BE334" s="132"/>
      <c r="BF334" s="150"/>
      <c r="BG334" s="132"/>
      <c r="BH334" s="132"/>
      <c r="BI334" s="132"/>
      <c r="BJ334" s="132"/>
      <c r="BK334" s="132"/>
      <c r="BL334" s="132"/>
      <c r="BM334" s="132"/>
      <c r="BN334" s="132"/>
      <c r="BO334" s="132"/>
      <c r="BP334" s="132"/>
      <c r="BQ334" s="132"/>
      <c r="BR334" s="132"/>
    </row>
    <row r="335" spans="1:70" s="37" customFormat="1" x14ac:dyDescent="0.25">
      <c r="A335" s="234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44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228"/>
      <c r="AK335" s="132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50"/>
      <c r="BG335" s="132"/>
      <c r="BH335" s="132"/>
      <c r="BI335" s="132"/>
      <c r="BJ335" s="132"/>
      <c r="BK335" s="132"/>
      <c r="BL335" s="132"/>
      <c r="BM335" s="132"/>
      <c r="BN335" s="132"/>
      <c r="BO335" s="132"/>
      <c r="BP335" s="132"/>
      <c r="BQ335" s="132"/>
      <c r="BR335" s="132"/>
    </row>
    <row r="336" spans="1:70" s="37" customFormat="1" ht="15.75" customHeight="1" x14ac:dyDescent="0.25">
      <c r="A336" s="234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44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228"/>
      <c r="AK336" s="132"/>
      <c r="AL336" s="132"/>
      <c r="AM336" s="132"/>
      <c r="AN336" s="132"/>
      <c r="AO336" s="132"/>
      <c r="AP336" s="132"/>
      <c r="AQ336" s="132"/>
      <c r="AR336" s="132"/>
      <c r="AS336" s="132"/>
      <c r="AT336" s="132"/>
      <c r="AU336" s="132"/>
      <c r="AV336" s="132"/>
      <c r="AW336" s="132"/>
      <c r="AX336" s="132"/>
      <c r="AY336" s="132"/>
      <c r="AZ336" s="132"/>
      <c r="BA336" s="132"/>
      <c r="BB336" s="132"/>
      <c r="BC336" s="132"/>
      <c r="BD336" s="132"/>
      <c r="BE336" s="132"/>
      <c r="BF336" s="150"/>
      <c r="BG336" s="132"/>
      <c r="BH336" s="132"/>
      <c r="BI336" s="132"/>
      <c r="BJ336" s="132"/>
      <c r="BK336" s="132"/>
      <c r="BL336" s="132"/>
      <c r="BM336" s="132"/>
      <c r="BN336" s="132"/>
      <c r="BO336" s="132"/>
      <c r="BP336" s="132"/>
      <c r="BQ336" s="132"/>
      <c r="BR336" s="132"/>
    </row>
    <row r="337" spans="1:70" s="37" customFormat="1" x14ac:dyDescent="0.25">
      <c r="A337" s="234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44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228"/>
      <c r="AK337" s="132"/>
      <c r="AL337" s="132"/>
      <c r="AM337" s="132"/>
      <c r="AN337" s="132"/>
      <c r="AO337" s="132"/>
      <c r="AP337" s="132"/>
      <c r="AQ337" s="132"/>
      <c r="AR337" s="132"/>
      <c r="AS337" s="132"/>
      <c r="AT337" s="132"/>
      <c r="AU337" s="132"/>
      <c r="AV337" s="132"/>
      <c r="AW337" s="132"/>
      <c r="AX337" s="132"/>
      <c r="AY337" s="132"/>
      <c r="AZ337" s="132"/>
      <c r="BA337" s="132"/>
      <c r="BB337" s="132"/>
      <c r="BC337" s="132"/>
      <c r="BD337" s="132"/>
      <c r="BE337" s="132"/>
      <c r="BF337" s="150"/>
      <c r="BG337" s="132"/>
      <c r="BH337" s="132"/>
      <c r="BI337" s="132"/>
      <c r="BJ337" s="132"/>
      <c r="BK337" s="132"/>
      <c r="BL337" s="132"/>
      <c r="BM337" s="132"/>
      <c r="BN337" s="132"/>
      <c r="BO337" s="132"/>
      <c r="BP337" s="132"/>
      <c r="BQ337" s="132"/>
      <c r="BR337" s="132"/>
    </row>
    <row r="338" spans="1:70" s="37" customFormat="1" ht="15.75" customHeight="1" x14ac:dyDescent="0.25">
      <c r="A338" s="234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44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228"/>
      <c r="AK338" s="132"/>
      <c r="AL338" s="132"/>
      <c r="AM338" s="132"/>
      <c r="AN338" s="132"/>
      <c r="AO338" s="132"/>
      <c r="AP338" s="132"/>
      <c r="AQ338" s="132"/>
      <c r="AR338" s="132"/>
      <c r="AS338" s="132"/>
      <c r="AT338" s="132"/>
      <c r="AU338" s="132"/>
      <c r="AV338" s="132"/>
      <c r="AW338" s="132"/>
      <c r="AX338" s="132"/>
      <c r="AY338" s="132"/>
      <c r="AZ338" s="132"/>
      <c r="BA338" s="132"/>
      <c r="BB338" s="132"/>
      <c r="BC338" s="132"/>
      <c r="BD338" s="132"/>
      <c r="BE338" s="132"/>
      <c r="BF338" s="150"/>
      <c r="BG338" s="132"/>
      <c r="BH338" s="132"/>
      <c r="BI338" s="132"/>
      <c r="BJ338" s="132"/>
      <c r="BK338" s="132"/>
      <c r="BL338" s="132"/>
      <c r="BM338" s="132"/>
      <c r="BN338" s="132"/>
      <c r="BO338" s="132"/>
      <c r="BP338" s="132"/>
      <c r="BQ338" s="132"/>
      <c r="BR338" s="132"/>
    </row>
    <row r="339" spans="1:70" s="37" customFormat="1" x14ac:dyDescent="0.25">
      <c r="A339" s="234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44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228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/>
      <c r="AU339" s="132"/>
      <c r="AV339" s="132"/>
      <c r="AW339" s="132"/>
      <c r="AX339" s="132"/>
      <c r="AY339" s="132"/>
      <c r="AZ339" s="132"/>
      <c r="BA339" s="132"/>
      <c r="BB339" s="132"/>
      <c r="BC339" s="132"/>
      <c r="BD339" s="132"/>
      <c r="BE339" s="132"/>
      <c r="BF339" s="150"/>
      <c r="BG339" s="132"/>
      <c r="BH339" s="132"/>
      <c r="BI339" s="132"/>
      <c r="BJ339" s="132"/>
      <c r="BK339" s="132"/>
      <c r="BL339" s="132"/>
      <c r="BM339" s="132"/>
      <c r="BN339" s="132"/>
      <c r="BO339" s="132"/>
      <c r="BP339" s="132"/>
      <c r="BQ339" s="132"/>
      <c r="BR339" s="132"/>
    </row>
    <row r="340" spans="1:70" s="37" customFormat="1" ht="15.75" customHeight="1" x14ac:dyDescent="0.25">
      <c r="A340" s="234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44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228"/>
      <c r="AK340" s="132"/>
      <c r="AL340" s="132"/>
      <c r="AM340" s="132"/>
      <c r="AN340" s="132"/>
      <c r="AO340" s="132"/>
      <c r="AP340" s="132"/>
      <c r="AQ340" s="132"/>
      <c r="AR340" s="132"/>
      <c r="AS340" s="132"/>
      <c r="AT340" s="132"/>
      <c r="AU340" s="132"/>
      <c r="AV340" s="132"/>
      <c r="AW340" s="132"/>
      <c r="AX340" s="132"/>
      <c r="AY340" s="132"/>
      <c r="AZ340" s="132"/>
      <c r="BA340" s="132"/>
      <c r="BB340" s="132"/>
      <c r="BC340" s="132"/>
      <c r="BD340" s="132"/>
      <c r="BE340" s="132"/>
      <c r="BF340" s="150"/>
      <c r="BG340" s="132"/>
      <c r="BH340" s="132"/>
      <c r="BI340" s="132"/>
      <c r="BJ340" s="132"/>
      <c r="BK340" s="132"/>
      <c r="BL340" s="132"/>
      <c r="BM340" s="132"/>
      <c r="BN340" s="132"/>
      <c r="BO340" s="132"/>
      <c r="BP340" s="132"/>
      <c r="BQ340" s="132"/>
      <c r="BR340" s="132"/>
    </row>
    <row r="341" spans="1:70" s="37" customFormat="1" x14ac:dyDescent="0.25">
      <c r="A341" s="234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44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228"/>
      <c r="AK341" s="132"/>
      <c r="AL341" s="132"/>
      <c r="AM341" s="132"/>
      <c r="AN341" s="132"/>
      <c r="AO341" s="132"/>
      <c r="AP341" s="132"/>
      <c r="AQ341" s="132"/>
      <c r="AR341" s="132"/>
      <c r="AS341" s="132"/>
      <c r="AT341" s="132"/>
      <c r="AU341" s="132"/>
      <c r="AV341" s="132"/>
      <c r="AW341" s="132"/>
      <c r="AX341" s="132"/>
      <c r="AY341" s="132"/>
      <c r="AZ341" s="132"/>
      <c r="BA341" s="132"/>
      <c r="BB341" s="132"/>
      <c r="BC341" s="132"/>
      <c r="BD341" s="132"/>
      <c r="BE341" s="132"/>
      <c r="BF341" s="150"/>
      <c r="BG341" s="132"/>
      <c r="BH341" s="132"/>
      <c r="BI341" s="132"/>
      <c r="BJ341" s="132"/>
      <c r="BK341" s="132"/>
      <c r="BL341" s="132"/>
      <c r="BM341" s="132"/>
      <c r="BN341" s="132"/>
      <c r="BO341" s="132"/>
      <c r="BP341" s="132"/>
      <c r="BQ341" s="132"/>
      <c r="BR341" s="132"/>
    </row>
    <row r="342" spans="1:70" s="37" customFormat="1" ht="15.75" customHeight="1" x14ac:dyDescent="0.25">
      <c r="A342" s="234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44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228"/>
      <c r="AK342" s="132"/>
      <c r="AL342" s="132"/>
      <c r="AM342" s="132"/>
      <c r="AN342" s="132"/>
      <c r="AO342" s="132"/>
      <c r="AP342" s="132"/>
      <c r="AQ342" s="132"/>
      <c r="AR342" s="132"/>
      <c r="AS342" s="132"/>
      <c r="AT342" s="132"/>
      <c r="AU342" s="132"/>
      <c r="AV342" s="132"/>
      <c r="AW342" s="132"/>
      <c r="AX342" s="132"/>
      <c r="AY342" s="132"/>
      <c r="AZ342" s="132"/>
      <c r="BA342" s="132"/>
      <c r="BB342" s="132"/>
      <c r="BC342" s="132"/>
      <c r="BD342" s="132"/>
      <c r="BE342" s="132"/>
      <c r="BF342" s="150"/>
      <c r="BG342" s="132"/>
      <c r="BH342" s="132"/>
      <c r="BI342" s="132"/>
      <c r="BJ342" s="132"/>
      <c r="BK342" s="132"/>
      <c r="BL342" s="132"/>
      <c r="BM342" s="132"/>
      <c r="BN342" s="132"/>
      <c r="BO342" s="132"/>
      <c r="BP342" s="132"/>
      <c r="BQ342" s="132"/>
      <c r="BR342" s="132"/>
    </row>
    <row r="343" spans="1:70" s="37" customFormat="1" x14ac:dyDescent="0.25">
      <c r="A343" s="234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44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228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132"/>
      <c r="BA343" s="132"/>
      <c r="BB343" s="132"/>
      <c r="BC343" s="132"/>
      <c r="BD343" s="132"/>
      <c r="BE343" s="132"/>
      <c r="BF343" s="150"/>
      <c r="BG343" s="132"/>
      <c r="BH343" s="132"/>
      <c r="BI343" s="132"/>
      <c r="BJ343" s="132"/>
      <c r="BK343" s="132"/>
      <c r="BL343" s="132"/>
      <c r="BM343" s="132"/>
      <c r="BN343" s="132"/>
      <c r="BO343" s="132"/>
      <c r="BP343" s="132"/>
      <c r="BQ343" s="132"/>
      <c r="BR343" s="132"/>
    </row>
    <row r="344" spans="1:70" s="37" customFormat="1" ht="15.75" customHeight="1" x14ac:dyDescent="0.25">
      <c r="A344" s="234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44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228"/>
      <c r="AK344" s="132"/>
      <c r="AL344" s="132"/>
      <c r="AM344" s="132"/>
      <c r="AN344" s="132"/>
      <c r="AO344" s="132"/>
      <c r="AP344" s="132"/>
      <c r="AQ344" s="132"/>
      <c r="AR344" s="132"/>
      <c r="AS344" s="132"/>
      <c r="AT344" s="132"/>
      <c r="AU344" s="132"/>
      <c r="AV344" s="132"/>
      <c r="AW344" s="132"/>
      <c r="AX344" s="132"/>
      <c r="AY344" s="132"/>
      <c r="AZ344" s="132"/>
      <c r="BA344" s="132"/>
      <c r="BB344" s="132"/>
      <c r="BC344" s="132"/>
      <c r="BD344" s="132"/>
      <c r="BE344" s="132"/>
      <c r="BF344" s="150"/>
      <c r="BG344" s="132"/>
      <c r="BH344" s="132"/>
      <c r="BI344" s="132"/>
      <c r="BJ344" s="132"/>
      <c r="BK344" s="132"/>
      <c r="BL344" s="132"/>
      <c r="BM344" s="132"/>
      <c r="BN344" s="132"/>
      <c r="BO344" s="132"/>
      <c r="BP344" s="132"/>
      <c r="BQ344" s="132"/>
      <c r="BR344" s="132"/>
    </row>
    <row r="345" spans="1:70" s="37" customFormat="1" x14ac:dyDescent="0.25">
      <c r="A345" s="234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44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228"/>
      <c r="AK345" s="132"/>
      <c r="AL345" s="132"/>
      <c r="AM345" s="132"/>
      <c r="AN345" s="132"/>
      <c r="AO345" s="132"/>
      <c r="AP345" s="132"/>
      <c r="AQ345" s="132"/>
      <c r="AR345" s="132"/>
      <c r="AS345" s="132"/>
      <c r="AT345" s="132"/>
      <c r="AU345" s="132"/>
      <c r="AV345" s="132"/>
      <c r="AW345" s="132"/>
      <c r="AX345" s="132"/>
      <c r="AY345" s="132"/>
      <c r="AZ345" s="132"/>
      <c r="BA345" s="132"/>
      <c r="BB345" s="132"/>
      <c r="BC345" s="132"/>
      <c r="BD345" s="132"/>
      <c r="BE345" s="132"/>
      <c r="BF345" s="150"/>
      <c r="BG345" s="132"/>
      <c r="BH345" s="132"/>
      <c r="BI345" s="132"/>
      <c r="BJ345" s="132"/>
      <c r="BK345" s="132"/>
      <c r="BL345" s="132"/>
      <c r="BM345" s="132"/>
      <c r="BN345" s="132"/>
      <c r="BO345" s="132"/>
      <c r="BP345" s="132"/>
      <c r="BQ345" s="132"/>
      <c r="BR345" s="132"/>
    </row>
    <row r="346" spans="1:70" s="37" customFormat="1" ht="15.75" customHeight="1" x14ac:dyDescent="0.25">
      <c r="A346" s="234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44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228"/>
      <c r="AK346" s="132"/>
      <c r="AL346" s="132"/>
      <c r="AM346" s="132"/>
      <c r="AN346" s="132"/>
      <c r="AO346" s="132"/>
      <c r="AP346" s="132"/>
      <c r="AQ346" s="132"/>
      <c r="AR346" s="132"/>
      <c r="AS346" s="132"/>
      <c r="AT346" s="132"/>
      <c r="AU346" s="132"/>
      <c r="AV346" s="132"/>
      <c r="AW346" s="132"/>
      <c r="AX346" s="132"/>
      <c r="AY346" s="132"/>
      <c r="AZ346" s="132"/>
      <c r="BA346" s="132"/>
      <c r="BB346" s="132"/>
      <c r="BC346" s="132"/>
      <c r="BD346" s="132"/>
      <c r="BE346" s="132"/>
      <c r="BF346" s="150"/>
      <c r="BG346" s="132"/>
      <c r="BH346" s="132"/>
      <c r="BI346" s="132"/>
      <c r="BJ346" s="132"/>
      <c r="BK346" s="132"/>
      <c r="BL346" s="132"/>
      <c r="BM346" s="132"/>
      <c r="BN346" s="132"/>
      <c r="BO346" s="132"/>
      <c r="BP346" s="132"/>
      <c r="BQ346" s="132"/>
      <c r="BR346" s="132"/>
    </row>
    <row r="347" spans="1:70" s="37" customFormat="1" x14ac:dyDescent="0.25">
      <c r="A347" s="234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44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228"/>
      <c r="AK347" s="132"/>
      <c r="AL347" s="132"/>
      <c r="AM347" s="132"/>
      <c r="AN347" s="132"/>
      <c r="AO347" s="132"/>
      <c r="AP347" s="132"/>
      <c r="AQ347" s="132"/>
      <c r="AR347" s="132"/>
      <c r="AS347" s="132"/>
      <c r="AT347" s="132"/>
      <c r="AU347" s="132"/>
      <c r="AV347" s="132"/>
      <c r="AW347" s="132"/>
      <c r="AX347" s="132"/>
      <c r="AY347" s="132"/>
      <c r="AZ347" s="132"/>
      <c r="BA347" s="132"/>
      <c r="BB347" s="132"/>
      <c r="BC347" s="132"/>
      <c r="BD347" s="132"/>
      <c r="BE347" s="132"/>
      <c r="BF347" s="150"/>
      <c r="BG347" s="132"/>
      <c r="BH347" s="132"/>
      <c r="BI347" s="132"/>
      <c r="BJ347" s="132"/>
      <c r="BK347" s="132"/>
      <c r="BL347" s="132"/>
      <c r="BM347" s="132"/>
      <c r="BN347" s="132"/>
      <c r="BO347" s="132"/>
      <c r="BP347" s="132"/>
      <c r="BQ347" s="132"/>
      <c r="BR347" s="132"/>
    </row>
    <row r="348" spans="1:70" s="37" customFormat="1" ht="15.75" customHeight="1" x14ac:dyDescent="0.25">
      <c r="A348" s="234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44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228"/>
      <c r="AK348" s="132"/>
      <c r="AL348" s="132"/>
      <c r="AM348" s="132"/>
      <c r="AN348" s="132"/>
      <c r="AO348" s="132"/>
      <c r="AP348" s="132"/>
      <c r="AQ348" s="132"/>
      <c r="AR348" s="132"/>
      <c r="AS348" s="132"/>
      <c r="AT348" s="132"/>
      <c r="AU348" s="132"/>
      <c r="AV348" s="132"/>
      <c r="AW348" s="132"/>
      <c r="AX348" s="132"/>
      <c r="AY348" s="132"/>
      <c r="AZ348" s="132"/>
      <c r="BA348" s="132"/>
      <c r="BB348" s="132"/>
      <c r="BC348" s="132"/>
      <c r="BD348" s="132"/>
      <c r="BE348" s="132"/>
      <c r="BF348" s="150"/>
      <c r="BG348" s="132"/>
      <c r="BH348" s="132"/>
      <c r="BI348" s="132"/>
      <c r="BJ348" s="132"/>
      <c r="BK348" s="132"/>
      <c r="BL348" s="132"/>
      <c r="BM348" s="132"/>
      <c r="BN348" s="132"/>
      <c r="BO348" s="132"/>
      <c r="BP348" s="132"/>
      <c r="BQ348" s="132"/>
      <c r="BR348" s="132"/>
    </row>
    <row r="349" spans="1:70" s="37" customFormat="1" x14ac:dyDescent="0.25">
      <c r="A349" s="234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44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228"/>
      <c r="AK349" s="132"/>
      <c r="AL349" s="132"/>
      <c r="AM349" s="132"/>
      <c r="AN349" s="132"/>
      <c r="AO349" s="132"/>
      <c r="AP349" s="132"/>
      <c r="AQ349" s="132"/>
      <c r="AR349" s="132"/>
      <c r="AS349" s="132"/>
      <c r="AT349" s="132"/>
      <c r="AU349" s="132"/>
      <c r="AV349" s="132"/>
      <c r="AW349" s="132"/>
      <c r="AX349" s="132"/>
      <c r="AY349" s="132"/>
      <c r="AZ349" s="132"/>
      <c r="BA349" s="132"/>
      <c r="BB349" s="132"/>
      <c r="BC349" s="132"/>
      <c r="BD349" s="132"/>
      <c r="BE349" s="132"/>
      <c r="BF349" s="150"/>
      <c r="BG349" s="132"/>
      <c r="BH349" s="132"/>
      <c r="BI349" s="132"/>
      <c r="BJ349" s="132"/>
      <c r="BK349" s="132"/>
      <c r="BL349" s="132"/>
      <c r="BM349" s="132"/>
      <c r="BN349" s="132"/>
      <c r="BO349" s="132"/>
      <c r="BP349" s="132"/>
      <c r="BQ349" s="132"/>
      <c r="BR349" s="132"/>
    </row>
    <row r="350" spans="1:70" s="37" customFormat="1" ht="15.75" customHeight="1" x14ac:dyDescent="0.25">
      <c r="A350" s="234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44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228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  <c r="BB350" s="132"/>
      <c r="BC350" s="132"/>
      <c r="BD350" s="132"/>
      <c r="BE350" s="132"/>
      <c r="BF350" s="150"/>
      <c r="BG350" s="132"/>
      <c r="BH350" s="132"/>
      <c r="BI350" s="132"/>
      <c r="BJ350" s="132"/>
      <c r="BK350" s="132"/>
      <c r="BL350" s="132"/>
      <c r="BM350" s="132"/>
      <c r="BN350" s="132"/>
      <c r="BO350" s="132"/>
      <c r="BP350" s="132"/>
      <c r="BQ350" s="132"/>
      <c r="BR350" s="132"/>
    </row>
    <row r="351" spans="1:70" s="37" customFormat="1" x14ac:dyDescent="0.25">
      <c r="A351" s="234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44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228"/>
      <c r="AK351" s="132"/>
      <c r="AL351" s="132"/>
      <c r="AM351" s="132"/>
      <c r="AN351" s="132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2"/>
      <c r="AZ351" s="132"/>
      <c r="BA351" s="132"/>
      <c r="BB351" s="132"/>
      <c r="BC351" s="132"/>
      <c r="BD351" s="132"/>
      <c r="BE351" s="132"/>
      <c r="BF351" s="150"/>
      <c r="BG351" s="132"/>
      <c r="BH351" s="132"/>
      <c r="BI351" s="132"/>
      <c r="BJ351" s="132"/>
      <c r="BK351" s="132"/>
      <c r="BL351" s="132"/>
      <c r="BM351" s="132"/>
      <c r="BN351" s="132"/>
      <c r="BO351" s="132"/>
      <c r="BP351" s="132"/>
      <c r="BQ351" s="132"/>
      <c r="BR351" s="132"/>
    </row>
    <row r="352" spans="1:70" s="37" customFormat="1" ht="15.75" customHeight="1" x14ac:dyDescent="0.25">
      <c r="A352" s="234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44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228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  <c r="BD352" s="132"/>
      <c r="BE352" s="132"/>
      <c r="BF352" s="150"/>
      <c r="BG352" s="132"/>
      <c r="BH352" s="132"/>
      <c r="BI352" s="132"/>
      <c r="BJ352" s="132"/>
      <c r="BK352" s="132"/>
      <c r="BL352" s="132"/>
      <c r="BM352" s="132"/>
      <c r="BN352" s="132"/>
      <c r="BO352" s="132"/>
      <c r="BP352" s="132"/>
      <c r="BQ352" s="132"/>
      <c r="BR352" s="132"/>
    </row>
    <row r="353" spans="1:70" s="37" customFormat="1" x14ac:dyDescent="0.25">
      <c r="A353" s="234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44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228"/>
      <c r="AK353" s="132"/>
      <c r="AL353" s="132"/>
      <c r="AM353" s="132"/>
      <c r="AN353" s="132"/>
      <c r="AO353" s="132"/>
      <c r="AP353" s="132"/>
      <c r="AQ353" s="132"/>
      <c r="AR353" s="132"/>
      <c r="AS353" s="132"/>
      <c r="AT353" s="132"/>
      <c r="AU353" s="132"/>
      <c r="AV353" s="132"/>
      <c r="AW353" s="132"/>
      <c r="AX353" s="132"/>
      <c r="AY353" s="132"/>
      <c r="AZ353" s="132"/>
      <c r="BA353" s="132"/>
      <c r="BB353" s="132"/>
      <c r="BC353" s="132"/>
      <c r="BD353" s="132"/>
      <c r="BE353" s="132"/>
      <c r="BF353" s="150"/>
      <c r="BG353" s="132"/>
      <c r="BH353" s="132"/>
      <c r="BI353" s="132"/>
      <c r="BJ353" s="132"/>
      <c r="BK353" s="132"/>
      <c r="BL353" s="132"/>
      <c r="BM353" s="132"/>
      <c r="BN353" s="132"/>
      <c r="BO353" s="132"/>
      <c r="BP353" s="132"/>
      <c r="BQ353" s="132"/>
      <c r="BR353" s="132"/>
    </row>
    <row r="354" spans="1:70" s="37" customFormat="1" ht="15.75" customHeight="1" x14ac:dyDescent="0.25">
      <c r="A354" s="234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44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228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50"/>
      <c r="BG354" s="132"/>
      <c r="BH354" s="132"/>
      <c r="BI354" s="132"/>
      <c r="BJ354" s="132"/>
      <c r="BK354" s="132"/>
      <c r="BL354" s="132"/>
      <c r="BM354" s="132"/>
      <c r="BN354" s="132"/>
      <c r="BO354" s="132"/>
      <c r="BP354" s="132"/>
      <c r="BQ354" s="132"/>
      <c r="BR354" s="132"/>
    </row>
    <row r="355" spans="1:70" s="37" customFormat="1" x14ac:dyDescent="0.25">
      <c r="A355" s="234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44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228"/>
      <c r="AK355" s="132"/>
      <c r="AL355" s="132"/>
      <c r="AM355" s="132"/>
      <c r="AN355" s="132"/>
      <c r="AO355" s="132"/>
      <c r="AP355" s="132"/>
      <c r="AQ355" s="132"/>
      <c r="AR355" s="132"/>
      <c r="AS355" s="132"/>
      <c r="AT355" s="132"/>
      <c r="AU355" s="132"/>
      <c r="AV355" s="132"/>
      <c r="AW355" s="132"/>
      <c r="AX355" s="132"/>
      <c r="AY355" s="132"/>
      <c r="AZ355" s="132"/>
      <c r="BA355" s="132"/>
      <c r="BB355" s="132"/>
      <c r="BC355" s="132"/>
      <c r="BD355" s="132"/>
      <c r="BE355" s="132"/>
      <c r="BF355" s="150"/>
      <c r="BG355" s="132"/>
      <c r="BH355" s="132"/>
      <c r="BI355" s="132"/>
      <c r="BJ355" s="132"/>
      <c r="BK355" s="132"/>
      <c r="BL355" s="132"/>
      <c r="BM355" s="132"/>
      <c r="BN355" s="132"/>
      <c r="BO355" s="132"/>
      <c r="BP355" s="132"/>
      <c r="BQ355" s="132"/>
      <c r="BR355" s="132"/>
    </row>
    <row r="356" spans="1:70" s="37" customFormat="1" ht="15.75" customHeight="1" x14ac:dyDescent="0.25">
      <c r="A356" s="234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44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228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2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50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</row>
    <row r="357" spans="1:70" s="37" customFormat="1" x14ac:dyDescent="0.25">
      <c r="A357" s="234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44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228"/>
      <c r="AK357" s="132"/>
      <c r="AL357" s="132"/>
      <c r="AM357" s="132"/>
      <c r="AN357" s="132"/>
      <c r="AO357" s="132"/>
      <c r="AP357" s="132"/>
      <c r="AQ357" s="132"/>
      <c r="AR357" s="132"/>
      <c r="AS357" s="132"/>
      <c r="AT357" s="132"/>
      <c r="AU357" s="132"/>
      <c r="AV357" s="132"/>
      <c r="AW357" s="132"/>
      <c r="AX357" s="132"/>
      <c r="AY357" s="132"/>
      <c r="AZ357" s="132"/>
      <c r="BA357" s="132"/>
      <c r="BB357" s="132"/>
      <c r="BC357" s="132"/>
      <c r="BD357" s="132"/>
      <c r="BE357" s="132"/>
      <c r="BF357" s="150"/>
      <c r="BG357" s="132"/>
      <c r="BH357" s="132"/>
      <c r="BI357" s="132"/>
      <c r="BJ357" s="132"/>
      <c r="BK357" s="132"/>
      <c r="BL357" s="132"/>
      <c r="BM357" s="132"/>
      <c r="BN357" s="132"/>
      <c r="BO357" s="132"/>
      <c r="BP357" s="132"/>
      <c r="BQ357" s="132"/>
      <c r="BR357" s="132"/>
    </row>
    <row r="358" spans="1:70" s="37" customFormat="1" ht="15.75" customHeight="1" x14ac:dyDescent="0.25">
      <c r="A358" s="234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44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228"/>
      <c r="AK358" s="132"/>
      <c r="AL358" s="132"/>
      <c r="AM358" s="132"/>
      <c r="AN358" s="132"/>
      <c r="AO358" s="132"/>
      <c r="AP358" s="132"/>
      <c r="AQ358" s="132"/>
      <c r="AR358" s="132"/>
      <c r="AS358" s="132"/>
      <c r="AT358" s="132"/>
      <c r="AU358" s="132"/>
      <c r="AV358" s="132"/>
      <c r="AW358" s="132"/>
      <c r="AX358" s="132"/>
      <c r="AY358" s="132"/>
      <c r="AZ358" s="132"/>
      <c r="BA358" s="132"/>
      <c r="BB358" s="132"/>
      <c r="BC358" s="132"/>
      <c r="BD358" s="132"/>
      <c r="BE358" s="132"/>
      <c r="BF358" s="150"/>
      <c r="BG358" s="132"/>
      <c r="BH358" s="132"/>
      <c r="BI358" s="132"/>
      <c r="BJ358" s="132"/>
      <c r="BK358" s="132"/>
      <c r="BL358" s="132"/>
      <c r="BM358" s="132"/>
      <c r="BN358" s="132"/>
      <c r="BO358" s="132"/>
      <c r="BP358" s="132"/>
      <c r="BQ358" s="132"/>
      <c r="BR358" s="132"/>
    </row>
    <row r="359" spans="1:70" s="37" customFormat="1" x14ac:dyDescent="0.25">
      <c r="A359" s="234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44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228"/>
      <c r="AK359" s="132"/>
      <c r="AL359" s="132"/>
      <c r="AM359" s="132"/>
      <c r="AN359" s="132"/>
      <c r="AO359" s="132"/>
      <c r="AP359" s="132"/>
      <c r="AQ359" s="132"/>
      <c r="AR359" s="132"/>
      <c r="AS359" s="132"/>
      <c r="AT359" s="132"/>
      <c r="AU359" s="132"/>
      <c r="AV359" s="132"/>
      <c r="AW359" s="132"/>
      <c r="AX359" s="132"/>
      <c r="AY359" s="132"/>
      <c r="AZ359" s="132"/>
      <c r="BA359" s="132"/>
      <c r="BB359" s="132"/>
      <c r="BC359" s="132"/>
      <c r="BD359" s="132"/>
      <c r="BE359" s="132"/>
      <c r="BF359" s="150"/>
      <c r="BG359" s="132"/>
      <c r="BH359" s="132"/>
      <c r="BI359" s="132"/>
      <c r="BJ359" s="132"/>
      <c r="BK359" s="132"/>
      <c r="BL359" s="132"/>
      <c r="BM359" s="132"/>
      <c r="BN359" s="132"/>
      <c r="BO359" s="132"/>
      <c r="BP359" s="132"/>
      <c r="BQ359" s="132"/>
      <c r="BR359" s="132"/>
    </row>
    <row r="360" spans="1:70" s="37" customFormat="1" ht="15.75" customHeight="1" x14ac:dyDescent="0.25">
      <c r="A360" s="234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44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228"/>
      <c r="AK360" s="132"/>
      <c r="AL360" s="132"/>
      <c r="AM360" s="132"/>
      <c r="AN360" s="132"/>
      <c r="AO360" s="132"/>
      <c r="AP360" s="132"/>
      <c r="AQ360" s="132"/>
      <c r="AR360" s="132"/>
      <c r="AS360" s="132"/>
      <c r="AT360" s="132"/>
      <c r="AU360" s="132"/>
      <c r="AV360" s="132"/>
      <c r="AW360" s="132"/>
      <c r="AX360" s="132"/>
      <c r="AY360" s="132"/>
      <c r="AZ360" s="132"/>
      <c r="BA360" s="132"/>
      <c r="BB360" s="132"/>
      <c r="BC360" s="132"/>
      <c r="BD360" s="132"/>
      <c r="BE360" s="132"/>
      <c r="BF360" s="150"/>
      <c r="BG360" s="132"/>
      <c r="BH360" s="132"/>
      <c r="BI360" s="132"/>
      <c r="BJ360" s="132"/>
      <c r="BK360" s="132"/>
      <c r="BL360" s="132"/>
      <c r="BM360" s="132"/>
      <c r="BN360" s="132"/>
      <c r="BO360" s="132"/>
      <c r="BP360" s="132"/>
      <c r="BQ360" s="132"/>
      <c r="BR360" s="132"/>
    </row>
    <row r="361" spans="1:70" s="37" customFormat="1" x14ac:dyDescent="0.25">
      <c r="A361" s="234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44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228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50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  <c r="BQ361" s="132"/>
      <c r="BR361" s="132"/>
    </row>
    <row r="362" spans="1:70" s="37" customFormat="1" ht="15.75" customHeight="1" x14ac:dyDescent="0.25">
      <c r="A362" s="234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44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228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32"/>
      <c r="BC362" s="132"/>
      <c r="BD362" s="132"/>
      <c r="BE362" s="132"/>
      <c r="BF362" s="150"/>
      <c r="BG362" s="132"/>
      <c r="BH362" s="132"/>
      <c r="BI362" s="132"/>
      <c r="BJ362" s="132"/>
      <c r="BK362" s="132"/>
      <c r="BL362" s="132"/>
      <c r="BM362" s="132"/>
      <c r="BN362" s="132"/>
      <c r="BO362" s="132"/>
      <c r="BP362" s="132"/>
      <c r="BQ362" s="132"/>
      <c r="BR362" s="132"/>
    </row>
    <row r="363" spans="1:70" s="37" customFormat="1" x14ac:dyDescent="0.25">
      <c r="A363" s="234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44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228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50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  <c r="BQ363" s="132"/>
      <c r="BR363" s="132"/>
    </row>
    <row r="364" spans="1:70" s="37" customFormat="1" ht="15.75" customHeight="1" x14ac:dyDescent="0.25">
      <c r="A364" s="234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44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228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50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  <c r="BQ364" s="132"/>
      <c r="BR364" s="132"/>
    </row>
    <row r="365" spans="1:70" s="37" customFormat="1" x14ac:dyDescent="0.25">
      <c r="A365" s="234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44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228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50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2"/>
      <c r="BR365" s="132"/>
    </row>
    <row r="366" spans="1:70" s="37" customFormat="1" ht="15.75" customHeight="1" x14ac:dyDescent="0.25">
      <c r="A366" s="234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44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228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50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  <c r="BQ366" s="132"/>
      <c r="BR366" s="132"/>
    </row>
    <row r="367" spans="1:70" s="37" customFormat="1" x14ac:dyDescent="0.25">
      <c r="A367" s="234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44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228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50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  <c r="BQ367" s="132"/>
      <c r="BR367" s="132"/>
    </row>
    <row r="368" spans="1:70" s="37" customFormat="1" ht="15.75" customHeight="1" x14ac:dyDescent="0.25">
      <c r="A368" s="234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44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228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50"/>
      <c r="BG368" s="132"/>
      <c r="BH368" s="132"/>
      <c r="BI368" s="132"/>
      <c r="BJ368" s="132"/>
      <c r="BK368" s="132"/>
      <c r="BL368" s="132"/>
      <c r="BM368" s="132"/>
      <c r="BN368" s="132"/>
      <c r="BO368" s="132"/>
      <c r="BP368" s="132"/>
      <c r="BQ368" s="132"/>
      <c r="BR368" s="132"/>
    </row>
    <row r="369" spans="1:70" s="37" customFormat="1" x14ac:dyDescent="0.25">
      <c r="A369" s="234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44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228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50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  <c r="BQ369" s="132"/>
      <c r="BR369" s="132"/>
    </row>
    <row r="370" spans="1:70" s="37" customFormat="1" ht="15.75" customHeight="1" x14ac:dyDescent="0.25">
      <c r="A370" s="234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44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228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50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  <c r="BQ370" s="132"/>
      <c r="BR370" s="132"/>
    </row>
    <row r="371" spans="1:70" s="37" customFormat="1" x14ac:dyDescent="0.25">
      <c r="A371" s="234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44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228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50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  <c r="BQ371" s="132"/>
      <c r="BR371" s="132"/>
    </row>
    <row r="372" spans="1:70" s="37" customFormat="1" ht="15.75" customHeight="1" x14ac:dyDescent="0.25">
      <c r="A372" s="234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44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228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50"/>
      <c r="BG372" s="132"/>
      <c r="BH372" s="132"/>
      <c r="BI372" s="132"/>
      <c r="BJ372" s="132"/>
      <c r="BK372" s="132"/>
      <c r="BL372" s="132"/>
      <c r="BM372" s="132"/>
      <c r="BN372" s="132"/>
      <c r="BO372" s="132"/>
      <c r="BP372" s="132"/>
      <c r="BQ372" s="132"/>
      <c r="BR372" s="132"/>
    </row>
    <row r="373" spans="1:70" s="37" customFormat="1" x14ac:dyDescent="0.25">
      <c r="A373" s="234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44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228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50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  <c r="BQ373" s="132"/>
      <c r="BR373" s="132"/>
    </row>
    <row r="374" spans="1:70" s="37" customFormat="1" ht="15.75" customHeight="1" x14ac:dyDescent="0.25">
      <c r="A374" s="234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44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228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50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  <c r="BQ374" s="132"/>
      <c r="BR374" s="132"/>
    </row>
    <row r="375" spans="1:70" s="37" customFormat="1" x14ac:dyDescent="0.25">
      <c r="A375" s="234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44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228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/>
      <c r="BC375" s="132"/>
      <c r="BD375" s="132"/>
      <c r="BE375" s="132"/>
      <c r="BF375" s="150"/>
      <c r="BG375" s="132"/>
      <c r="BH375" s="132"/>
      <c r="BI375" s="132"/>
      <c r="BJ375" s="132"/>
      <c r="BK375" s="132"/>
      <c r="BL375" s="132"/>
      <c r="BM375" s="132"/>
      <c r="BN375" s="132"/>
      <c r="BO375" s="132"/>
      <c r="BP375" s="132"/>
      <c r="BQ375" s="132"/>
      <c r="BR375" s="132"/>
    </row>
    <row r="376" spans="1:70" s="37" customFormat="1" ht="15.75" customHeight="1" x14ac:dyDescent="0.25">
      <c r="A376" s="234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44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228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50"/>
      <c r="BG376" s="132"/>
      <c r="BH376" s="132"/>
      <c r="BI376" s="132"/>
      <c r="BJ376" s="132"/>
      <c r="BK376" s="132"/>
      <c r="BL376" s="132"/>
      <c r="BM376" s="132"/>
      <c r="BN376" s="132"/>
      <c r="BO376" s="132"/>
      <c r="BP376" s="132"/>
      <c r="BQ376" s="132"/>
      <c r="BR376" s="132"/>
    </row>
    <row r="377" spans="1:70" s="37" customFormat="1" x14ac:dyDescent="0.25">
      <c r="A377" s="234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44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228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50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  <c r="BQ377" s="132"/>
      <c r="BR377" s="132"/>
    </row>
    <row r="378" spans="1:70" s="37" customFormat="1" ht="15.75" customHeight="1" x14ac:dyDescent="0.25">
      <c r="A378" s="234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44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228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50"/>
      <c r="BG378" s="132"/>
      <c r="BH378" s="132"/>
      <c r="BI378" s="132"/>
      <c r="BJ378" s="132"/>
      <c r="BK378" s="132"/>
      <c r="BL378" s="132"/>
      <c r="BM378" s="132"/>
      <c r="BN378" s="132"/>
      <c r="BO378" s="132"/>
      <c r="BP378" s="132"/>
      <c r="BQ378" s="132"/>
      <c r="BR378" s="132"/>
    </row>
    <row r="379" spans="1:70" s="37" customFormat="1" x14ac:dyDescent="0.25">
      <c r="A379" s="234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44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228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50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132"/>
      <c r="BQ379" s="132"/>
      <c r="BR379" s="132"/>
    </row>
    <row r="380" spans="1:70" s="37" customFormat="1" ht="15.75" customHeight="1" x14ac:dyDescent="0.25">
      <c r="A380" s="234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44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228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50"/>
      <c r="BG380" s="132"/>
      <c r="BH380" s="132"/>
      <c r="BI380" s="132"/>
      <c r="BJ380" s="132"/>
      <c r="BK380" s="132"/>
      <c r="BL380" s="132"/>
      <c r="BM380" s="132"/>
      <c r="BN380" s="132"/>
      <c r="BO380" s="132"/>
      <c r="BP380" s="132"/>
      <c r="BQ380" s="132"/>
      <c r="BR380" s="132"/>
    </row>
    <row r="381" spans="1:70" s="37" customFormat="1" x14ac:dyDescent="0.25">
      <c r="A381" s="234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44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228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50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  <c r="BQ381" s="132"/>
      <c r="BR381" s="132"/>
    </row>
    <row r="382" spans="1:70" s="37" customFormat="1" ht="15.75" customHeight="1" x14ac:dyDescent="0.25">
      <c r="A382" s="234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44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228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50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  <c r="BQ382" s="132"/>
      <c r="BR382" s="132"/>
    </row>
    <row r="383" spans="1:70" s="37" customFormat="1" x14ac:dyDescent="0.25">
      <c r="A383" s="234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44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228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50"/>
      <c r="BG383" s="132"/>
      <c r="BH383" s="132"/>
      <c r="BI383" s="132"/>
      <c r="BJ383" s="132"/>
      <c r="BK383" s="132"/>
      <c r="BL383" s="132"/>
      <c r="BM383" s="132"/>
      <c r="BN383" s="132"/>
      <c r="BO383" s="132"/>
      <c r="BP383" s="132"/>
      <c r="BQ383" s="132"/>
      <c r="BR383" s="132"/>
    </row>
    <row r="384" spans="1:70" s="37" customFormat="1" ht="15.75" customHeight="1" x14ac:dyDescent="0.25">
      <c r="A384" s="234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44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228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50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  <c r="BQ384" s="132"/>
      <c r="BR384" s="132"/>
    </row>
    <row r="385" spans="1:70" s="37" customFormat="1" x14ac:dyDescent="0.25">
      <c r="A385" s="234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44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228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50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  <c r="BQ385" s="132"/>
      <c r="BR385" s="132"/>
    </row>
    <row r="386" spans="1:70" s="37" customFormat="1" ht="15.75" customHeight="1" x14ac:dyDescent="0.25">
      <c r="A386" s="234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44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228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50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  <c r="BQ386" s="132"/>
      <c r="BR386" s="132"/>
    </row>
    <row r="387" spans="1:70" s="37" customFormat="1" x14ac:dyDescent="0.25">
      <c r="A387" s="234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44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228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50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  <c r="BQ387" s="132"/>
      <c r="BR387" s="132"/>
    </row>
    <row r="388" spans="1:70" s="37" customFormat="1" ht="15.75" customHeight="1" x14ac:dyDescent="0.25">
      <c r="A388" s="234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44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228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50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  <c r="BQ388" s="132"/>
      <c r="BR388" s="132"/>
    </row>
    <row r="389" spans="1:70" s="37" customFormat="1" x14ac:dyDescent="0.25">
      <c r="A389" s="234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44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228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50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2"/>
      <c r="BR389" s="132"/>
    </row>
    <row r="390" spans="1:70" s="37" customFormat="1" ht="15.75" customHeight="1" x14ac:dyDescent="0.25">
      <c r="A390" s="234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44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228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50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  <c r="BQ390" s="132"/>
      <c r="BR390" s="132"/>
    </row>
    <row r="391" spans="1:70" s="37" customFormat="1" x14ac:dyDescent="0.25">
      <c r="A391" s="234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44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228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50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  <c r="BQ391" s="132"/>
      <c r="BR391" s="132"/>
    </row>
    <row r="392" spans="1:70" s="37" customFormat="1" ht="15.75" customHeight="1" x14ac:dyDescent="0.25">
      <c r="A392" s="234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44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228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50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  <c r="BQ392" s="132"/>
      <c r="BR392" s="132"/>
    </row>
    <row r="393" spans="1:70" s="37" customFormat="1" x14ac:dyDescent="0.25">
      <c r="A393" s="234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44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228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50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  <c r="BQ393" s="132"/>
      <c r="BR393" s="132"/>
    </row>
    <row r="394" spans="1:70" s="37" customFormat="1" ht="15.75" customHeight="1" x14ac:dyDescent="0.25">
      <c r="A394" s="234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44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228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50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2"/>
      <c r="BR394" s="132"/>
    </row>
    <row r="395" spans="1:70" s="37" customFormat="1" x14ac:dyDescent="0.25">
      <c r="A395" s="234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44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228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50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</row>
    <row r="396" spans="1:70" s="37" customFormat="1" ht="15.75" customHeight="1" x14ac:dyDescent="0.25">
      <c r="A396" s="234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44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228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50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</row>
    <row r="397" spans="1:70" s="37" customFormat="1" x14ac:dyDescent="0.25">
      <c r="A397" s="234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44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228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  <c r="BC397" s="132"/>
      <c r="BD397" s="132"/>
      <c r="BE397" s="132"/>
      <c r="BF397" s="150"/>
      <c r="BG397" s="132"/>
      <c r="BH397" s="132"/>
      <c r="BI397" s="132"/>
      <c r="BJ397" s="132"/>
      <c r="BK397" s="132"/>
      <c r="BL397" s="132"/>
      <c r="BM397" s="132"/>
      <c r="BN397" s="132"/>
      <c r="BO397" s="132"/>
      <c r="BP397" s="132"/>
      <c r="BQ397" s="132"/>
      <c r="BR397" s="132"/>
    </row>
    <row r="398" spans="1:70" s="37" customFormat="1" ht="15.75" customHeight="1" x14ac:dyDescent="0.25">
      <c r="A398" s="234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44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228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50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  <c r="BQ398" s="132"/>
      <c r="BR398" s="132"/>
    </row>
    <row r="399" spans="1:70" s="37" customFormat="1" x14ac:dyDescent="0.25">
      <c r="A399" s="234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44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228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150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  <c r="BQ399" s="132"/>
      <c r="BR399" s="132"/>
    </row>
    <row r="400" spans="1:70" s="37" customFormat="1" ht="15.75" customHeight="1" x14ac:dyDescent="0.25">
      <c r="A400" s="234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44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228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/>
      <c r="AU400" s="132"/>
      <c r="AV400" s="132"/>
      <c r="AW400" s="132"/>
      <c r="AX400" s="132"/>
      <c r="AY400" s="132"/>
      <c r="AZ400" s="132"/>
      <c r="BA400" s="132"/>
      <c r="BB400" s="132"/>
      <c r="BC400" s="132"/>
      <c r="BD400" s="132"/>
      <c r="BE400" s="132"/>
      <c r="BF400" s="150"/>
      <c r="BG400" s="132"/>
      <c r="BH400" s="132"/>
      <c r="BI400" s="132"/>
      <c r="BJ400" s="132"/>
      <c r="BK400" s="132"/>
      <c r="BL400" s="132"/>
      <c r="BM400" s="132"/>
      <c r="BN400" s="132"/>
      <c r="BO400" s="132"/>
      <c r="BP400" s="132"/>
      <c r="BQ400" s="132"/>
      <c r="BR400" s="132"/>
    </row>
    <row r="401" spans="1:70" s="37" customFormat="1" x14ac:dyDescent="0.25">
      <c r="A401" s="234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44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228"/>
      <c r="AK401" s="132"/>
      <c r="AL401" s="132"/>
      <c r="AM401" s="132"/>
      <c r="AN401" s="132"/>
      <c r="AO401" s="132"/>
      <c r="AP401" s="132"/>
      <c r="AQ401" s="132"/>
      <c r="AR401" s="132"/>
      <c r="AS401" s="132"/>
      <c r="AT401" s="132"/>
      <c r="AU401" s="132"/>
      <c r="AV401" s="132"/>
      <c r="AW401" s="132"/>
      <c r="AX401" s="132"/>
      <c r="AY401" s="132"/>
      <c r="AZ401" s="132"/>
      <c r="BA401" s="132"/>
      <c r="BB401" s="132"/>
      <c r="BC401" s="132"/>
      <c r="BD401" s="132"/>
      <c r="BE401" s="132"/>
      <c r="BF401" s="150"/>
      <c r="BG401" s="132"/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</row>
    <row r="402" spans="1:70" s="37" customFormat="1" ht="15.75" customHeight="1" x14ac:dyDescent="0.25">
      <c r="A402" s="234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44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228"/>
      <c r="AK402" s="132"/>
      <c r="AL402" s="132"/>
      <c r="AM402" s="132"/>
      <c r="AN402" s="132"/>
      <c r="AO402" s="132"/>
      <c r="AP402" s="132"/>
      <c r="AQ402" s="132"/>
      <c r="AR402" s="132"/>
      <c r="AS402" s="132"/>
      <c r="AT402" s="132"/>
      <c r="AU402" s="132"/>
      <c r="AV402" s="132"/>
      <c r="AW402" s="132"/>
      <c r="AX402" s="132"/>
      <c r="AY402" s="132"/>
      <c r="AZ402" s="132"/>
      <c r="BA402" s="132"/>
      <c r="BB402" s="132"/>
      <c r="BC402" s="132"/>
      <c r="BD402" s="132"/>
      <c r="BE402" s="132"/>
      <c r="BF402" s="150"/>
      <c r="BG402" s="132"/>
      <c r="BH402" s="132"/>
      <c r="BI402" s="132"/>
      <c r="BJ402" s="132"/>
      <c r="BK402" s="132"/>
      <c r="BL402" s="132"/>
      <c r="BM402" s="132"/>
      <c r="BN402" s="132"/>
      <c r="BO402" s="132"/>
      <c r="BP402" s="132"/>
      <c r="BQ402" s="132"/>
      <c r="BR402" s="132"/>
    </row>
    <row r="403" spans="1:70" s="37" customFormat="1" x14ac:dyDescent="0.25">
      <c r="A403" s="234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44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228"/>
      <c r="AK403" s="132"/>
      <c r="AL403" s="132"/>
      <c r="AM403" s="132"/>
      <c r="AN403" s="132"/>
      <c r="AO403" s="132"/>
      <c r="AP403" s="132"/>
      <c r="AQ403" s="132"/>
      <c r="AR403" s="132"/>
      <c r="AS403" s="132"/>
      <c r="AT403" s="132"/>
      <c r="AU403" s="132"/>
      <c r="AV403" s="132"/>
      <c r="AW403" s="132"/>
      <c r="AX403" s="132"/>
      <c r="AY403" s="132"/>
      <c r="AZ403" s="132"/>
      <c r="BA403" s="132"/>
      <c r="BB403" s="132"/>
      <c r="BC403" s="132"/>
      <c r="BD403" s="132"/>
      <c r="BE403" s="132"/>
      <c r="BF403" s="150"/>
      <c r="BG403" s="132"/>
      <c r="BH403" s="132"/>
      <c r="BI403" s="132"/>
      <c r="BJ403" s="132"/>
      <c r="BK403" s="132"/>
      <c r="BL403" s="132"/>
      <c r="BM403" s="132"/>
      <c r="BN403" s="132"/>
      <c r="BO403" s="132"/>
      <c r="BP403" s="132"/>
      <c r="BQ403" s="132"/>
      <c r="BR403" s="132"/>
    </row>
    <row r="404" spans="1:70" s="37" customFormat="1" ht="15.75" customHeight="1" x14ac:dyDescent="0.25">
      <c r="A404" s="234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44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228"/>
      <c r="AK404" s="132"/>
      <c r="AL404" s="132"/>
      <c r="AM404" s="132"/>
      <c r="AN404" s="132"/>
      <c r="AO404" s="132"/>
      <c r="AP404" s="132"/>
      <c r="AQ404" s="132"/>
      <c r="AR404" s="132"/>
      <c r="AS404" s="132"/>
      <c r="AT404" s="132"/>
      <c r="AU404" s="132"/>
      <c r="AV404" s="132"/>
      <c r="AW404" s="132"/>
      <c r="AX404" s="132"/>
      <c r="AY404" s="132"/>
      <c r="AZ404" s="132"/>
      <c r="BA404" s="132"/>
      <c r="BB404" s="132"/>
      <c r="BC404" s="132"/>
      <c r="BD404" s="132"/>
      <c r="BE404" s="132"/>
      <c r="BF404" s="150"/>
      <c r="BG404" s="132"/>
      <c r="BH404" s="132"/>
      <c r="BI404" s="132"/>
      <c r="BJ404" s="132"/>
      <c r="BK404" s="132"/>
      <c r="BL404" s="132"/>
      <c r="BM404" s="132"/>
      <c r="BN404" s="132"/>
      <c r="BO404" s="132"/>
      <c r="BP404" s="132"/>
      <c r="BQ404" s="132"/>
      <c r="BR404" s="132"/>
    </row>
    <row r="405" spans="1:70" s="37" customFormat="1" x14ac:dyDescent="0.25">
      <c r="A405" s="234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44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228"/>
      <c r="AK405" s="132"/>
      <c r="AL405" s="132"/>
      <c r="AM405" s="132"/>
      <c r="AN405" s="132"/>
      <c r="AO405" s="132"/>
      <c r="AP405" s="132"/>
      <c r="AQ405" s="132"/>
      <c r="AR405" s="132"/>
      <c r="AS405" s="132"/>
      <c r="AT405" s="132"/>
      <c r="AU405" s="132"/>
      <c r="AV405" s="132"/>
      <c r="AW405" s="132"/>
      <c r="AX405" s="132"/>
      <c r="AY405" s="132"/>
      <c r="AZ405" s="132"/>
      <c r="BA405" s="132"/>
      <c r="BB405" s="132"/>
      <c r="BC405" s="132"/>
      <c r="BD405" s="132"/>
      <c r="BE405" s="132"/>
      <c r="BF405" s="150"/>
      <c r="BG405" s="132"/>
      <c r="BH405" s="132"/>
      <c r="BI405" s="132"/>
      <c r="BJ405" s="132"/>
      <c r="BK405" s="132"/>
      <c r="BL405" s="132"/>
      <c r="BM405" s="132"/>
      <c r="BN405" s="132"/>
      <c r="BO405" s="132"/>
      <c r="BP405" s="132"/>
      <c r="BQ405" s="132"/>
      <c r="BR405" s="132"/>
    </row>
    <row r="406" spans="1:70" s="37" customFormat="1" ht="15.75" customHeight="1" x14ac:dyDescent="0.25">
      <c r="A406" s="234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44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228"/>
      <c r="AK406" s="132"/>
      <c r="AL406" s="132"/>
      <c r="AM406" s="132"/>
      <c r="AN406" s="132"/>
      <c r="AO406" s="132"/>
      <c r="AP406" s="132"/>
      <c r="AQ406" s="132"/>
      <c r="AR406" s="132"/>
      <c r="AS406" s="132"/>
      <c r="AT406" s="132"/>
      <c r="AU406" s="132"/>
      <c r="AV406" s="132"/>
      <c r="AW406" s="132"/>
      <c r="AX406" s="132"/>
      <c r="AY406" s="132"/>
      <c r="AZ406" s="132"/>
      <c r="BA406" s="132"/>
      <c r="BB406" s="132"/>
      <c r="BC406" s="132"/>
      <c r="BD406" s="132"/>
      <c r="BE406" s="132"/>
      <c r="BF406" s="150"/>
      <c r="BG406" s="132"/>
      <c r="BH406" s="132"/>
      <c r="BI406" s="132"/>
      <c r="BJ406" s="132"/>
      <c r="BK406" s="132"/>
      <c r="BL406" s="132"/>
      <c r="BM406" s="132"/>
      <c r="BN406" s="132"/>
      <c r="BO406" s="132"/>
      <c r="BP406" s="132"/>
      <c r="BQ406" s="132"/>
      <c r="BR406" s="132"/>
    </row>
    <row r="407" spans="1:70" s="37" customFormat="1" x14ac:dyDescent="0.25">
      <c r="A407" s="234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44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228"/>
      <c r="AK407" s="132"/>
      <c r="AL407" s="132"/>
      <c r="AM407" s="132"/>
      <c r="AN407" s="132"/>
      <c r="AO407" s="132"/>
      <c r="AP407" s="132"/>
      <c r="AQ407" s="132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  <c r="BB407" s="132"/>
      <c r="BC407" s="132"/>
      <c r="BD407" s="132"/>
      <c r="BE407" s="132"/>
      <c r="BF407" s="150"/>
      <c r="BG407" s="132"/>
      <c r="BH407" s="132"/>
      <c r="BI407" s="132"/>
      <c r="BJ407" s="132"/>
      <c r="BK407" s="132"/>
      <c r="BL407" s="132"/>
      <c r="BM407" s="132"/>
      <c r="BN407" s="132"/>
      <c r="BO407" s="132"/>
      <c r="BP407" s="132"/>
      <c r="BQ407" s="132"/>
      <c r="BR407" s="132"/>
    </row>
    <row r="408" spans="1:70" s="37" customFormat="1" ht="15.75" customHeight="1" x14ac:dyDescent="0.25">
      <c r="A408" s="234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44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228"/>
      <c r="AK408" s="132"/>
      <c r="AL408" s="132"/>
      <c r="AM408" s="132"/>
      <c r="AN408" s="132"/>
      <c r="AO408" s="132"/>
      <c r="AP408" s="132"/>
      <c r="AQ408" s="132"/>
      <c r="AR408" s="132"/>
      <c r="AS408" s="132"/>
      <c r="AT408" s="132"/>
      <c r="AU408" s="132"/>
      <c r="AV408" s="132"/>
      <c r="AW408" s="132"/>
      <c r="AX408" s="132"/>
      <c r="AY408" s="132"/>
      <c r="AZ408" s="132"/>
      <c r="BA408" s="132"/>
      <c r="BB408" s="132"/>
      <c r="BC408" s="132"/>
      <c r="BD408" s="132"/>
      <c r="BE408" s="132"/>
      <c r="BF408" s="150"/>
      <c r="BG408" s="132"/>
      <c r="BH408" s="132"/>
      <c r="BI408" s="132"/>
      <c r="BJ408" s="132"/>
      <c r="BK408" s="132"/>
      <c r="BL408" s="132"/>
      <c r="BM408" s="132"/>
      <c r="BN408" s="132"/>
      <c r="BO408" s="132"/>
      <c r="BP408" s="132"/>
      <c r="BQ408" s="132"/>
      <c r="BR408" s="132"/>
    </row>
    <row r="409" spans="1:70" s="37" customFormat="1" x14ac:dyDescent="0.25">
      <c r="A409" s="234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44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228"/>
      <c r="AK409" s="132"/>
      <c r="AL409" s="132"/>
      <c r="AM409" s="132"/>
      <c r="AN409" s="132"/>
      <c r="AO409" s="132"/>
      <c r="AP409" s="132"/>
      <c r="AQ409" s="132"/>
      <c r="AR409" s="132"/>
      <c r="AS409" s="132"/>
      <c r="AT409" s="132"/>
      <c r="AU409" s="132"/>
      <c r="AV409" s="132"/>
      <c r="AW409" s="132"/>
      <c r="AX409" s="132"/>
      <c r="AY409" s="132"/>
      <c r="AZ409" s="132"/>
      <c r="BA409" s="132"/>
      <c r="BB409" s="132"/>
      <c r="BC409" s="132"/>
      <c r="BD409" s="132"/>
      <c r="BE409" s="132"/>
      <c r="BF409" s="150"/>
      <c r="BG409" s="132"/>
      <c r="BH409" s="132"/>
      <c r="BI409" s="132"/>
      <c r="BJ409" s="132"/>
      <c r="BK409" s="132"/>
      <c r="BL409" s="132"/>
      <c r="BM409" s="132"/>
      <c r="BN409" s="132"/>
      <c r="BO409" s="132"/>
      <c r="BP409" s="132"/>
      <c r="BQ409" s="132"/>
      <c r="BR409" s="132"/>
    </row>
    <row r="410" spans="1:70" s="37" customFormat="1" ht="15.75" customHeight="1" x14ac:dyDescent="0.25">
      <c r="A410" s="234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44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228"/>
      <c r="AK410" s="132"/>
      <c r="AL410" s="132"/>
      <c r="AM410" s="132"/>
      <c r="AN410" s="132"/>
      <c r="AO410" s="132"/>
      <c r="AP410" s="132"/>
      <c r="AQ410" s="132"/>
      <c r="AR410" s="132"/>
      <c r="AS410" s="132"/>
      <c r="AT410" s="132"/>
      <c r="AU410" s="132"/>
      <c r="AV410" s="132"/>
      <c r="AW410" s="132"/>
      <c r="AX410" s="132"/>
      <c r="AY410" s="132"/>
      <c r="AZ410" s="132"/>
      <c r="BA410" s="132"/>
      <c r="BB410" s="132"/>
      <c r="BC410" s="132"/>
      <c r="BD410" s="132"/>
      <c r="BE410" s="132"/>
      <c r="BF410" s="150"/>
      <c r="BG410" s="132"/>
      <c r="BH410" s="132"/>
      <c r="BI410" s="132"/>
      <c r="BJ410" s="132"/>
      <c r="BK410" s="132"/>
      <c r="BL410" s="132"/>
      <c r="BM410" s="132"/>
      <c r="BN410" s="132"/>
      <c r="BO410" s="132"/>
      <c r="BP410" s="132"/>
      <c r="BQ410" s="132"/>
      <c r="BR410" s="132"/>
    </row>
    <row r="411" spans="1:70" s="37" customFormat="1" x14ac:dyDescent="0.25">
      <c r="A411" s="234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44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228"/>
      <c r="AK411" s="132"/>
      <c r="AL411" s="132"/>
      <c r="AM411" s="132"/>
      <c r="AN411" s="132"/>
      <c r="AO411" s="132"/>
      <c r="AP411" s="132"/>
      <c r="AQ411" s="132"/>
      <c r="AR411" s="132"/>
      <c r="AS411" s="132"/>
      <c r="AT411" s="132"/>
      <c r="AU411" s="132"/>
      <c r="AV411" s="132"/>
      <c r="AW411" s="132"/>
      <c r="AX411" s="132"/>
      <c r="AY411" s="132"/>
      <c r="AZ411" s="132"/>
      <c r="BA411" s="132"/>
      <c r="BB411" s="132"/>
      <c r="BC411" s="132"/>
      <c r="BD411" s="132"/>
      <c r="BE411" s="132"/>
      <c r="BF411" s="150"/>
      <c r="BG411" s="132"/>
      <c r="BH411" s="132"/>
      <c r="BI411" s="132"/>
      <c r="BJ411" s="132"/>
      <c r="BK411" s="132"/>
      <c r="BL411" s="132"/>
      <c r="BM411" s="132"/>
      <c r="BN411" s="132"/>
      <c r="BO411" s="132"/>
      <c r="BP411" s="132"/>
      <c r="BQ411" s="132"/>
      <c r="BR411" s="132"/>
    </row>
    <row r="412" spans="1:70" s="37" customFormat="1" ht="15.75" customHeight="1" x14ac:dyDescent="0.25">
      <c r="A412" s="234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44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228"/>
      <c r="AK412" s="132"/>
      <c r="AL412" s="132"/>
      <c r="AM412" s="132"/>
      <c r="AN412" s="132"/>
      <c r="AO412" s="132"/>
      <c r="AP412" s="132"/>
      <c r="AQ412" s="132"/>
      <c r="AR412" s="132"/>
      <c r="AS412" s="132"/>
      <c r="AT412" s="132"/>
      <c r="AU412" s="132"/>
      <c r="AV412" s="132"/>
      <c r="AW412" s="132"/>
      <c r="AX412" s="132"/>
      <c r="AY412" s="132"/>
      <c r="AZ412" s="132"/>
      <c r="BA412" s="132"/>
      <c r="BB412" s="132"/>
      <c r="BC412" s="132"/>
      <c r="BD412" s="132"/>
      <c r="BE412" s="132"/>
      <c r="BF412" s="150"/>
      <c r="BG412" s="132"/>
      <c r="BH412" s="132"/>
      <c r="BI412" s="132"/>
      <c r="BJ412" s="132"/>
      <c r="BK412" s="132"/>
      <c r="BL412" s="132"/>
      <c r="BM412" s="132"/>
      <c r="BN412" s="132"/>
      <c r="BO412" s="132"/>
      <c r="BP412" s="132"/>
      <c r="BQ412" s="132"/>
      <c r="BR412" s="132"/>
    </row>
    <row r="413" spans="1:70" s="37" customFormat="1" x14ac:dyDescent="0.25">
      <c r="A413" s="234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44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228"/>
      <c r="AK413" s="132"/>
      <c r="AL413" s="132"/>
      <c r="AM413" s="132"/>
      <c r="AN413" s="132"/>
      <c r="AO413" s="132"/>
      <c r="AP413" s="132"/>
      <c r="AQ413" s="132"/>
      <c r="AR413" s="132"/>
      <c r="AS413" s="132"/>
      <c r="AT413" s="132"/>
      <c r="AU413" s="132"/>
      <c r="AV413" s="132"/>
      <c r="AW413" s="132"/>
      <c r="AX413" s="132"/>
      <c r="AY413" s="132"/>
      <c r="AZ413" s="132"/>
      <c r="BA413" s="132"/>
      <c r="BB413" s="132"/>
      <c r="BC413" s="132"/>
      <c r="BD413" s="132"/>
      <c r="BE413" s="132"/>
      <c r="BF413" s="150"/>
      <c r="BG413" s="132"/>
      <c r="BH413" s="132"/>
      <c r="BI413" s="132"/>
      <c r="BJ413" s="132"/>
      <c r="BK413" s="132"/>
      <c r="BL413" s="132"/>
      <c r="BM413" s="132"/>
      <c r="BN413" s="132"/>
      <c r="BO413" s="132"/>
      <c r="BP413" s="132"/>
      <c r="BQ413" s="132"/>
      <c r="BR413" s="132"/>
    </row>
    <row r="414" spans="1:70" s="37" customFormat="1" ht="15.75" customHeight="1" x14ac:dyDescent="0.25">
      <c r="A414" s="234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44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228"/>
      <c r="AK414" s="132"/>
      <c r="AL414" s="132"/>
      <c r="AM414" s="132"/>
      <c r="AN414" s="132"/>
      <c r="AO414" s="132"/>
      <c r="AP414" s="132"/>
      <c r="AQ414" s="132"/>
      <c r="AR414" s="132"/>
      <c r="AS414" s="132"/>
      <c r="AT414" s="132"/>
      <c r="AU414" s="132"/>
      <c r="AV414" s="132"/>
      <c r="AW414" s="132"/>
      <c r="AX414" s="132"/>
      <c r="AY414" s="132"/>
      <c r="AZ414" s="132"/>
      <c r="BA414" s="132"/>
      <c r="BB414" s="132"/>
      <c r="BC414" s="132"/>
      <c r="BD414" s="132"/>
      <c r="BE414" s="132"/>
      <c r="BF414" s="150"/>
      <c r="BG414" s="132"/>
      <c r="BH414" s="132"/>
      <c r="BI414" s="132"/>
      <c r="BJ414" s="132"/>
      <c r="BK414" s="132"/>
      <c r="BL414" s="132"/>
      <c r="BM414" s="132"/>
      <c r="BN414" s="132"/>
      <c r="BO414" s="132"/>
      <c r="BP414" s="132"/>
      <c r="BQ414" s="132"/>
      <c r="BR414" s="132"/>
    </row>
    <row r="415" spans="1:70" s="37" customFormat="1" x14ac:dyDescent="0.25">
      <c r="A415" s="234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44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228"/>
      <c r="AK415" s="132"/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132"/>
      <c r="BA415" s="132"/>
      <c r="BB415" s="132"/>
      <c r="BC415" s="132"/>
      <c r="BD415" s="132"/>
      <c r="BE415" s="132"/>
      <c r="BF415" s="150"/>
      <c r="BG415" s="132"/>
      <c r="BH415" s="132"/>
      <c r="BI415" s="132"/>
      <c r="BJ415" s="132"/>
      <c r="BK415" s="132"/>
      <c r="BL415" s="132"/>
      <c r="BM415" s="132"/>
      <c r="BN415" s="132"/>
      <c r="BO415" s="132"/>
      <c r="BP415" s="132"/>
      <c r="BQ415" s="132"/>
      <c r="BR415" s="132"/>
    </row>
    <row r="416" spans="1:70" s="37" customFormat="1" ht="15.75" customHeight="1" x14ac:dyDescent="0.25">
      <c r="A416" s="234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44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228"/>
      <c r="AK416" s="132"/>
      <c r="AL416" s="132"/>
      <c r="AM416" s="132"/>
      <c r="AN416" s="132"/>
      <c r="AO416" s="132"/>
      <c r="AP416" s="132"/>
      <c r="AQ416" s="132"/>
      <c r="AR416" s="132"/>
      <c r="AS416" s="132"/>
      <c r="AT416" s="132"/>
      <c r="AU416" s="132"/>
      <c r="AV416" s="132"/>
      <c r="AW416" s="132"/>
      <c r="AX416" s="132"/>
      <c r="AY416" s="132"/>
      <c r="AZ416" s="132"/>
      <c r="BA416" s="132"/>
      <c r="BB416" s="132"/>
      <c r="BC416" s="132"/>
      <c r="BD416" s="132"/>
      <c r="BE416" s="132"/>
      <c r="BF416" s="150"/>
      <c r="BG416" s="132"/>
      <c r="BH416" s="132"/>
      <c r="BI416" s="132"/>
      <c r="BJ416" s="132"/>
      <c r="BK416" s="132"/>
      <c r="BL416" s="132"/>
      <c r="BM416" s="132"/>
      <c r="BN416" s="132"/>
      <c r="BO416" s="132"/>
      <c r="BP416" s="132"/>
      <c r="BQ416" s="132"/>
      <c r="BR416" s="132"/>
    </row>
    <row r="417" spans="1:70" s="37" customFormat="1" x14ac:dyDescent="0.25">
      <c r="A417" s="234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44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228"/>
      <c r="AK417" s="132"/>
      <c r="AL417" s="132"/>
      <c r="AM417" s="132"/>
      <c r="AN417" s="132"/>
      <c r="AO417" s="132"/>
      <c r="AP417" s="132"/>
      <c r="AQ417" s="132"/>
      <c r="AR417" s="132"/>
      <c r="AS417" s="132"/>
      <c r="AT417" s="132"/>
      <c r="AU417" s="132"/>
      <c r="AV417" s="132"/>
      <c r="AW417" s="132"/>
      <c r="AX417" s="132"/>
      <c r="AY417" s="132"/>
      <c r="AZ417" s="132"/>
      <c r="BA417" s="132"/>
      <c r="BB417" s="132"/>
      <c r="BC417" s="132"/>
      <c r="BD417" s="132"/>
      <c r="BE417" s="132"/>
      <c r="BF417" s="150"/>
      <c r="BG417" s="132"/>
      <c r="BH417" s="132"/>
      <c r="BI417" s="132"/>
      <c r="BJ417" s="132"/>
      <c r="BK417" s="132"/>
      <c r="BL417" s="132"/>
      <c r="BM417" s="132"/>
      <c r="BN417" s="132"/>
      <c r="BO417" s="132"/>
      <c r="BP417" s="132"/>
      <c r="BQ417" s="132"/>
      <c r="BR417" s="132"/>
    </row>
    <row r="418" spans="1:70" s="37" customFormat="1" ht="15.75" customHeight="1" x14ac:dyDescent="0.25">
      <c r="A418" s="234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44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228"/>
      <c r="AK418" s="132"/>
      <c r="AL418" s="132"/>
      <c r="AM418" s="132"/>
      <c r="AN418" s="132"/>
      <c r="AO418" s="132"/>
      <c r="AP418" s="132"/>
      <c r="AQ418" s="132"/>
      <c r="AR418" s="132"/>
      <c r="AS418" s="132"/>
      <c r="AT418" s="132"/>
      <c r="AU418" s="132"/>
      <c r="AV418" s="132"/>
      <c r="AW418" s="132"/>
      <c r="AX418" s="132"/>
      <c r="AY418" s="132"/>
      <c r="AZ418" s="132"/>
      <c r="BA418" s="132"/>
      <c r="BB418" s="132"/>
      <c r="BC418" s="132"/>
      <c r="BD418" s="132"/>
      <c r="BE418" s="132"/>
      <c r="BF418" s="150"/>
      <c r="BG418" s="132"/>
      <c r="BH418" s="132"/>
      <c r="BI418" s="132"/>
      <c r="BJ418" s="132"/>
      <c r="BK418" s="132"/>
      <c r="BL418" s="132"/>
      <c r="BM418" s="132"/>
      <c r="BN418" s="132"/>
      <c r="BO418" s="132"/>
      <c r="BP418" s="132"/>
      <c r="BQ418" s="132"/>
      <c r="BR418" s="132"/>
    </row>
    <row r="419" spans="1:70" s="37" customFormat="1" x14ac:dyDescent="0.25">
      <c r="A419" s="234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44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228"/>
      <c r="AK419" s="132"/>
      <c r="AL419" s="132"/>
      <c r="AM419" s="132"/>
      <c r="AN419" s="132"/>
      <c r="AO419" s="132"/>
      <c r="AP419" s="132"/>
      <c r="AQ419" s="132"/>
      <c r="AR419" s="132"/>
      <c r="AS419" s="132"/>
      <c r="AT419" s="132"/>
      <c r="AU419" s="132"/>
      <c r="AV419" s="132"/>
      <c r="AW419" s="132"/>
      <c r="AX419" s="132"/>
      <c r="AY419" s="132"/>
      <c r="AZ419" s="132"/>
      <c r="BA419" s="132"/>
      <c r="BB419" s="132"/>
      <c r="BC419" s="132"/>
      <c r="BD419" s="132"/>
      <c r="BE419" s="132"/>
      <c r="BF419" s="150"/>
      <c r="BG419" s="132"/>
      <c r="BH419" s="132"/>
      <c r="BI419" s="132"/>
      <c r="BJ419" s="132"/>
      <c r="BK419" s="132"/>
      <c r="BL419" s="132"/>
      <c r="BM419" s="132"/>
      <c r="BN419" s="132"/>
      <c r="BO419" s="132"/>
      <c r="BP419" s="132"/>
      <c r="BQ419" s="132"/>
      <c r="BR419" s="132"/>
    </row>
    <row r="420" spans="1:70" s="37" customFormat="1" ht="15.75" customHeight="1" x14ac:dyDescent="0.25">
      <c r="A420" s="234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44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228"/>
      <c r="AK420" s="132"/>
      <c r="AL420" s="132"/>
      <c r="AM420" s="132"/>
      <c r="AN420" s="132"/>
      <c r="AO420" s="132"/>
      <c r="AP420" s="132"/>
      <c r="AQ420" s="132"/>
      <c r="AR420" s="132"/>
      <c r="AS420" s="132"/>
      <c r="AT420" s="132"/>
      <c r="AU420" s="132"/>
      <c r="AV420" s="132"/>
      <c r="AW420" s="132"/>
      <c r="AX420" s="132"/>
      <c r="AY420" s="132"/>
      <c r="AZ420" s="132"/>
      <c r="BA420" s="132"/>
      <c r="BB420" s="132"/>
      <c r="BC420" s="132"/>
      <c r="BD420" s="132"/>
      <c r="BE420" s="132"/>
      <c r="BF420" s="150"/>
      <c r="BG420" s="132"/>
      <c r="BH420" s="132"/>
      <c r="BI420" s="132"/>
      <c r="BJ420" s="132"/>
      <c r="BK420" s="132"/>
      <c r="BL420" s="132"/>
      <c r="BM420" s="132"/>
      <c r="BN420" s="132"/>
      <c r="BO420" s="132"/>
      <c r="BP420" s="132"/>
      <c r="BQ420" s="132"/>
      <c r="BR420" s="132"/>
    </row>
    <row r="421" spans="1:70" s="37" customFormat="1" x14ac:dyDescent="0.25">
      <c r="A421" s="234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44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228"/>
      <c r="AK421" s="132"/>
      <c r="AL421" s="132"/>
      <c r="AM421" s="132"/>
      <c r="AN421" s="132"/>
      <c r="AO421" s="132"/>
      <c r="AP421" s="132"/>
      <c r="AQ421" s="132"/>
      <c r="AR421" s="132"/>
      <c r="AS421" s="132"/>
      <c r="AT421" s="132"/>
      <c r="AU421" s="132"/>
      <c r="AV421" s="132"/>
      <c r="AW421" s="132"/>
      <c r="AX421" s="132"/>
      <c r="AY421" s="132"/>
      <c r="AZ421" s="132"/>
      <c r="BA421" s="132"/>
      <c r="BB421" s="132"/>
      <c r="BC421" s="132"/>
      <c r="BD421" s="132"/>
      <c r="BE421" s="132"/>
      <c r="BF421" s="150"/>
      <c r="BG421" s="132"/>
      <c r="BH421" s="132"/>
      <c r="BI421" s="132"/>
      <c r="BJ421" s="132"/>
      <c r="BK421" s="132"/>
      <c r="BL421" s="132"/>
      <c r="BM421" s="132"/>
      <c r="BN421" s="132"/>
      <c r="BO421" s="132"/>
      <c r="BP421" s="132"/>
      <c r="BQ421" s="132"/>
      <c r="BR421" s="132"/>
    </row>
    <row r="422" spans="1:70" s="37" customFormat="1" ht="15.75" customHeight="1" x14ac:dyDescent="0.25">
      <c r="A422" s="234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44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228"/>
      <c r="AK422" s="132"/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32"/>
      <c r="BA422" s="132"/>
      <c r="BB422" s="132"/>
      <c r="BC422" s="132"/>
      <c r="BD422" s="132"/>
      <c r="BE422" s="132"/>
      <c r="BF422" s="150"/>
      <c r="BG422" s="132"/>
      <c r="BH422" s="132"/>
      <c r="BI422" s="132"/>
      <c r="BJ422" s="132"/>
      <c r="BK422" s="132"/>
      <c r="BL422" s="132"/>
      <c r="BM422" s="132"/>
      <c r="BN422" s="132"/>
      <c r="BO422" s="132"/>
      <c r="BP422" s="132"/>
      <c r="BQ422" s="132"/>
      <c r="BR422" s="132"/>
    </row>
    <row r="423" spans="1:70" s="37" customFormat="1" x14ac:dyDescent="0.25">
      <c r="A423" s="234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44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228"/>
      <c r="AK423" s="132"/>
      <c r="AL423" s="132"/>
      <c r="AM423" s="132"/>
      <c r="AN423" s="132"/>
      <c r="AO423" s="132"/>
      <c r="AP423" s="132"/>
      <c r="AQ423" s="132"/>
      <c r="AR423" s="132"/>
      <c r="AS423" s="132"/>
      <c r="AT423" s="132"/>
      <c r="AU423" s="132"/>
      <c r="AV423" s="132"/>
      <c r="AW423" s="132"/>
      <c r="AX423" s="132"/>
      <c r="AY423" s="132"/>
      <c r="AZ423" s="132"/>
      <c r="BA423" s="132"/>
      <c r="BB423" s="132"/>
      <c r="BC423" s="132"/>
      <c r="BD423" s="132"/>
      <c r="BE423" s="132"/>
      <c r="BF423" s="150"/>
      <c r="BG423" s="132"/>
      <c r="BH423" s="132"/>
      <c r="BI423" s="132"/>
      <c r="BJ423" s="132"/>
      <c r="BK423" s="132"/>
      <c r="BL423" s="132"/>
      <c r="BM423" s="132"/>
      <c r="BN423" s="132"/>
      <c r="BO423" s="132"/>
      <c r="BP423" s="132"/>
      <c r="BQ423" s="132"/>
      <c r="BR423" s="132"/>
    </row>
    <row r="424" spans="1:70" s="37" customFormat="1" ht="15.75" customHeight="1" x14ac:dyDescent="0.25">
      <c r="A424" s="234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44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228"/>
      <c r="AK424" s="132"/>
      <c r="AL424" s="132"/>
      <c r="AM424" s="132"/>
      <c r="AN424" s="132"/>
      <c r="AO424" s="132"/>
      <c r="AP424" s="132"/>
      <c r="AQ424" s="132"/>
      <c r="AR424" s="132"/>
      <c r="AS424" s="132"/>
      <c r="AT424" s="132"/>
      <c r="AU424" s="132"/>
      <c r="AV424" s="132"/>
      <c r="AW424" s="132"/>
      <c r="AX424" s="132"/>
      <c r="AY424" s="132"/>
      <c r="AZ424" s="132"/>
      <c r="BA424" s="132"/>
      <c r="BB424" s="132"/>
      <c r="BC424" s="132"/>
      <c r="BD424" s="132"/>
      <c r="BE424" s="132"/>
      <c r="BF424" s="150"/>
      <c r="BG424" s="132"/>
      <c r="BH424" s="132"/>
      <c r="BI424" s="132"/>
      <c r="BJ424" s="132"/>
      <c r="BK424" s="132"/>
      <c r="BL424" s="132"/>
      <c r="BM424" s="132"/>
      <c r="BN424" s="132"/>
      <c r="BO424" s="132"/>
      <c r="BP424" s="132"/>
      <c r="BQ424" s="132"/>
      <c r="BR424" s="132"/>
    </row>
    <row r="425" spans="1:70" s="37" customFormat="1" x14ac:dyDescent="0.25">
      <c r="A425" s="234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44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228"/>
      <c r="AK425" s="132"/>
      <c r="AL425" s="132"/>
      <c r="AM425" s="132"/>
      <c r="AN425" s="132"/>
      <c r="AO425" s="132"/>
      <c r="AP425" s="132"/>
      <c r="AQ425" s="132"/>
      <c r="AR425" s="132"/>
      <c r="AS425" s="132"/>
      <c r="AT425" s="132"/>
      <c r="AU425" s="132"/>
      <c r="AV425" s="132"/>
      <c r="AW425" s="132"/>
      <c r="AX425" s="132"/>
      <c r="AY425" s="132"/>
      <c r="AZ425" s="132"/>
      <c r="BA425" s="132"/>
      <c r="BB425" s="132"/>
      <c r="BC425" s="132"/>
      <c r="BD425" s="132"/>
      <c r="BE425" s="132"/>
      <c r="BF425" s="150"/>
      <c r="BG425" s="132"/>
      <c r="BH425" s="132"/>
      <c r="BI425" s="132"/>
      <c r="BJ425" s="132"/>
      <c r="BK425" s="132"/>
      <c r="BL425" s="132"/>
      <c r="BM425" s="132"/>
      <c r="BN425" s="132"/>
      <c r="BO425" s="132"/>
      <c r="BP425" s="132"/>
      <c r="BQ425" s="132"/>
      <c r="BR425" s="132"/>
    </row>
    <row r="426" spans="1:70" s="37" customFormat="1" ht="15.75" customHeight="1" x14ac:dyDescent="0.25">
      <c r="A426" s="234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44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228"/>
      <c r="AK426" s="132"/>
      <c r="AL426" s="132"/>
      <c r="AM426" s="132"/>
      <c r="AN426" s="132"/>
      <c r="AO426" s="132"/>
      <c r="AP426" s="132"/>
      <c r="AQ426" s="132"/>
      <c r="AR426" s="132"/>
      <c r="AS426" s="132"/>
      <c r="AT426" s="132"/>
      <c r="AU426" s="132"/>
      <c r="AV426" s="132"/>
      <c r="AW426" s="132"/>
      <c r="AX426" s="132"/>
      <c r="AY426" s="132"/>
      <c r="AZ426" s="132"/>
      <c r="BA426" s="132"/>
      <c r="BB426" s="132"/>
      <c r="BC426" s="132"/>
      <c r="BD426" s="132"/>
      <c r="BE426" s="132"/>
      <c r="BF426" s="150"/>
      <c r="BG426" s="132"/>
      <c r="BH426" s="132"/>
      <c r="BI426" s="132"/>
      <c r="BJ426" s="132"/>
      <c r="BK426" s="132"/>
      <c r="BL426" s="132"/>
      <c r="BM426" s="132"/>
      <c r="BN426" s="132"/>
      <c r="BO426" s="132"/>
      <c r="BP426" s="132"/>
      <c r="BQ426" s="132"/>
      <c r="BR426" s="132"/>
    </row>
    <row r="427" spans="1:70" s="37" customFormat="1" x14ac:dyDescent="0.25">
      <c r="A427" s="234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44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228"/>
      <c r="AK427" s="132"/>
      <c r="AL427" s="132"/>
      <c r="AM427" s="132"/>
      <c r="AN427" s="132"/>
      <c r="AO427" s="132"/>
      <c r="AP427" s="132"/>
      <c r="AQ427" s="132"/>
      <c r="AR427" s="132"/>
      <c r="AS427" s="132"/>
      <c r="AT427" s="132"/>
      <c r="AU427" s="132"/>
      <c r="AV427" s="132"/>
      <c r="AW427" s="132"/>
      <c r="AX427" s="132"/>
      <c r="AY427" s="132"/>
      <c r="AZ427" s="132"/>
      <c r="BA427" s="132"/>
      <c r="BB427" s="132"/>
      <c r="BC427" s="132"/>
      <c r="BD427" s="132"/>
      <c r="BE427" s="132"/>
      <c r="BF427" s="150"/>
      <c r="BG427" s="132"/>
      <c r="BH427" s="132"/>
      <c r="BI427" s="132"/>
      <c r="BJ427" s="132"/>
      <c r="BK427" s="132"/>
      <c r="BL427" s="132"/>
      <c r="BM427" s="132"/>
      <c r="BN427" s="132"/>
      <c r="BO427" s="132"/>
      <c r="BP427" s="132"/>
      <c r="BQ427" s="132"/>
      <c r="BR427" s="132"/>
    </row>
    <row r="428" spans="1:70" s="37" customFormat="1" ht="15.75" customHeight="1" x14ac:dyDescent="0.25">
      <c r="A428" s="234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44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228"/>
      <c r="AK428" s="132"/>
      <c r="AL428" s="132"/>
      <c r="AM428" s="132"/>
      <c r="AN428" s="132"/>
      <c r="AO428" s="132"/>
      <c r="AP428" s="132"/>
      <c r="AQ428" s="132"/>
      <c r="AR428" s="132"/>
      <c r="AS428" s="132"/>
      <c r="AT428" s="132"/>
      <c r="AU428" s="132"/>
      <c r="AV428" s="132"/>
      <c r="AW428" s="132"/>
      <c r="AX428" s="132"/>
      <c r="AY428" s="132"/>
      <c r="AZ428" s="132"/>
      <c r="BA428" s="132"/>
      <c r="BB428" s="132"/>
      <c r="BC428" s="132"/>
      <c r="BD428" s="132"/>
      <c r="BE428" s="132"/>
      <c r="BF428" s="150"/>
      <c r="BG428" s="132"/>
      <c r="BH428" s="132"/>
      <c r="BI428" s="132"/>
      <c r="BJ428" s="132"/>
      <c r="BK428" s="132"/>
      <c r="BL428" s="132"/>
      <c r="BM428" s="132"/>
      <c r="BN428" s="132"/>
      <c r="BO428" s="132"/>
      <c r="BP428" s="132"/>
      <c r="BQ428" s="132"/>
      <c r="BR428" s="132"/>
    </row>
    <row r="429" spans="1:70" s="37" customFormat="1" x14ac:dyDescent="0.25">
      <c r="A429" s="234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44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228"/>
      <c r="AK429" s="132"/>
      <c r="AL429" s="132"/>
      <c r="AM429" s="132"/>
      <c r="AN429" s="132"/>
      <c r="AO429" s="132"/>
      <c r="AP429" s="132"/>
      <c r="AQ429" s="132"/>
      <c r="AR429" s="132"/>
      <c r="AS429" s="132"/>
      <c r="AT429" s="132"/>
      <c r="AU429" s="132"/>
      <c r="AV429" s="132"/>
      <c r="AW429" s="132"/>
      <c r="AX429" s="132"/>
      <c r="AY429" s="132"/>
      <c r="AZ429" s="132"/>
      <c r="BA429" s="132"/>
      <c r="BB429" s="132"/>
      <c r="BC429" s="132"/>
      <c r="BD429" s="132"/>
      <c r="BE429" s="132"/>
      <c r="BF429" s="150"/>
      <c r="BG429" s="132"/>
      <c r="BH429" s="132"/>
      <c r="BI429" s="132"/>
      <c r="BJ429" s="132"/>
      <c r="BK429" s="132"/>
      <c r="BL429" s="132"/>
      <c r="BM429" s="132"/>
      <c r="BN429" s="132"/>
      <c r="BO429" s="132"/>
      <c r="BP429" s="132"/>
      <c r="BQ429" s="132"/>
      <c r="BR429" s="132"/>
    </row>
    <row r="430" spans="1:70" s="37" customFormat="1" ht="15.75" customHeight="1" x14ac:dyDescent="0.25">
      <c r="A430" s="234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44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228"/>
      <c r="AK430" s="132"/>
      <c r="AL430" s="132"/>
      <c r="AM430" s="132"/>
      <c r="AN430" s="132"/>
      <c r="AO430" s="132"/>
      <c r="AP430" s="132"/>
      <c r="AQ430" s="132"/>
      <c r="AR430" s="132"/>
      <c r="AS430" s="132"/>
      <c r="AT430" s="132"/>
      <c r="AU430" s="132"/>
      <c r="AV430" s="132"/>
      <c r="AW430" s="132"/>
      <c r="AX430" s="132"/>
      <c r="AY430" s="132"/>
      <c r="AZ430" s="132"/>
      <c r="BA430" s="132"/>
      <c r="BB430" s="132"/>
      <c r="BC430" s="132"/>
      <c r="BD430" s="132"/>
      <c r="BE430" s="132"/>
      <c r="BF430" s="150"/>
      <c r="BG430" s="132"/>
      <c r="BH430" s="132"/>
      <c r="BI430" s="132"/>
      <c r="BJ430" s="132"/>
      <c r="BK430" s="132"/>
      <c r="BL430" s="132"/>
      <c r="BM430" s="132"/>
      <c r="BN430" s="132"/>
      <c r="BO430" s="132"/>
      <c r="BP430" s="132"/>
      <c r="BQ430" s="132"/>
      <c r="BR430" s="132"/>
    </row>
    <row r="431" spans="1:70" s="37" customFormat="1" x14ac:dyDescent="0.25">
      <c r="A431" s="234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44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228"/>
      <c r="AK431" s="132"/>
      <c r="AL431" s="132"/>
      <c r="AM431" s="132"/>
      <c r="AN431" s="132"/>
      <c r="AO431" s="132"/>
      <c r="AP431" s="132"/>
      <c r="AQ431" s="132"/>
      <c r="AR431" s="132"/>
      <c r="AS431" s="132"/>
      <c r="AT431" s="132"/>
      <c r="AU431" s="132"/>
      <c r="AV431" s="132"/>
      <c r="AW431" s="132"/>
      <c r="AX431" s="132"/>
      <c r="AY431" s="132"/>
      <c r="AZ431" s="132"/>
      <c r="BA431" s="132"/>
      <c r="BB431" s="132"/>
      <c r="BC431" s="132"/>
      <c r="BD431" s="132"/>
      <c r="BE431" s="132"/>
      <c r="BF431" s="150"/>
      <c r="BG431" s="132"/>
      <c r="BH431" s="132"/>
      <c r="BI431" s="132"/>
      <c r="BJ431" s="132"/>
      <c r="BK431" s="132"/>
      <c r="BL431" s="132"/>
      <c r="BM431" s="132"/>
      <c r="BN431" s="132"/>
      <c r="BO431" s="132"/>
      <c r="BP431" s="132"/>
      <c r="BQ431" s="132"/>
      <c r="BR431" s="132"/>
    </row>
    <row r="432" spans="1:70" s="37" customFormat="1" ht="15.75" customHeight="1" x14ac:dyDescent="0.25">
      <c r="A432" s="234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44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228"/>
      <c r="AK432" s="132"/>
      <c r="AL432" s="132"/>
      <c r="AM432" s="132"/>
      <c r="AN432" s="132"/>
      <c r="AO432" s="132"/>
      <c r="AP432" s="132"/>
      <c r="AQ432" s="132"/>
      <c r="AR432" s="132"/>
      <c r="AS432" s="132"/>
      <c r="AT432" s="132"/>
      <c r="AU432" s="132"/>
      <c r="AV432" s="132"/>
      <c r="AW432" s="132"/>
      <c r="AX432" s="132"/>
      <c r="AY432" s="132"/>
      <c r="AZ432" s="132"/>
      <c r="BA432" s="132"/>
      <c r="BB432" s="132"/>
      <c r="BC432" s="132"/>
      <c r="BD432" s="132"/>
      <c r="BE432" s="132"/>
      <c r="BF432" s="150"/>
      <c r="BG432" s="132"/>
      <c r="BH432" s="132"/>
      <c r="BI432" s="132"/>
      <c r="BJ432" s="132"/>
      <c r="BK432" s="132"/>
      <c r="BL432" s="132"/>
      <c r="BM432" s="132"/>
      <c r="BN432" s="132"/>
      <c r="BO432" s="132"/>
      <c r="BP432" s="132"/>
      <c r="BQ432" s="132"/>
      <c r="BR432" s="132"/>
    </row>
    <row r="433" spans="1:70" s="37" customFormat="1" x14ac:dyDescent="0.25">
      <c r="A433" s="234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44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228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50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  <c r="BQ433" s="132"/>
      <c r="BR433" s="132"/>
    </row>
    <row r="434" spans="1:70" s="37" customFormat="1" ht="15.75" customHeight="1" x14ac:dyDescent="0.25">
      <c r="A434" s="234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44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228"/>
      <c r="AK434" s="132"/>
      <c r="AL434" s="132"/>
      <c r="AM434" s="132"/>
      <c r="AN434" s="132"/>
      <c r="AO434" s="132"/>
      <c r="AP434" s="132"/>
      <c r="AQ434" s="132"/>
      <c r="AR434" s="132"/>
      <c r="AS434" s="132"/>
      <c r="AT434" s="132"/>
      <c r="AU434" s="132"/>
      <c r="AV434" s="132"/>
      <c r="AW434" s="132"/>
      <c r="AX434" s="132"/>
      <c r="AY434" s="132"/>
      <c r="AZ434" s="132"/>
      <c r="BA434" s="132"/>
      <c r="BB434" s="132"/>
      <c r="BC434" s="132"/>
      <c r="BD434" s="132"/>
      <c r="BE434" s="132"/>
      <c r="BF434" s="150"/>
      <c r="BG434" s="132"/>
      <c r="BH434" s="132"/>
      <c r="BI434" s="132"/>
      <c r="BJ434" s="132"/>
      <c r="BK434" s="132"/>
      <c r="BL434" s="132"/>
      <c r="BM434" s="132"/>
      <c r="BN434" s="132"/>
      <c r="BO434" s="132"/>
      <c r="BP434" s="132"/>
      <c r="BQ434" s="132"/>
      <c r="BR434" s="132"/>
    </row>
    <row r="435" spans="1:70" s="37" customFormat="1" x14ac:dyDescent="0.25">
      <c r="A435" s="234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44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228"/>
      <c r="AK435" s="132"/>
      <c r="AL435" s="132"/>
      <c r="AM435" s="132"/>
      <c r="AN435" s="132"/>
      <c r="AO435" s="132"/>
      <c r="AP435" s="132"/>
      <c r="AQ435" s="132"/>
      <c r="AR435" s="132"/>
      <c r="AS435" s="132"/>
      <c r="AT435" s="132"/>
      <c r="AU435" s="132"/>
      <c r="AV435" s="132"/>
      <c r="AW435" s="132"/>
      <c r="AX435" s="132"/>
      <c r="AY435" s="132"/>
      <c r="AZ435" s="132"/>
      <c r="BA435" s="132"/>
      <c r="BB435" s="132"/>
      <c r="BC435" s="132"/>
      <c r="BD435" s="132"/>
      <c r="BE435" s="132"/>
      <c r="BF435" s="150"/>
      <c r="BG435" s="132"/>
      <c r="BH435" s="132"/>
      <c r="BI435" s="132"/>
      <c r="BJ435" s="132"/>
      <c r="BK435" s="132"/>
      <c r="BL435" s="132"/>
      <c r="BM435" s="132"/>
      <c r="BN435" s="132"/>
      <c r="BO435" s="132"/>
      <c r="BP435" s="132"/>
      <c r="BQ435" s="132"/>
      <c r="BR435" s="132"/>
    </row>
    <row r="436" spans="1:70" s="37" customFormat="1" ht="15.75" customHeight="1" x14ac:dyDescent="0.25">
      <c r="A436" s="234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44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228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  <c r="BB436" s="132"/>
      <c r="BC436" s="132"/>
      <c r="BD436" s="132"/>
      <c r="BE436" s="132"/>
      <c r="BF436" s="150"/>
      <c r="BG436" s="132"/>
      <c r="BH436" s="132"/>
      <c r="BI436" s="132"/>
      <c r="BJ436" s="132"/>
      <c r="BK436" s="132"/>
      <c r="BL436" s="132"/>
      <c r="BM436" s="132"/>
      <c r="BN436" s="132"/>
      <c r="BO436" s="132"/>
      <c r="BP436" s="132"/>
      <c r="BQ436" s="132"/>
      <c r="BR436" s="132"/>
    </row>
    <row r="437" spans="1:70" s="37" customFormat="1" x14ac:dyDescent="0.25">
      <c r="A437" s="234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44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228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  <c r="BB437" s="132"/>
      <c r="BC437" s="132"/>
      <c r="BD437" s="132"/>
      <c r="BE437" s="132"/>
      <c r="BF437" s="150"/>
      <c r="BG437" s="132"/>
      <c r="BH437" s="132"/>
      <c r="BI437" s="132"/>
      <c r="BJ437" s="132"/>
      <c r="BK437" s="132"/>
      <c r="BL437" s="132"/>
      <c r="BM437" s="132"/>
      <c r="BN437" s="132"/>
      <c r="BO437" s="132"/>
      <c r="BP437" s="132"/>
      <c r="BQ437" s="132"/>
      <c r="BR437" s="132"/>
    </row>
    <row r="438" spans="1:70" s="37" customFormat="1" ht="15.75" customHeight="1" x14ac:dyDescent="0.25">
      <c r="A438" s="234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44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228"/>
      <c r="AK438" s="132"/>
      <c r="AL438" s="132"/>
      <c r="AM438" s="132"/>
      <c r="AN438" s="132"/>
      <c r="AO438" s="132"/>
      <c r="AP438" s="132"/>
      <c r="AQ438" s="132"/>
      <c r="AR438" s="132"/>
      <c r="AS438" s="132"/>
      <c r="AT438" s="132"/>
      <c r="AU438" s="132"/>
      <c r="AV438" s="132"/>
      <c r="AW438" s="132"/>
      <c r="AX438" s="132"/>
      <c r="AY438" s="132"/>
      <c r="AZ438" s="132"/>
      <c r="BA438" s="132"/>
      <c r="BB438" s="132"/>
      <c r="BC438" s="132"/>
      <c r="BD438" s="132"/>
      <c r="BE438" s="132"/>
      <c r="BF438" s="150"/>
      <c r="BG438" s="132"/>
      <c r="BH438" s="132"/>
      <c r="BI438" s="132"/>
      <c r="BJ438" s="132"/>
      <c r="BK438" s="132"/>
      <c r="BL438" s="132"/>
      <c r="BM438" s="132"/>
      <c r="BN438" s="132"/>
      <c r="BO438" s="132"/>
      <c r="BP438" s="132"/>
      <c r="BQ438" s="132"/>
      <c r="BR438" s="132"/>
    </row>
    <row r="439" spans="1:70" s="37" customFormat="1" x14ac:dyDescent="0.25">
      <c r="A439" s="234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44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228"/>
      <c r="AK439" s="132"/>
      <c r="AL439" s="132"/>
      <c r="AM439" s="132"/>
      <c r="AN439" s="132"/>
      <c r="AO439" s="132"/>
      <c r="AP439" s="132"/>
      <c r="AQ439" s="132"/>
      <c r="AR439" s="132"/>
      <c r="AS439" s="132"/>
      <c r="AT439" s="132"/>
      <c r="AU439" s="132"/>
      <c r="AV439" s="132"/>
      <c r="AW439" s="132"/>
      <c r="AX439" s="132"/>
      <c r="AY439" s="132"/>
      <c r="AZ439" s="132"/>
      <c r="BA439" s="132"/>
      <c r="BB439" s="132"/>
      <c r="BC439" s="132"/>
      <c r="BD439" s="132"/>
      <c r="BE439" s="132"/>
      <c r="BF439" s="150"/>
      <c r="BG439" s="132"/>
      <c r="BH439" s="132"/>
      <c r="BI439" s="132"/>
      <c r="BJ439" s="132"/>
      <c r="BK439" s="132"/>
      <c r="BL439" s="132"/>
      <c r="BM439" s="132"/>
      <c r="BN439" s="132"/>
      <c r="BO439" s="132"/>
      <c r="BP439" s="132"/>
      <c r="BQ439" s="132"/>
      <c r="BR439" s="132"/>
    </row>
    <row r="440" spans="1:70" s="37" customFormat="1" ht="15.75" customHeight="1" x14ac:dyDescent="0.25">
      <c r="A440" s="234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44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228"/>
      <c r="AK440" s="132"/>
      <c r="AL440" s="132"/>
      <c r="AM440" s="132"/>
      <c r="AN440" s="132"/>
      <c r="AO440" s="132"/>
      <c r="AP440" s="132"/>
      <c r="AQ440" s="132"/>
      <c r="AR440" s="132"/>
      <c r="AS440" s="132"/>
      <c r="AT440" s="132"/>
      <c r="AU440" s="132"/>
      <c r="AV440" s="132"/>
      <c r="AW440" s="132"/>
      <c r="AX440" s="132"/>
      <c r="AY440" s="132"/>
      <c r="AZ440" s="132"/>
      <c r="BA440" s="132"/>
      <c r="BB440" s="132"/>
      <c r="BC440" s="132"/>
      <c r="BD440" s="132"/>
      <c r="BE440" s="132"/>
      <c r="BF440" s="150"/>
      <c r="BG440" s="132"/>
      <c r="BH440" s="132"/>
      <c r="BI440" s="132"/>
      <c r="BJ440" s="132"/>
      <c r="BK440" s="132"/>
      <c r="BL440" s="132"/>
      <c r="BM440" s="132"/>
      <c r="BN440" s="132"/>
      <c r="BO440" s="132"/>
      <c r="BP440" s="132"/>
      <c r="BQ440" s="132"/>
      <c r="BR440" s="132"/>
    </row>
    <row r="441" spans="1:70" s="37" customFormat="1" x14ac:dyDescent="0.25">
      <c r="A441" s="234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44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228"/>
      <c r="AK441" s="132"/>
      <c r="AL441" s="132"/>
      <c r="AM441" s="132"/>
      <c r="AN441" s="132"/>
      <c r="AO441" s="132"/>
      <c r="AP441" s="132"/>
      <c r="AQ441" s="132"/>
      <c r="AR441" s="132"/>
      <c r="AS441" s="132"/>
      <c r="AT441" s="132"/>
      <c r="AU441" s="132"/>
      <c r="AV441" s="132"/>
      <c r="AW441" s="132"/>
      <c r="AX441" s="132"/>
      <c r="AY441" s="132"/>
      <c r="AZ441" s="132"/>
      <c r="BA441" s="132"/>
      <c r="BB441" s="132"/>
      <c r="BC441" s="132"/>
      <c r="BD441" s="132"/>
      <c r="BE441" s="132"/>
      <c r="BF441" s="150"/>
      <c r="BG441" s="132"/>
      <c r="BH441" s="132"/>
      <c r="BI441" s="132"/>
      <c r="BJ441" s="132"/>
      <c r="BK441" s="132"/>
      <c r="BL441" s="132"/>
      <c r="BM441" s="132"/>
      <c r="BN441" s="132"/>
      <c r="BO441" s="132"/>
      <c r="BP441" s="132"/>
      <c r="BQ441" s="132"/>
      <c r="BR441" s="132"/>
    </row>
    <row r="442" spans="1:70" s="37" customFormat="1" ht="15.75" customHeight="1" x14ac:dyDescent="0.25">
      <c r="A442" s="234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44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228"/>
      <c r="AK442" s="132"/>
      <c r="AL442" s="132"/>
      <c r="AM442" s="132"/>
      <c r="AN442" s="132"/>
      <c r="AO442" s="132"/>
      <c r="AP442" s="132"/>
      <c r="AQ442" s="132"/>
      <c r="AR442" s="132"/>
      <c r="AS442" s="132"/>
      <c r="AT442" s="132"/>
      <c r="AU442" s="132"/>
      <c r="AV442" s="132"/>
      <c r="AW442" s="132"/>
      <c r="AX442" s="132"/>
      <c r="AY442" s="132"/>
      <c r="AZ442" s="132"/>
      <c r="BA442" s="132"/>
      <c r="BB442" s="132"/>
      <c r="BC442" s="132"/>
      <c r="BD442" s="132"/>
      <c r="BE442" s="132"/>
      <c r="BF442" s="150"/>
      <c r="BG442" s="132"/>
      <c r="BH442" s="132"/>
      <c r="BI442" s="132"/>
      <c r="BJ442" s="132"/>
      <c r="BK442" s="132"/>
      <c r="BL442" s="132"/>
      <c r="BM442" s="132"/>
      <c r="BN442" s="132"/>
      <c r="BO442" s="132"/>
      <c r="BP442" s="132"/>
      <c r="BQ442" s="132"/>
      <c r="BR442" s="132"/>
    </row>
    <row r="443" spans="1:70" s="37" customFormat="1" x14ac:dyDescent="0.25">
      <c r="A443" s="234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44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228"/>
      <c r="AK443" s="132"/>
      <c r="AL443" s="132"/>
      <c r="AM443" s="132"/>
      <c r="AN443" s="132"/>
      <c r="AO443" s="132"/>
      <c r="AP443" s="132"/>
      <c r="AQ443" s="132"/>
      <c r="AR443" s="132"/>
      <c r="AS443" s="132"/>
      <c r="AT443" s="132"/>
      <c r="AU443" s="132"/>
      <c r="AV443" s="132"/>
      <c r="AW443" s="132"/>
      <c r="AX443" s="132"/>
      <c r="AY443" s="132"/>
      <c r="AZ443" s="132"/>
      <c r="BA443" s="132"/>
      <c r="BB443" s="132"/>
      <c r="BC443" s="132"/>
      <c r="BD443" s="132"/>
      <c r="BE443" s="132"/>
      <c r="BF443" s="150"/>
      <c r="BG443" s="132"/>
      <c r="BH443" s="132"/>
      <c r="BI443" s="132"/>
      <c r="BJ443" s="132"/>
      <c r="BK443" s="132"/>
      <c r="BL443" s="132"/>
      <c r="BM443" s="132"/>
      <c r="BN443" s="132"/>
      <c r="BO443" s="132"/>
      <c r="BP443" s="132"/>
      <c r="BQ443" s="132"/>
      <c r="BR443" s="132"/>
    </row>
    <row r="444" spans="1:70" s="37" customFormat="1" ht="15.75" customHeight="1" x14ac:dyDescent="0.25">
      <c r="A444" s="234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44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228"/>
      <c r="AK444" s="132"/>
      <c r="AL444" s="132"/>
      <c r="AM444" s="132"/>
      <c r="AN444" s="132"/>
      <c r="AO444" s="132"/>
      <c r="AP444" s="132"/>
      <c r="AQ444" s="132"/>
      <c r="AR444" s="132"/>
      <c r="AS444" s="132"/>
      <c r="AT444" s="132"/>
      <c r="AU444" s="132"/>
      <c r="AV444" s="132"/>
      <c r="AW444" s="132"/>
      <c r="AX444" s="132"/>
      <c r="AY444" s="132"/>
      <c r="AZ444" s="132"/>
      <c r="BA444" s="132"/>
      <c r="BB444" s="132"/>
      <c r="BC444" s="132"/>
      <c r="BD444" s="132"/>
      <c r="BE444" s="132"/>
      <c r="BF444" s="150"/>
      <c r="BG444" s="132"/>
      <c r="BH444" s="132"/>
      <c r="BI444" s="132"/>
      <c r="BJ444" s="132"/>
      <c r="BK444" s="132"/>
      <c r="BL444" s="132"/>
      <c r="BM444" s="132"/>
      <c r="BN444" s="132"/>
      <c r="BO444" s="132"/>
      <c r="BP444" s="132"/>
      <c r="BQ444" s="132"/>
      <c r="BR444" s="132"/>
    </row>
    <row r="445" spans="1:70" s="37" customFormat="1" x14ac:dyDescent="0.25">
      <c r="A445" s="234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44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228"/>
      <c r="AK445" s="132"/>
      <c r="AL445" s="132"/>
      <c r="AM445" s="132"/>
      <c r="AN445" s="132"/>
      <c r="AO445" s="132"/>
      <c r="AP445" s="132"/>
      <c r="AQ445" s="132"/>
      <c r="AR445" s="132"/>
      <c r="AS445" s="132"/>
      <c r="AT445" s="132"/>
      <c r="AU445" s="132"/>
      <c r="AV445" s="132"/>
      <c r="AW445" s="132"/>
      <c r="AX445" s="132"/>
      <c r="AY445" s="132"/>
      <c r="AZ445" s="132"/>
      <c r="BA445" s="132"/>
      <c r="BB445" s="132"/>
      <c r="BC445" s="132"/>
      <c r="BD445" s="132"/>
      <c r="BE445" s="132"/>
      <c r="BF445" s="150"/>
      <c r="BG445" s="132"/>
      <c r="BH445" s="132"/>
      <c r="BI445" s="132"/>
      <c r="BJ445" s="132"/>
      <c r="BK445" s="132"/>
      <c r="BL445" s="132"/>
      <c r="BM445" s="132"/>
      <c r="BN445" s="132"/>
      <c r="BO445" s="132"/>
      <c r="BP445" s="132"/>
      <c r="BQ445" s="132"/>
      <c r="BR445" s="132"/>
    </row>
    <row r="446" spans="1:70" s="37" customFormat="1" ht="15.75" customHeight="1" x14ac:dyDescent="0.25">
      <c r="A446" s="234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44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228"/>
      <c r="AK446" s="132"/>
      <c r="AL446" s="132"/>
      <c r="AM446" s="132"/>
      <c r="AN446" s="132"/>
      <c r="AO446" s="132"/>
      <c r="AP446" s="132"/>
      <c r="AQ446" s="132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  <c r="BB446" s="132"/>
      <c r="BC446" s="132"/>
      <c r="BD446" s="132"/>
      <c r="BE446" s="132"/>
      <c r="BF446" s="150"/>
      <c r="BG446" s="132"/>
      <c r="BH446" s="132"/>
      <c r="BI446" s="132"/>
      <c r="BJ446" s="132"/>
      <c r="BK446" s="132"/>
      <c r="BL446" s="132"/>
      <c r="BM446" s="132"/>
      <c r="BN446" s="132"/>
      <c r="BO446" s="132"/>
      <c r="BP446" s="132"/>
      <c r="BQ446" s="132"/>
      <c r="BR446" s="132"/>
    </row>
    <row r="447" spans="1:70" s="37" customFormat="1" x14ac:dyDescent="0.25">
      <c r="A447" s="234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44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228"/>
      <c r="AK447" s="132"/>
      <c r="AL447" s="132"/>
      <c r="AM447" s="132"/>
      <c r="AN447" s="132"/>
      <c r="AO447" s="132"/>
      <c r="AP447" s="132"/>
      <c r="AQ447" s="132"/>
      <c r="AR447" s="132"/>
      <c r="AS447" s="132"/>
      <c r="AT447" s="132"/>
      <c r="AU447" s="132"/>
      <c r="AV447" s="132"/>
      <c r="AW447" s="132"/>
      <c r="AX447" s="132"/>
      <c r="AY447" s="132"/>
      <c r="AZ447" s="132"/>
      <c r="BA447" s="132"/>
      <c r="BB447" s="132"/>
      <c r="BC447" s="132"/>
      <c r="BD447" s="132"/>
      <c r="BE447" s="132"/>
      <c r="BF447" s="150"/>
      <c r="BG447" s="132"/>
      <c r="BH447" s="132"/>
      <c r="BI447" s="132"/>
      <c r="BJ447" s="132"/>
      <c r="BK447" s="132"/>
      <c r="BL447" s="132"/>
      <c r="BM447" s="132"/>
      <c r="BN447" s="132"/>
      <c r="BO447" s="132"/>
      <c r="BP447" s="132"/>
      <c r="BQ447" s="132"/>
      <c r="BR447" s="132"/>
    </row>
    <row r="448" spans="1:70" s="37" customFormat="1" ht="15.75" customHeight="1" x14ac:dyDescent="0.25">
      <c r="A448" s="234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44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228"/>
      <c r="AK448" s="132"/>
      <c r="AL448" s="132"/>
      <c r="AM448" s="132"/>
      <c r="AN448" s="132"/>
      <c r="AO448" s="132"/>
      <c r="AP448" s="132"/>
      <c r="AQ448" s="132"/>
      <c r="AR448" s="132"/>
      <c r="AS448" s="132"/>
      <c r="AT448" s="132"/>
      <c r="AU448" s="132"/>
      <c r="AV448" s="132"/>
      <c r="AW448" s="132"/>
      <c r="AX448" s="132"/>
      <c r="AY448" s="132"/>
      <c r="AZ448" s="132"/>
      <c r="BA448" s="132"/>
      <c r="BB448" s="132"/>
      <c r="BC448" s="132"/>
      <c r="BD448" s="132"/>
      <c r="BE448" s="132"/>
      <c r="BF448" s="150"/>
      <c r="BG448" s="132"/>
      <c r="BH448" s="132"/>
      <c r="BI448" s="132"/>
      <c r="BJ448" s="132"/>
      <c r="BK448" s="132"/>
      <c r="BL448" s="132"/>
      <c r="BM448" s="132"/>
      <c r="BN448" s="132"/>
      <c r="BO448" s="132"/>
      <c r="BP448" s="132"/>
      <c r="BQ448" s="132"/>
      <c r="BR448" s="132"/>
    </row>
    <row r="449" spans="1:70" s="37" customFormat="1" x14ac:dyDescent="0.25">
      <c r="A449" s="234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44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228"/>
      <c r="AK449" s="132"/>
      <c r="AL449" s="132"/>
      <c r="AM449" s="132"/>
      <c r="AN449" s="132"/>
      <c r="AO449" s="132"/>
      <c r="AP449" s="132"/>
      <c r="AQ449" s="132"/>
      <c r="AR449" s="132"/>
      <c r="AS449" s="132"/>
      <c r="AT449" s="132"/>
      <c r="AU449" s="132"/>
      <c r="AV449" s="132"/>
      <c r="AW449" s="132"/>
      <c r="AX449" s="132"/>
      <c r="AY449" s="132"/>
      <c r="AZ449" s="132"/>
      <c r="BA449" s="132"/>
      <c r="BB449" s="132"/>
      <c r="BC449" s="132"/>
      <c r="BD449" s="132"/>
      <c r="BE449" s="132"/>
      <c r="BF449" s="150"/>
      <c r="BG449" s="132"/>
      <c r="BH449" s="132"/>
      <c r="BI449" s="132"/>
      <c r="BJ449" s="132"/>
      <c r="BK449" s="132"/>
      <c r="BL449" s="132"/>
      <c r="BM449" s="132"/>
      <c r="BN449" s="132"/>
      <c r="BO449" s="132"/>
      <c r="BP449" s="132"/>
      <c r="BQ449" s="132"/>
      <c r="BR449" s="132"/>
    </row>
    <row r="450" spans="1:70" s="37" customFormat="1" ht="15.75" customHeight="1" x14ac:dyDescent="0.25">
      <c r="A450" s="234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44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228"/>
      <c r="AK450" s="132"/>
      <c r="AL450" s="132"/>
      <c r="AM450" s="132"/>
      <c r="AN450" s="132"/>
      <c r="AO450" s="132"/>
      <c r="AP450" s="132"/>
      <c r="AQ450" s="132"/>
      <c r="AR450" s="132"/>
      <c r="AS450" s="132"/>
      <c r="AT450" s="132"/>
      <c r="AU450" s="132"/>
      <c r="AV450" s="132"/>
      <c r="AW450" s="132"/>
      <c r="AX450" s="132"/>
      <c r="AY450" s="132"/>
      <c r="AZ450" s="132"/>
      <c r="BA450" s="132"/>
      <c r="BB450" s="132"/>
      <c r="BC450" s="132"/>
      <c r="BD450" s="132"/>
      <c r="BE450" s="132"/>
      <c r="BF450" s="150"/>
      <c r="BG450" s="132"/>
      <c r="BH450" s="132"/>
      <c r="BI450" s="132"/>
      <c r="BJ450" s="132"/>
      <c r="BK450" s="132"/>
      <c r="BL450" s="132"/>
      <c r="BM450" s="132"/>
      <c r="BN450" s="132"/>
      <c r="BO450" s="132"/>
      <c r="BP450" s="132"/>
      <c r="BQ450" s="132"/>
      <c r="BR450" s="132"/>
    </row>
    <row r="451" spans="1:70" s="37" customFormat="1" x14ac:dyDescent="0.25">
      <c r="A451" s="234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44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228"/>
      <c r="AK451" s="132"/>
      <c r="AL451" s="132"/>
      <c r="AM451" s="132"/>
      <c r="AN451" s="132"/>
      <c r="AO451" s="132"/>
      <c r="AP451" s="132"/>
      <c r="AQ451" s="132"/>
      <c r="AR451" s="132"/>
      <c r="AS451" s="132"/>
      <c r="AT451" s="132"/>
      <c r="AU451" s="132"/>
      <c r="AV451" s="132"/>
      <c r="AW451" s="132"/>
      <c r="AX451" s="132"/>
      <c r="AY451" s="132"/>
      <c r="AZ451" s="132"/>
      <c r="BA451" s="132"/>
      <c r="BB451" s="132"/>
      <c r="BC451" s="132"/>
      <c r="BD451" s="132"/>
      <c r="BE451" s="132"/>
      <c r="BF451" s="150"/>
      <c r="BG451" s="132"/>
      <c r="BH451" s="132"/>
      <c r="BI451" s="132"/>
      <c r="BJ451" s="132"/>
      <c r="BK451" s="132"/>
      <c r="BL451" s="132"/>
      <c r="BM451" s="132"/>
      <c r="BN451" s="132"/>
      <c r="BO451" s="132"/>
      <c r="BP451" s="132"/>
      <c r="BQ451" s="132"/>
      <c r="BR451" s="132"/>
    </row>
    <row r="452" spans="1:70" s="37" customFormat="1" ht="15.75" customHeight="1" x14ac:dyDescent="0.25">
      <c r="A452" s="234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44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228"/>
      <c r="AK452" s="132"/>
      <c r="AL452" s="132"/>
      <c r="AM452" s="132"/>
      <c r="AN452" s="132"/>
      <c r="AO452" s="132"/>
      <c r="AP452" s="132"/>
      <c r="AQ452" s="132"/>
      <c r="AR452" s="132"/>
      <c r="AS452" s="132"/>
      <c r="AT452" s="132"/>
      <c r="AU452" s="132"/>
      <c r="AV452" s="132"/>
      <c r="AW452" s="132"/>
      <c r="AX452" s="132"/>
      <c r="AY452" s="132"/>
      <c r="AZ452" s="132"/>
      <c r="BA452" s="132"/>
      <c r="BB452" s="132"/>
      <c r="BC452" s="132"/>
      <c r="BD452" s="132"/>
      <c r="BE452" s="132"/>
      <c r="BF452" s="150"/>
      <c r="BG452" s="132"/>
      <c r="BH452" s="132"/>
      <c r="BI452" s="132"/>
      <c r="BJ452" s="132"/>
      <c r="BK452" s="132"/>
      <c r="BL452" s="132"/>
      <c r="BM452" s="132"/>
      <c r="BN452" s="132"/>
      <c r="BO452" s="132"/>
      <c r="BP452" s="132"/>
      <c r="BQ452" s="132"/>
      <c r="BR452" s="132"/>
    </row>
    <row r="453" spans="1:70" s="37" customFormat="1" x14ac:dyDescent="0.25">
      <c r="A453" s="234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44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228"/>
      <c r="AK453" s="132"/>
      <c r="AL453" s="132"/>
      <c r="AM453" s="132"/>
      <c r="AN453" s="132"/>
      <c r="AO453" s="132"/>
      <c r="AP453" s="132"/>
      <c r="AQ453" s="132"/>
      <c r="AR453" s="132"/>
      <c r="AS453" s="132"/>
      <c r="AT453" s="132"/>
      <c r="AU453" s="132"/>
      <c r="AV453" s="132"/>
      <c r="AW453" s="132"/>
      <c r="AX453" s="132"/>
      <c r="AY453" s="132"/>
      <c r="AZ453" s="132"/>
      <c r="BA453" s="132"/>
      <c r="BB453" s="132"/>
      <c r="BC453" s="132"/>
      <c r="BD453" s="132"/>
      <c r="BE453" s="132"/>
      <c r="BF453" s="150"/>
      <c r="BG453" s="132"/>
      <c r="BH453" s="132"/>
      <c r="BI453" s="132"/>
      <c r="BJ453" s="132"/>
      <c r="BK453" s="132"/>
      <c r="BL453" s="132"/>
      <c r="BM453" s="132"/>
      <c r="BN453" s="132"/>
      <c r="BO453" s="132"/>
      <c r="BP453" s="132"/>
      <c r="BQ453" s="132"/>
      <c r="BR453" s="132"/>
    </row>
    <row r="454" spans="1:70" s="37" customFormat="1" ht="15.75" customHeight="1" x14ac:dyDescent="0.25">
      <c r="A454" s="234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44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228"/>
      <c r="AK454" s="132"/>
      <c r="AL454" s="132"/>
      <c r="AM454" s="132"/>
      <c r="AN454" s="132"/>
      <c r="AO454" s="132"/>
      <c r="AP454" s="132"/>
      <c r="AQ454" s="132"/>
      <c r="AR454" s="132"/>
      <c r="AS454" s="132"/>
      <c r="AT454" s="132"/>
      <c r="AU454" s="132"/>
      <c r="AV454" s="132"/>
      <c r="AW454" s="132"/>
      <c r="AX454" s="132"/>
      <c r="AY454" s="132"/>
      <c r="AZ454" s="132"/>
      <c r="BA454" s="132"/>
      <c r="BB454" s="132"/>
      <c r="BC454" s="132"/>
      <c r="BD454" s="132"/>
      <c r="BE454" s="132"/>
      <c r="BF454" s="150"/>
      <c r="BG454" s="132"/>
      <c r="BH454" s="132"/>
      <c r="BI454" s="132"/>
      <c r="BJ454" s="132"/>
      <c r="BK454" s="132"/>
      <c r="BL454" s="132"/>
      <c r="BM454" s="132"/>
      <c r="BN454" s="132"/>
      <c r="BO454" s="132"/>
      <c r="BP454" s="132"/>
      <c r="BQ454" s="132"/>
      <c r="BR454" s="132"/>
    </row>
    <row r="455" spans="1:70" s="37" customFormat="1" x14ac:dyDescent="0.25">
      <c r="A455" s="234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44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228"/>
      <c r="AK455" s="132"/>
      <c r="AL455" s="132"/>
      <c r="AM455" s="132"/>
      <c r="AN455" s="132"/>
      <c r="AO455" s="132"/>
      <c r="AP455" s="132"/>
      <c r="AQ455" s="132"/>
      <c r="AR455" s="132"/>
      <c r="AS455" s="132"/>
      <c r="AT455" s="132"/>
      <c r="AU455" s="132"/>
      <c r="AV455" s="132"/>
      <c r="AW455" s="132"/>
      <c r="AX455" s="132"/>
      <c r="AY455" s="132"/>
      <c r="AZ455" s="132"/>
      <c r="BA455" s="132"/>
      <c r="BB455" s="132"/>
      <c r="BC455" s="132"/>
      <c r="BD455" s="132"/>
      <c r="BE455" s="132"/>
      <c r="BF455" s="150"/>
      <c r="BG455" s="132"/>
      <c r="BH455" s="132"/>
      <c r="BI455" s="132"/>
      <c r="BJ455" s="132"/>
      <c r="BK455" s="132"/>
      <c r="BL455" s="132"/>
      <c r="BM455" s="132"/>
      <c r="BN455" s="132"/>
      <c r="BO455" s="132"/>
      <c r="BP455" s="132"/>
      <c r="BQ455" s="132"/>
      <c r="BR455" s="132"/>
    </row>
    <row r="456" spans="1:70" s="37" customFormat="1" ht="15.75" customHeight="1" x14ac:dyDescent="0.25">
      <c r="A456" s="234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44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228"/>
      <c r="AK456" s="132"/>
      <c r="AL456" s="132"/>
      <c r="AM456" s="132"/>
      <c r="AN456" s="132"/>
      <c r="AO456" s="132"/>
      <c r="AP456" s="132"/>
      <c r="AQ456" s="132"/>
      <c r="AR456" s="132"/>
      <c r="AS456" s="132"/>
      <c r="AT456" s="132"/>
      <c r="AU456" s="132"/>
      <c r="AV456" s="132"/>
      <c r="AW456" s="132"/>
      <c r="AX456" s="132"/>
      <c r="AY456" s="132"/>
      <c r="AZ456" s="132"/>
      <c r="BA456" s="132"/>
      <c r="BB456" s="132"/>
      <c r="BC456" s="132"/>
      <c r="BD456" s="132"/>
      <c r="BE456" s="132"/>
      <c r="BF456" s="150"/>
      <c r="BG456" s="132"/>
      <c r="BH456" s="132"/>
      <c r="BI456" s="132"/>
      <c r="BJ456" s="132"/>
      <c r="BK456" s="132"/>
      <c r="BL456" s="132"/>
      <c r="BM456" s="132"/>
      <c r="BN456" s="132"/>
      <c r="BO456" s="132"/>
      <c r="BP456" s="132"/>
      <c r="BQ456" s="132"/>
      <c r="BR456" s="132"/>
    </row>
    <row r="457" spans="1:70" s="37" customFormat="1" x14ac:dyDescent="0.25">
      <c r="A457" s="234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44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228"/>
      <c r="AK457" s="132"/>
      <c r="AL457" s="132"/>
      <c r="AM457" s="132"/>
      <c r="AN457" s="132"/>
      <c r="AO457" s="132"/>
      <c r="AP457" s="132"/>
      <c r="AQ457" s="132"/>
      <c r="AR457" s="132"/>
      <c r="AS457" s="132"/>
      <c r="AT457" s="132"/>
      <c r="AU457" s="132"/>
      <c r="AV457" s="132"/>
      <c r="AW457" s="132"/>
      <c r="AX457" s="132"/>
      <c r="AY457" s="132"/>
      <c r="AZ457" s="132"/>
      <c r="BA457" s="132"/>
      <c r="BB457" s="132"/>
      <c r="BC457" s="132"/>
      <c r="BD457" s="132"/>
      <c r="BE457" s="132"/>
      <c r="BF457" s="150"/>
      <c r="BG457" s="132"/>
      <c r="BH457" s="132"/>
      <c r="BI457" s="132"/>
      <c r="BJ457" s="132"/>
      <c r="BK457" s="132"/>
      <c r="BL457" s="132"/>
      <c r="BM457" s="132"/>
      <c r="BN457" s="132"/>
      <c r="BO457" s="132"/>
      <c r="BP457" s="132"/>
      <c r="BQ457" s="132"/>
      <c r="BR457" s="132"/>
    </row>
    <row r="458" spans="1:70" s="37" customFormat="1" ht="15.75" customHeight="1" x14ac:dyDescent="0.25">
      <c r="A458" s="234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44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228"/>
      <c r="AK458" s="132"/>
      <c r="AL458" s="132"/>
      <c r="AM458" s="132"/>
      <c r="AN458" s="132"/>
      <c r="AO458" s="132"/>
      <c r="AP458" s="132"/>
      <c r="AQ458" s="132"/>
      <c r="AR458" s="132"/>
      <c r="AS458" s="132"/>
      <c r="AT458" s="132"/>
      <c r="AU458" s="132"/>
      <c r="AV458" s="132"/>
      <c r="AW458" s="132"/>
      <c r="AX458" s="132"/>
      <c r="AY458" s="132"/>
      <c r="AZ458" s="132"/>
      <c r="BA458" s="132"/>
      <c r="BB458" s="132"/>
      <c r="BC458" s="132"/>
      <c r="BD458" s="132"/>
      <c r="BE458" s="132"/>
      <c r="BF458" s="150"/>
      <c r="BG458" s="132"/>
      <c r="BH458" s="132"/>
      <c r="BI458" s="132"/>
      <c r="BJ458" s="132"/>
      <c r="BK458" s="132"/>
      <c r="BL458" s="132"/>
      <c r="BM458" s="132"/>
      <c r="BN458" s="132"/>
      <c r="BO458" s="132"/>
      <c r="BP458" s="132"/>
      <c r="BQ458" s="132"/>
      <c r="BR458" s="132"/>
    </row>
    <row r="459" spans="1:70" s="37" customFormat="1" x14ac:dyDescent="0.25">
      <c r="A459" s="234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44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228"/>
      <c r="AK459" s="132"/>
      <c r="AL459" s="132"/>
      <c r="AM459" s="132"/>
      <c r="AN459" s="132"/>
      <c r="AO459" s="132"/>
      <c r="AP459" s="132"/>
      <c r="AQ459" s="132"/>
      <c r="AR459" s="132"/>
      <c r="AS459" s="132"/>
      <c r="AT459" s="132"/>
      <c r="AU459" s="132"/>
      <c r="AV459" s="132"/>
      <c r="AW459" s="132"/>
      <c r="AX459" s="132"/>
      <c r="AY459" s="132"/>
      <c r="AZ459" s="132"/>
      <c r="BA459" s="132"/>
      <c r="BB459" s="132"/>
      <c r="BC459" s="132"/>
      <c r="BD459" s="132"/>
      <c r="BE459" s="132"/>
      <c r="BF459" s="150"/>
      <c r="BG459" s="132"/>
      <c r="BH459" s="132"/>
      <c r="BI459" s="132"/>
      <c r="BJ459" s="132"/>
      <c r="BK459" s="132"/>
      <c r="BL459" s="132"/>
      <c r="BM459" s="132"/>
      <c r="BN459" s="132"/>
      <c r="BO459" s="132"/>
      <c r="BP459" s="132"/>
      <c r="BQ459" s="132"/>
      <c r="BR459" s="132"/>
    </row>
    <row r="460" spans="1:70" s="37" customFormat="1" ht="15.75" customHeight="1" x14ac:dyDescent="0.25">
      <c r="A460" s="234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44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228"/>
      <c r="AK460" s="132"/>
      <c r="AL460" s="132"/>
      <c r="AM460" s="132"/>
      <c r="AN460" s="132"/>
      <c r="AO460" s="132"/>
      <c r="AP460" s="132"/>
      <c r="AQ460" s="132"/>
      <c r="AR460" s="132"/>
      <c r="AS460" s="132"/>
      <c r="AT460" s="132"/>
      <c r="AU460" s="132"/>
      <c r="AV460" s="132"/>
      <c r="AW460" s="132"/>
      <c r="AX460" s="132"/>
      <c r="AY460" s="132"/>
      <c r="AZ460" s="132"/>
      <c r="BA460" s="132"/>
      <c r="BB460" s="132"/>
      <c r="BC460" s="132"/>
      <c r="BD460" s="132"/>
      <c r="BE460" s="132"/>
      <c r="BF460" s="150"/>
      <c r="BG460" s="132"/>
      <c r="BH460" s="132"/>
      <c r="BI460" s="132"/>
      <c r="BJ460" s="132"/>
      <c r="BK460" s="132"/>
      <c r="BL460" s="132"/>
      <c r="BM460" s="132"/>
      <c r="BN460" s="132"/>
      <c r="BO460" s="132"/>
      <c r="BP460" s="132"/>
      <c r="BQ460" s="132"/>
      <c r="BR460" s="132"/>
    </row>
    <row r="461" spans="1:70" s="37" customFormat="1" x14ac:dyDescent="0.25">
      <c r="A461" s="234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44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228"/>
      <c r="AK461" s="132"/>
      <c r="AL461" s="132"/>
      <c r="AM461" s="132"/>
      <c r="AN461" s="132"/>
      <c r="AO461" s="132"/>
      <c r="AP461" s="132"/>
      <c r="AQ461" s="132"/>
      <c r="AR461" s="132"/>
      <c r="AS461" s="132"/>
      <c r="AT461" s="132"/>
      <c r="AU461" s="132"/>
      <c r="AV461" s="132"/>
      <c r="AW461" s="132"/>
      <c r="AX461" s="132"/>
      <c r="AY461" s="132"/>
      <c r="AZ461" s="132"/>
      <c r="BA461" s="132"/>
      <c r="BB461" s="132"/>
      <c r="BC461" s="132"/>
      <c r="BD461" s="132"/>
      <c r="BE461" s="132"/>
      <c r="BF461" s="150"/>
      <c r="BG461" s="132"/>
      <c r="BH461" s="132"/>
      <c r="BI461" s="132"/>
      <c r="BJ461" s="132"/>
      <c r="BK461" s="132"/>
      <c r="BL461" s="132"/>
      <c r="BM461" s="132"/>
      <c r="BN461" s="132"/>
      <c r="BO461" s="132"/>
      <c r="BP461" s="132"/>
      <c r="BQ461" s="132"/>
      <c r="BR461" s="132"/>
    </row>
    <row r="462" spans="1:70" s="37" customFormat="1" ht="15.75" customHeight="1" x14ac:dyDescent="0.25">
      <c r="A462" s="234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44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228"/>
      <c r="AK462" s="132"/>
      <c r="AL462" s="132"/>
      <c r="AM462" s="132"/>
      <c r="AN462" s="132"/>
      <c r="AO462" s="132"/>
      <c r="AP462" s="132"/>
      <c r="AQ462" s="132"/>
      <c r="AR462" s="132"/>
      <c r="AS462" s="132"/>
      <c r="AT462" s="132"/>
      <c r="AU462" s="132"/>
      <c r="AV462" s="132"/>
      <c r="AW462" s="132"/>
      <c r="AX462" s="132"/>
      <c r="AY462" s="132"/>
      <c r="AZ462" s="132"/>
      <c r="BA462" s="132"/>
      <c r="BB462" s="132"/>
      <c r="BC462" s="132"/>
      <c r="BD462" s="132"/>
      <c r="BE462" s="132"/>
      <c r="BF462" s="150"/>
      <c r="BG462" s="132"/>
      <c r="BH462" s="132"/>
      <c r="BI462" s="132"/>
      <c r="BJ462" s="132"/>
      <c r="BK462" s="132"/>
      <c r="BL462" s="132"/>
      <c r="BM462" s="132"/>
      <c r="BN462" s="132"/>
      <c r="BO462" s="132"/>
      <c r="BP462" s="132"/>
      <c r="BQ462" s="132"/>
      <c r="BR462" s="132"/>
    </row>
    <row r="463" spans="1:70" s="37" customFormat="1" x14ac:dyDescent="0.25">
      <c r="A463" s="234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44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228"/>
      <c r="AK463" s="132"/>
      <c r="AL463" s="132"/>
      <c r="AM463" s="132"/>
      <c r="AN463" s="132"/>
      <c r="AO463" s="132"/>
      <c r="AP463" s="132"/>
      <c r="AQ463" s="132"/>
      <c r="AR463" s="132"/>
      <c r="AS463" s="132"/>
      <c r="AT463" s="132"/>
      <c r="AU463" s="132"/>
      <c r="AV463" s="132"/>
      <c r="AW463" s="132"/>
      <c r="AX463" s="132"/>
      <c r="AY463" s="132"/>
      <c r="AZ463" s="132"/>
      <c r="BA463" s="132"/>
      <c r="BB463" s="132"/>
      <c r="BC463" s="132"/>
      <c r="BD463" s="132"/>
      <c r="BE463" s="132"/>
      <c r="BF463" s="150"/>
      <c r="BG463" s="132"/>
      <c r="BH463" s="132"/>
      <c r="BI463" s="132"/>
      <c r="BJ463" s="132"/>
      <c r="BK463" s="132"/>
      <c r="BL463" s="132"/>
      <c r="BM463" s="132"/>
      <c r="BN463" s="132"/>
      <c r="BO463" s="132"/>
      <c r="BP463" s="132"/>
      <c r="BQ463" s="132"/>
      <c r="BR463" s="132"/>
    </row>
    <row r="464" spans="1:70" s="37" customFormat="1" ht="15.75" customHeight="1" x14ac:dyDescent="0.25">
      <c r="A464" s="234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44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228"/>
      <c r="AK464" s="132"/>
      <c r="AL464" s="132"/>
      <c r="AM464" s="132"/>
      <c r="AN464" s="132"/>
      <c r="AO464" s="132"/>
      <c r="AP464" s="132"/>
      <c r="AQ464" s="132"/>
      <c r="AR464" s="132"/>
      <c r="AS464" s="132"/>
      <c r="AT464" s="132"/>
      <c r="AU464" s="132"/>
      <c r="AV464" s="132"/>
      <c r="AW464" s="132"/>
      <c r="AX464" s="132"/>
      <c r="AY464" s="132"/>
      <c r="AZ464" s="132"/>
      <c r="BA464" s="132"/>
      <c r="BB464" s="132"/>
      <c r="BC464" s="132"/>
      <c r="BD464" s="132"/>
      <c r="BE464" s="132"/>
      <c r="BF464" s="150"/>
      <c r="BG464" s="132"/>
      <c r="BH464" s="132"/>
      <c r="BI464" s="132"/>
      <c r="BJ464" s="132"/>
      <c r="BK464" s="132"/>
      <c r="BL464" s="132"/>
      <c r="BM464" s="132"/>
      <c r="BN464" s="132"/>
      <c r="BO464" s="132"/>
      <c r="BP464" s="132"/>
      <c r="BQ464" s="132"/>
      <c r="BR464" s="132"/>
    </row>
    <row r="465" spans="1:70" s="37" customFormat="1" x14ac:dyDescent="0.25">
      <c r="A465" s="234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44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228"/>
      <c r="AK465" s="132"/>
      <c r="AL465" s="132"/>
      <c r="AM465" s="132"/>
      <c r="AN465" s="132"/>
      <c r="AO465" s="132"/>
      <c r="AP465" s="132"/>
      <c r="AQ465" s="132"/>
      <c r="AR465" s="132"/>
      <c r="AS465" s="132"/>
      <c r="AT465" s="132"/>
      <c r="AU465" s="132"/>
      <c r="AV465" s="132"/>
      <c r="AW465" s="132"/>
      <c r="AX465" s="132"/>
      <c r="AY465" s="132"/>
      <c r="AZ465" s="132"/>
      <c r="BA465" s="132"/>
      <c r="BB465" s="132"/>
      <c r="BC465" s="132"/>
      <c r="BD465" s="132"/>
      <c r="BE465" s="132"/>
      <c r="BF465" s="150"/>
      <c r="BG465" s="132"/>
      <c r="BH465" s="132"/>
      <c r="BI465" s="132"/>
      <c r="BJ465" s="132"/>
      <c r="BK465" s="132"/>
      <c r="BL465" s="132"/>
      <c r="BM465" s="132"/>
      <c r="BN465" s="132"/>
      <c r="BO465" s="132"/>
      <c r="BP465" s="132"/>
      <c r="BQ465" s="132"/>
      <c r="BR465" s="132"/>
    </row>
    <row r="466" spans="1:70" s="37" customFormat="1" ht="15.75" customHeight="1" x14ac:dyDescent="0.25">
      <c r="A466" s="234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44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228"/>
      <c r="AK466" s="132"/>
      <c r="AL466" s="132"/>
      <c r="AM466" s="132"/>
      <c r="AN466" s="132"/>
      <c r="AO466" s="132"/>
      <c r="AP466" s="132"/>
      <c r="AQ466" s="132"/>
      <c r="AR466" s="132"/>
      <c r="AS466" s="132"/>
      <c r="AT466" s="132"/>
      <c r="AU466" s="132"/>
      <c r="AV466" s="132"/>
      <c r="AW466" s="132"/>
      <c r="AX466" s="132"/>
      <c r="AY466" s="132"/>
      <c r="AZ466" s="132"/>
      <c r="BA466" s="132"/>
      <c r="BB466" s="132"/>
      <c r="BC466" s="132"/>
      <c r="BD466" s="132"/>
      <c r="BE466" s="132"/>
      <c r="BF466" s="150"/>
      <c r="BG466" s="132"/>
      <c r="BH466" s="132"/>
      <c r="BI466" s="132"/>
      <c r="BJ466" s="132"/>
      <c r="BK466" s="132"/>
      <c r="BL466" s="132"/>
      <c r="BM466" s="132"/>
      <c r="BN466" s="132"/>
      <c r="BO466" s="132"/>
      <c r="BP466" s="132"/>
      <c r="BQ466" s="132"/>
      <c r="BR466" s="132"/>
    </row>
    <row r="467" spans="1:70" s="37" customFormat="1" x14ac:dyDescent="0.25">
      <c r="A467" s="234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44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228"/>
      <c r="AK467" s="132"/>
      <c r="AL467" s="132"/>
      <c r="AM467" s="132"/>
      <c r="AN467" s="132"/>
      <c r="AO467" s="132"/>
      <c r="AP467" s="132"/>
      <c r="AQ467" s="132"/>
      <c r="AR467" s="132"/>
      <c r="AS467" s="132"/>
      <c r="AT467" s="132"/>
      <c r="AU467" s="132"/>
      <c r="AV467" s="132"/>
      <c r="AW467" s="132"/>
      <c r="AX467" s="132"/>
      <c r="AY467" s="132"/>
      <c r="AZ467" s="132"/>
      <c r="BA467" s="132"/>
      <c r="BB467" s="132"/>
      <c r="BC467" s="132"/>
      <c r="BD467" s="132"/>
      <c r="BE467" s="132"/>
      <c r="BF467" s="150"/>
      <c r="BG467" s="132"/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</row>
    <row r="468" spans="1:70" s="37" customFormat="1" ht="15.75" customHeight="1" x14ac:dyDescent="0.25">
      <c r="A468" s="234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44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228"/>
      <c r="AK468" s="132"/>
      <c r="AL468" s="132"/>
      <c r="AM468" s="132"/>
      <c r="AN468" s="132"/>
      <c r="AO468" s="132"/>
      <c r="AP468" s="132"/>
      <c r="AQ468" s="132"/>
      <c r="AR468" s="132"/>
      <c r="AS468" s="132"/>
      <c r="AT468" s="132"/>
      <c r="AU468" s="132"/>
      <c r="AV468" s="132"/>
      <c r="AW468" s="132"/>
      <c r="AX468" s="132"/>
      <c r="AY468" s="132"/>
      <c r="AZ468" s="132"/>
      <c r="BA468" s="132"/>
      <c r="BB468" s="132"/>
      <c r="BC468" s="132"/>
      <c r="BD468" s="132"/>
      <c r="BE468" s="132"/>
      <c r="BF468" s="150"/>
      <c r="BG468" s="132"/>
      <c r="BH468" s="132"/>
      <c r="BI468" s="132"/>
      <c r="BJ468" s="132"/>
      <c r="BK468" s="132"/>
      <c r="BL468" s="132"/>
      <c r="BM468" s="132"/>
      <c r="BN468" s="132"/>
      <c r="BO468" s="132"/>
      <c r="BP468" s="132"/>
      <c r="BQ468" s="132"/>
      <c r="BR468" s="132"/>
    </row>
    <row r="469" spans="1:70" s="37" customFormat="1" x14ac:dyDescent="0.25">
      <c r="A469" s="234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44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228"/>
      <c r="AK469" s="132"/>
      <c r="AL469" s="132"/>
      <c r="AM469" s="132"/>
      <c r="AN469" s="132"/>
      <c r="AO469" s="132"/>
      <c r="AP469" s="132"/>
      <c r="AQ469" s="132"/>
      <c r="AR469" s="132"/>
      <c r="AS469" s="132"/>
      <c r="AT469" s="132"/>
      <c r="AU469" s="132"/>
      <c r="AV469" s="132"/>
      <c r="AW469" s="132"/>
      <c r="AX469" s="132"/>
      <c r="AY469" s="132"/>
      <c r="AZ469" s="132"/>
      <c r="BA469" s="132"/>
      <c r="BB469" s="132"/>
      <c r="BC469" s="132"/>
      <c r="BD469" s="132"/>
      <c r="BE469" s="132"/>
      <c r="BF469" s="150"/>
      <c r="BG469" s="132"/>
      <c r="BH469" s="132"/>
      <c r="BI469" s="132"/>
      <c r="BJ469" s="132"/>
      <c r="BK469" s="132"/>
      <c r="BL469" s="132"/>
      <c r="BM469" s="132"/>
      <c r="BN469" s="132"/>
      <c r="BO469" s="132"/>
      <c r="BP469" s="132"/>
      <c r="BQ469" s="132"/>
      <c r="BR469" s="132"/>
    </row>
    <row r="470" spans="1:70" s="37" customFormat="1" ht="15.75" customHeight="1" x14ac:dyDescent="0.25">
      <c r="A470" s="234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44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228"/>
      <c r="AK470" s="132"/>
      <c r="AL470" s="132"/>
      <c r="AM470" s="132"/>
      <c r="AN470" s="132"/>
      <c r="AO470" s="132"/>
      <c r="AP470" s="132"/>
      <c r="AQ470" s="132"/>
      <c r="AR470" s="132"/>
      <c r="AS470" s="132"/>
      <c r="AT470" s="132"/>
      <c r="AU470" s="132"/>
      <c r="AV470" s="132"/>
      <c r="AW470" s="132"/>
      <c r="AX470" s="132"/>
      <c r="AY470" s="132"/>
      <c r="AZ470" s="132"/>
      <c r="BA470" s="132"/>
      <c r="BB470" s="132"/>
      <c r="BC470" s="132"/>
      <c r="BD470" s="132"/>
      <c r="BE470" s="132"/>
      <c r="BF470" s="150"/>
      <c r="BG470" s="132"/>
      <c r="BH470" s="132"/>
      <c r="BI470" s="132"/>
      <c r="BJ470" s="132"/>
      <c r="BK470" s="132"/>
      <c r="BL470" s="132"/>
      <c r="BM470" s="132"/>
      <c r="BN470" s="132"/>
      <c r="BO470" s="132"/>
      <c r="BP470" s="132"/>
      <c r="BQ470" s="132"/>
      <c r="BR470" s="132"/>
    </row>
    <row r="471" spans="1:70" s="37" customFormat="1" x14ac:dyDescent="0.25">
      <c r="A471" s="234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44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228"/>
      <c r="AK471" s="132"/>
      <c r="AL471" s="132"/>
      <c r="AM471" s="132"/>
      <c r="AN471" s="132"/>
      <c r="AO471" s="132"/>
      <c r="AP471" s="132"/>
      <c r="AQ471" s="132"/>
      <c r="AR471" s="132"/>
      <c r="AS471" s="132"/>
      <c r="AT471" s="132"/>
      <c r="AU471" s="132"/>
      <c r="AV471" s="132"/>
      <c r="AW471" s="132"/>
      <c r="AX471" s="132"/>
      <c r="AY471" s="132"/>
      <c r="AZ471" s="132"/>
      <c r="BA471" s="132"/>
      <c r="BB471" s="132"/>
      <c r="BC471" s="132"/>
      <c r="BD471" s="132"/>
      <c r="BE471" s="132"/>
      <c r="BF471" s="150"/>
      <c r="BG471" s="132"/>
      <c r="BH471" s="132"/>
      <c r="BI471" s="132"/>
      <c r="BJ471" s="132"/>
      <c r="BK471" s="132"/>
      <c r="BL471" s="132"/>
      <c r="BM471" s="132"/>
      <c r="BN471" s="132"/>
      <c r="BO471" s="132"/>
      <c r="BP471" s="132"/>
      <c r="BQ471" s="132"/>
      <c r="BR471" s="132"/>
    </row>
    <row r="472" spans="1:70" s="37" customFormat="1" ht="15.75" customHeight="1" x14ac:dyDescent="0.25">
      <c r="A472" s="234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44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228"/>
      <c r="AK472" s="132"/>
      <c r="AL472" s="132"/>
      <c r="AM472" s="132"/>
      <c r="AN472" s="132"/>
      <c r="AO472" s="132"/>
      <c r="AP472" s="132"/>
      <c r="AQ472" s="132"/>
      <c r="AR472" s="132"/>
      <c r="AS472" s="132"/>
      <c r="AT472" s="132"/>
      <c r="AU472" s="132"/>
      <c r="AV472" s="132"/>
      <c r="AW472" s="132"/>
      <c r="AX472" s="132"/>
      <c r="AY472" s="132"/>
      <c r="AZ472" s="132"/>
      <c r="BA472" s="132"/>
      <c r="BB472" s="132"/>
      <c r="BC472" s="132"/>
      <c r="BD472" s="132"/>
      <c r="BE472" s="132"/>
      <c r="BF472" s="150"/>
      <c r="BG472" s="132"/>
      <c r="BH472" s="132"/>
      <c r="BI472" s="132"/>
      <c r="BJ472" s="132"/>
      <c r="BK472" s="132"/>
      <c r="BL472" s="132"/>
      <c r="BM472" s="132"/>
      <c r="BN472" s="132"/>
      <c r="BO472" s="132"/>
      <c r="BP472" s="132"/>
      <c r="BQ472" s="132"/>
      <c r="BR472" s="132"/>
    </row>
    <row r="473" spans="1:70" s="37" customFormat="1" x14ac:dyDescent="0.25">
      <c r="A473" s="234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44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228"/>
      <c r="AK473" s="132"/>
      <c r="AL473" s="132"/>
      <c r="AM473" s="132"/>
      <c r="AN473" s="132"/>
      <c r="AO473" s="132"/>
      <c r="AP473" s="132"/>
      <c r="AQ473" s="132"/>
      <c r="AR473" s="132"/>
      <c r="AS473" s="132"/>
      <c r="AT473" s="132"/>
      <c r="AU473" s="132"/>
      <c r="AV473" s="132"/>
      <c r="AW473" s="132"/>
      <c r="AX473" s="132"/>
      <c r="AY473" s="132"/>
      <c r="AZ473" s="132"/>
      <c r="BA473" s="132"/>
      <c r="BB473" s="132"/>
      <c r="BC473" s="132"/>
      <c r="BD473" s="132"/>
      <c r="BE473" s="132"/>
      <c r="BF473" s="150"/>
      <c r="BG473" s="132"/>
      <c r="BH473" s="132"/>
      <c r="BI473" s="132"/>
      <c r="BJ473" s="132"/>
      <c r="BK473" s="132"/>
      <c r="BL473" s="132"/>
      <c r="BM473" s="132"/>
      <c r="BN473" s="132"/>
      <c r="BO473" s="132"/>
      <c r="BP473" s="132"/>
      <c r="BQ473" s="132"/>
      <c r="BR473" s="132"/>
    </row>
    <row r="474" spans="1:70" s="37" customFormat="1" ht="15.75" customHeight="1" x14ac:dyDescent="0.25">
      <c r="A474" s="234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44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228"/>
      <c r="AK474" s="132"/>
      <c r="AL474" s="132"/>
      <c r="AM474" s="132"/>
      <c r="AN474" s="132"/>
      <c r="AO474" s="132"/>
      <c r="AP474" s="132"/>
      <c r="AQ474" s="132"/>
      <c r="AR474" s="132"/>
      <c r="AS474" s="132"/>
      <c r="AT474" s="132"/>
      <c r="AU474" s="132"/>
      <c r="AV474" s="132"/>
      <c r="AW474" s="132"/>
      <c r="AX474" s="132"/>
      <c r="AY474" s="132"/>
      <c r="AZ474" s="132"/>
      <c r="BA474" s="132"/>
      <c r="BB474" s="132"/>
      <c r="BC474" s="132"/>
      <c r="BD474" s="132"/>
      <c r="BE474" s="132"/>
      <c r="BF474" s="150"/>
      <c r="BG474" s="132"/>
      <c r="BH474" s="132"/>
      <c r="BI474" s="132"/>
      <c r="BJ474" s="132"/>
      <c r="BK474" s="132"/>
      <c r="BL474" s="132"/>
      <c r="BM474" s="132"/>
      <c r="BN474" s="132"/>
      <c r="BO474" s="132"/>
      <c r="BP474" s="132"/>
      <c r="BQ474" s="132"/>
      <c r="BR474" s="132"/>
    </row>
    <row r="475" spans="1:70" s="37" customFormat="1" x14ac:dyDescent="0.25">
      <c r="A475" s="234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44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228"/>
      <c r="AK475" s="132"/>
      <c r="AL475" s="132"/>
      <c r="AM475" s="132"/>
      <c r="AN475" s="132"/>
      <c r="AO475" s="132"/>
      <c r="AP475" s="132"/>
      <c r="AQ475" s="132"/>
      <c r="AR475" s="132"/>
      <c r="AS475" s="132"/>
      <c r="AT475" s="132"/>
      <c r="AU475" s="132"/>
      <c r="AV475" s="132"/>
      <c r="AW475" s="132"/>
      <c r="AX475" s="132"/>
      <c r="AY475" s="132"/>
      <c r="AZ475" s="132"/>
      <c r="BA475" s="132"/>
      <c r="BB475" s="132"/>
      <c r="BC475" s="132"/>
      <c r="BD475" s="132"/>
      <c r="BE475" s="132"/>
      <c r="BF475" s="150"/>
      <c r="BG475" s="132"/>
      <c r="BH475" s="132"/>
      <c r="BI475" s="132"/>
      <c r="BJ475" s="132"/>
      <c r="BK475" s="132"/>
      <c r="BL475" s="132"/>
      <c r="BM475" s="132"/>
      <c r="BN475" s="132"/>
      <c r="BO475" s="132"/>
      <c r="BP475" s="132"/>
      <c r="BQ475" s="132"/>
      <c r="BR475" s="132"/>
    </row>
    <row r="476" spans="1:70" s="37" customFormat="1" ht="15.75" customHeight="1" x14ac:dyDescent="0.25">
      <c r="A476" s="234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44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228"/>
      <c r="AK476" s="132"/>
      <c r="AL476" s="132"/>
      <c r="AM476" s="132"/>
      <c r="AN476" s="132"/>
      <c r="AO476" s="132"/>
      <c r="AP476" s="132"/>
      <c r="AQ476" s="132"/>
      <c r="AR476" s="132"/>
      <c r="AS476" s="132"/>
      <c r="AT476" s="132"/>
      <c r="AU476" s="132"/>
      <c r="AV476" s="132"/>
      <c r="AW476" s="132"/>
      <c r="AX476" s="132"/>
      <c r="AY476" s="132"/>
      <c r="AZ476" s="132"/>
      <c r="BA476" s="132"/>
      <c r="BB476" s="132"/>
      <c r="BC476" s="132"/>
      <c r="BD476" s="132"/>
      <c r="BE476" s="132"/>
      <c r="BF476" s="150"/>
      <c r="BG476" s="132"/>
      <c r="BH476" s="132"/>
      <c r="BI476" s="132"/>
      <c r="BJ476" s="132"/>
      <c r="BK476" s="132"/>
      <c r="BL476" s="132"/>
      <c r="BM476" s="132"/>
      <c r="BN476" s="132"/>
      <c r="BO476" s="132"/>
      <c r="BP476" s="132"/>
      <c r="BQ476" s="132"/>
      <c r="BR476" s="132"/>
    </row>
    <row r="477" spans="1:70" s="37" customFormat="1" x14ac:dyDescent="0.25">
      <c r="A477" s="234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44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228"/>
      <c r="AK477" s="132"/>
      <c r="AL477" s="132"/>
      <c r="AM477" s="132"/>
      <c r="AN477" s="132"/>
      <c r="AO477" s="132"/>
      <c r="AP477" s="132"/>
      <c r="AQ477" s="132"/>
      <c r="AR477" s="132"/>
      <c r="AS477" s="132"/>
      <c r="AT477" s="132"/>
      <c r="AU477" s="132"/>
      <c r="AV477" s="132"/>
      <c r="AW477" s="132"/>
      <c r="AX477" s="132"/>
      <c r="AY477" s="132"/>
      <c r="AZ477" s="132"/>
      <c r="BA477" s="132"/>
      <c r="BB477" s="132"/>
      <c r="BC477" s="132"/>
      <c r="BD477" s="132"/>
      <c r="BE477" s="132"/>
      <c r="BF477" s="150"/>
      <c r="BG477" s="132"/>
      <c r="BH477" s="132"/>
      <c r="BI477" s="132"/>
      <c r="BJ477" s="132"/>
      <c r="BK477" s="132"/>
      <c r="BL477" s="132"/>
      <c r="BM477" s="132"/>
      <c r="BN477" s="132"/>
      <c r="BO477" s="132"/>
      <c r="BP477" s="132"/>
      <c r="BQ477" s="132"/>
      <c r="BR477" s="132"/>
    </row>
    <row r="478" spans="1:70" s="37" customFormat="1" ht="15.75" customHeight="1" x14ac:dyDescent="0.25">
      <c r="A478" s="234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44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228"/>
      <c r="AK478" s="132"/>
      <c r="AL478" s="132"/>
      <c r="AM478" s="132"/>
      <c r="AN478" s="132"/>
      <c r="AO478" s="132"/>
      <c r="AP478" s="132"/>
      <c r="AQ478" s="132"/>
      <c r="AR478" s="132"/>
      <c r="AS478" s="132"/>
      <c r="AT478" s="132"/>
      <c r="AU478" s="132"/>
      <c r="AV478" s="132"/>
      <c r="AW478" s="132"/>
      <c r="AX478" s="132"/>
      <c r="AY478" s="132"/>
      <c r="AZ478" s="132"/>
      <c r="BA478" s="132"/>
      <c r="BB478" s="132"/>
      <c r="BC478" s="132"/>
      <c r="BD478" s="132"/>
      <c r="BE478" s="132"/>
      <c r="BF478" s="150"/>
      <c r="BG478" s="132"/>
      <c r="BH478" s="132"/>
      <c r="BI478" s="132"/>
      <c r="BJ478" s="132"/>
      <c r="BK478" s="132"/>
      <c r="BL478" s="132"/>
      <c r="BM478" s="132"/>
      <c r="BN478" s="132"/>
      <c r="BO478" s="132"/>
      <c r="BP478" s="132"/>
      <c r="BQ478" s="132"/>
      <c r="BR478" s="132"/>
    </row>
    <row r="479" spans="1:70" s="37" customFormat="1" x14ac:dyDescent="0.25">
      <c r="A479" s="234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44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228"/>
      <c r="AK479" s="132"/>
      <c r="AL479" s="132"/>
      <c r="AM479" s="132"/>
      <c r="AN479" s="132"/>
      <c r="AO479" s="132"/>
      <c r="AP479" s="132"/>
      <c r="AQ479" s="132"/>
      <c r="AR479" s="132"/>
      <c r="AS479" s="132"/>
      <c r="AT479" s="132"/>
      <c r="AU479" s="132"/>
      <c r="AV479" s="132"/>
      <c r="AW479" s="132"/>
      <c r="AX479" s="132"/>
      <c r="AY479" s="132"/>
      <c r="AZ479" s="132"/>
      <c r="BA479" s="132"/>
      <c r="BB479" s="132"/>
      <c r="BC479" s="132"/>
      <c r="BD479" s="132"/>
      <c r="BE479" s="132"/>
      <c r="BF479" s="150"/>
      <c r="BG479" s="132"/>
      <c r="BH479" s="132"/>
      <c r="BI479" s="132"/>
      <c r="BJ479" s="132"/>
      <c r="BK479" s="132"/>
      <c r="BL479" s="132"/>
      <c r="BM479" s="132"/>
      <c r="BN479" s="132"/>
      <c r="BO479" s="132"/>
      <c r="BP479" s="132"/>
      <c r="BQ479" s="132"/>
      <c r="BR479" s="132"/>
    </row>
    <row r="480" spans="1:70" s="37" customFormat="1" ht="15.75" customHeight="1" x14ac:dyDescent="0.25">
      <c r="A480" s="234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44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228"/>
      <c r="AK480" s="132"/>
      <c r="AL480" s="132"/>
      <c r="AM480" s="132"/>
      <c r="AN480" s="132"/>
      <c r="AO480" s="132"/>
      <c r="AP480" s="132"/>
      <c r="AQ480" s="132"/>
      <c r="AR480" s="132"/>
      <c r="AS480" s="132"/>
      <c r="AT480" s="132"/>
      <c r="AU480" s="132"/>
      <c r="AV480" s="132"/>
      <c r="AW480" s="132"/>
      <c r="AX480" s="132"/>
      <c r="AY480" s="132"/>
      <c r="AZ480" s="132"/>
      <c r="BA480" s="132"/>
      <c r="BB480" s="132"/>
      <c r="BC480" s="132"/>
      <c r="BD480" s="132"/>
      <c r="BE480" s="132"/>
      <c r="BF480" s="150"/>
      <c r="BG480" s="132"/>
      <c r="BH480" s="132"/>
      <c r="BI480" s="132"/>
      <c r="BJ480" s="132"/>
      <c r="BK480" s="132"/>
      <c r="BL480" s="132"/>
      <c r="BM480" s="132"/>
      <c r="BN480" s="132"/>
      <c r="BO480" s="132"/>
      <c r="BP480" s="132"/>
      <c r="BQ480" s="132"/>
      <c r="BR480" s="132"/>
    </row>
    <row r="481" spans="1:70" s="37" customFormat="1" x14ac:dyDescent="0.25">
      <c r="A481" s="234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44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228"/>
      <c r="AK481" s="132"/>
      <c r="AL481" s="132"/>
      <c r="AM481" s="132"/>
      <c r="AN481" s="132"/>
      <c r="AO481" s="132"/>
      <c r="AP481" s="132"/>
      <c r="AQ481" s="132"/>
      <c r="AR481" s="132"/>
      <c r="AS481" s="132"/>
      <c r="AT481" s="132"/>
      <c r="AU481" s="132"/>
      <c r="AV481" s="132"/>
      <c r="AW481" s="132"/>
      <c r="AX481" s="132"/>
      <c r="AY481" s="132"/>
      <c r="AZ481" s="132"/>
      <c r="BA481" s="132"/>
      <c r="BB481" s="132"/>
      <c r="BC481" s="132"/>
      <c r="BD481" s="132"/>
      <c r="BE481" s="132"/>
      <c r="BF481" s="150"/>
      <c r="BG481" s="132"/>
      <c r="BH481" s="132"/>
      <c r="BI481" s="132"/>
      <c r="BJ481" s="132"/>
      <c r="BK481" s="132"/>
      <c r="BL481" s="132"/>
      <c r="BM481" s="132"/>
      <c r="BN481" s="132"/>
      <c r="BO481" s="132"/>
      <c r="BP481" s="132"/>
      <c r="BQ481" s="132"/>
      <c r="BR481" s="132"/>
    </row>
    <row r="482" spans="1:70" s="37" customFormat="1" ht="15.75" customHeight="1" x14ac:dyDescent="0.25">
      <c r="A482" s="234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44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228"/>
      <c r="AK482" s="132"/>
      <c r="AL482" s="132"/>
      <c r="AM482" s="132"/>
      <c r="AN482" s="132"/>
      <c r="AO482" s="132"/>
      <c r="AP482" s="132"/>
      <c r="AQ482" s="132"/>
      <c r="AR482" s="132"/>
      <c r="AS482" s="132"/>
      <c r="AT482" s="132"/>
      <c r="AU482" s="132"/>
      <c r="AV482" s="132"/>
      <c r="AW482" s="132"/>
      <c r="AX482" s="132"/>
      <c r="AY482" s="132"/>
      <c r="AZ482" s="132"/>
      <c r="BA482" s="132"/>
      <c r="BB482" s="132"/>
      <c r="BC482" s="132"/>
      <c r="BD482" s="132"/>
      <c r="BE482" s="132"/>
      <c r="BF482" s="150"/>
      <c r="BG482" s="132"/>
      <c r="BH482" s="132"/>
      <c r="BI482" s="132"/>
      <c r="BJ482" s="132"/>
      <c r="BK482" s="132"/>
      <c r="BL482" s="132"/>
      <c r="BM482" s="132"/>
      <c r="BN482" s="132"/>
      <c r="BO482" s="132"/>
      <c r="BP482" s="132"/>
      <c r="BQ482" s="132"/>
      <c r="BR482" s="132"/>
    </row>
    <row r="483" spans="1:70" s="37" customFormat="1" x14ac:dyDescent="0.25">
      <c r="A483" s="234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44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228"/>
      <c r="AK483" s="132"/>
      <c r="AL483" s="132"/>
      <c r="AM483" s="132"/>
      <c r="AN483" s="132"/>
      <c r="AO483" s="132"/>
      <c r="AP483" s="132"/>
      <c r="AQ483" s="132"/>
      <c r="AR483" s="132"/>
      <c r="AS483" s="132"/>
      <c r="AT483" s="132"/>
      <c r="AU483" s="132"/>
      <c r="AV483" s="132"/>
      <c r="AW483" s="132"/>
      <c r="AX483" s="132"/>
      <c r="AY483" s="132"/>
      <c r="AZ483" s="132"/>
      <c r="BA483" s="132"/>
      <c r="BB483" s="132"/>
      <c r="BC483" s="132"/>
      <c r="BD483" s="132"/>
      <c r="BE483" s="132"/>
      <c r="BF483" s="150"/>
      <c r="BG483" s="132"/>
      <c r="BH483" s="132"/>
      <c r="BI483" s="132"/>
      <c r="BJ483" s="132"/>
      <c r="BK483" s="132"/>
      <c r="BL483" s="132"/>
      <c r="BM483" s="132"/>
      <c r="BN483" s="132"/>
      <c r="BO483" s="132"/>
      <c r="BP483" s="132"/>
      <c r="BQ483" s="132"/>
      <c r="BR483" s="132"/>
    </row>
    <row r="484" spans="1:70" s="37" customFormat="1" ht="15.75" customHeight="1" x14ac:dyDescent="0.25">
      <c r="A484" s="234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44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228"/>
      <c r="AK484" s="132"/>
      <c r="AL484" s="132"/>
      <c r="AM484" s="132"/>
      <c r="AN484" s="132"/>
      <c r="AO484" s="132"/>
      <c r="AP484" s="132"/>
      <c r="AQ484" s="132"/>
      <c r="AR484" s="132"/>
      <c r="AS484" s="132"/>
      <c r="AT484" s="132"/>
      <c r="AU484" s="132"/>
      <c r="AV484" s="132"/>
      <c r="AW484" s="132"/>
      <c r="AX484" s="132"/>
      <c r="AY484" s="132"/>
      <c r="AZ484" s="132"/>
      <c r="BA484" s="132"/>
      <c r="BB484" s="132"/>
      <c r="BC484" s="132"/>
      <c r="BD484" s="132"/>
      <c r="BE484" s="132"/>
      <c r="BF484" s="150"/>
      <c r="BG484" s="132"/>
      <c r="BH484" s="132"/>
      <c r="BI484" s="132"/>
      <c r="BJ484" s="132"/>
      <c r="BK484" s="132"/>
      <c r="BL484" s="132"/>
      <c r="BM484" s="132"/>
      <c r="BN484" s="132"/>
      <c r="BO484" s="132"/>
      <c r="BP484" s="132"/>
      <c r="BQ484" s="132"/>
      <c r="BR484" s="132"/>
    </row>
    <row r="485" spans="1:70" s="37" customFormat="1" x14ac:dyDescent="0.25">
      <c r="A485" s="234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44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228"/>
      <c r="AK485" s="132"/>
      <c r="AL485" s="132"/>
      <c r="AM485" s="132"/>
      <c r="AN485" s="132"/>
      <c r="AO485" s="132"/>
      <c r="AP485" s="132"/>
      <c r="AQ485" s="132"/>
      <c r="AR485" s="132"/>
      <c r="AS485" s="132"/>
      <c r="AT485" s="132"/>
      <c r="AU485" s="132"/>
      <c r="AV485" s="132"/>
      <c r="AW485" s="132"/>
      <c r="AX485" s="132"/>
      <c r="AY485" s="132"/>
      <c r="AZ485" s="132"/>
      <c r="BA485" s="132"/>
      <c r="BB485" s="132"/>
      <c r="BC485" s="132"/>
      <c r="BD485" s="132"/>
      <c r="BE485" s="132"/>
      <c r="BF485" s="150"/>
      <c r="BG485" s="132"/>
      <c r="BH485" s="132"/>
      <c r="BI485" s="132"/>
      <c r="BJ485" s="132"/>
      <c r="BK485" s="132"/>
      <c r="BL485" s="132"/>
      <c r="BM485" s="132"/>
      <c r="BN485" s="132"/>
      <c r="BO485" s="132"/>
      <c r="BP485" s="132"/>
      <c r="BQ485" s="132"/>
      <c r="BR485" s="132"/>
    </row>
    <row r="486" spans="1:70" s="37" customFormat="1" ht="15.75" customHeight="1" x14ac:dyDescent="0.25">
      <c r="A486" s="234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44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228"/>
      <c r="AK486" s="132"/>
      <c r="AL486" s="132"/>
      <c r="AM486" s="132"/>
      <c r="AN486" s="132"/>
      <c r="AO486" s="132"/>
      <c r="AP486" s="132"/>
      <c r="AQ486" s="132"/>
      <c r="AR486" s="132"/>
      <c r="AS486" s="132"/>
      <c r="AT486" s="132"/>
      <c r="AU486" s="132"/>
      <c r="AV486" s="132"/>
      <c r="AW486" s="132"/>
      <c r="AX486" s="132"/>
      <c r="AY486" s="132"/>
      <c r="AZ486" s="132"/>
      <c r="BA486" s="132"/>
      <c r="BB486" s="132"/>
      <c r="BC486" s="132"/>
      <c r="BD486" s="132"/>
      <c r="BE486" s="132"/>
      <c r="BF486" s="150"/>
      <c r="BG486" s="132"/>
      <c r="BH486" s="132"/>
      <c r="BI486" s="132"/>
      <c r="BJ486" s="132"/>
      <c r="BK486" s="132"/>
      <c r="BL486" s="132"/>
      <c r="BM486" s="132"/>
      <c r="BN486" s="132"/>
      <c r="BO486" s="132"/>
      <c r="BP486" s="132"/>
      <c r="BQ486" s="132"/>
      <c r="BR486" s="132"/>
    </row>
    <row r="487" spans="1:70" s="37" customFormat="1" x14ac:dyDescent="0.25">
      <c r="A487" s="234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44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228"/>
      <c r="AK487" s="132"/>
      <c r="AL487" s="132"/>
      <c r="AM487" s="132"/>
      <c r="AN487" s="132"/>
      <c r="AO487" s="132"/>
      <c r="AP487" s="132"/>
      <c r="AQ487" s="132"/>
      <c r="AR487" s="132"/>
      <c r="AS487" s="132"/>
      <c r="AT487" s="132"/>
      <c r="AU487" s="132"/>
      <c r="AV487" s="132"/>
      <c r="AW487" s="132"/>
      <c r="AX487" s="132"/>
      <c r="AY487" s="132"/>
      <c r="AZ487" s="132"/>
      <c r="BA487" s="132"/>
      <c r="BB487" s="132"/>
      <c r="BC487" s="132"/>
      <c r="BD487" s="132"/>
      <c r="BE487" s="132"/>
      <c r="BF487" s="150"/>
      <c r="BG487" s="132"/>
      <c r="BH487" s="132"/>
      <c r="BI487" s="132"/>
      <c r="BJ487" s="132"/>
      <c r="BK487" s="132"/>
      <c r="BL487" s="132"/>
      <c r="BM487" s="132"/>
      <c r="BN487" s="132"/>
      <c r="BO487" s="132"/>
      <c r="BP487" s="132"/>
      <c r="BQ487" s="132"/>
      <c r="BR487" s="132"/>
    </row>
    <row r="488" spans="1:70" s="37" customFormat="1" ht="15.75" customHeight="1" x14ac:dyDescent="0.25">
      <c r="A488" s="234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44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228"/>
      <c r="AK488" s="132"/>
      <c r="AL488" s="132"/>
      <c r="AM488" s="132"/>
      <c r="AN488" s="132"/>
      <c r="AO488" s="132"/>
      <c r="AP488" s="132"/>
      <c r="AQ488" s="132"/>
      <c r="AR488" s="132"/>
      <c r="AS488" s="132"/>
      <c r="AT488" s="132"/>
      <c r="AU488" s="132"/>
      <c r="AV488" s="132"/>
      <c r="AW488" s="132"/>
      <c r="AX488" s="132"/>
      <c r="AY488" s="132"/>
      <c r="AZ488" s="132"/>
      <c r="BA488" s="132"/>
      <c r="BB488" s="132"/>
      <c r="BC488" s="132"/>
      <c r="BD488" s="132"/>
      <c r="BE488" s="132"/>
      <c r="BF488" s="150"/>
      <c r="BG488" s="132"/>
      <c r="BH488" s="132"/>
      <c r="BI488" s="132"/>
      <c r="BJ488" s="132"/>
      <c r="BK488" s="132"/>
      <c r="BL488" s="132"/>
      <c r="BM488" s="132"/>
      <c r="BN488" s="132"/>
      <c r="BO488" s="132"/>
      <c r="BP488" s="132"/>
      <c r="BQ488" s="132"/>
      <c r="BR488" s="132"/>
    </row>
    <row r="489" spans="1:70" s="37" customFormat="1" x14ac:dyDescent="0.25">
      <c r="A489" s="234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44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228"/>
      <c r="AK489" s="132"/>
      <c r="AL489" s="132"/>
      <c r="AM489" s="132"/>
      <c r="AN489" s="132"/>
      <c r="AO489" s="132"/>
      <c r="AP489" s="132"/>
      <c r="AQ489" s="132"/>
      <c r="AR489" s="132"/>
      <c r="AS489" s="132"/>
      <c r="AT489" s="132"/>
      <c r="AU489" s="132"/>
      <c r="AV489" s="132"/>
      <c r="AW489" s="132"/>
      <c r="AX489" s="132"/>
      <c r="AY489" s="132"/>
      <c r="AZ489" s="132"/>
      <c r="BA489" s="132"/>
      <c r="BB489" s="132"/>
      <c r="BC489" s="132"/>
      <c r="BD489" s="132"/>
      <c r="BE489" s="132"/>
      <c r="BF489" s="150"/>
      <c r="BG489" s="132"/>
      <c r="BH489" s="132"/>
      <c r="BI489" s="132"/>
      <c r="BJ489" s="132"/>
      <c r="BK489" s="132"/>
      <c r="BL489" s="132"/>
      <c r="BM489" s="132"/>
      <c r="BN489" s="132"/>
      <c r="BO489" s="132"/>
      <c r="BP489" s="132"/>
      <c r="BQ489" s="132"/>
      <c r="BR489" s="132"/>
    </row>
    <row r="490" spans="1:70" s="37" customFormat="1" ht="15.75" customHeight="1" x14ac:dyDescent="0.25">
      <c r="A490" s="234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44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228"/>
      <c r="AK490" s="132"/>
      <c r="AL490" s="132"/>
      <c r="AM490" s="132"/>
      <c r="AN490" s="132"/>
      <c r="AO490" s="132"/>
      <c r="AP490" s="132"/>
      <c r="AQ490" s="132"/>
      <c r="AR490" s="132"/>
      <c r="AS490" s="132"/>
      <c r="AT490" s="132"/>
      <c r="AU490" s="132"/>
      <c r="AV490" s="132"/>
      <c r="AW490" s="132"/>
      <c r="AX490" s="132"/>
      <c r="AY490" s="132"/>
      <c r="AZ490" s="132"/>
      <c r="BA490" s="132"/>
      <c r="BB490" s="132"/>
      <c r="BC490" s="132"/>
      <c r="BD490" s="132"/>
      <c r="BE490" s="132"/>
      <c r="BF490" s="150"/>
      <c r="BG490" s="132"/>
      <c r="BH490" s="132"/>
      <c r="BI490" s="132"/>
      <c r="BJ490" s="132"/>
      <c r="BK490" s="132"/>
      <c r="BL490" s="132"/>
      <c r="BM490" s="132"/>
      <c r="BN490" s="132"/>
      <c r="BO490" s="132"/>
      <c r="BP490" s="132"/>
      <c r="BQ490" s="132"/>
      <c r="BR490" s="132"/>
    </row>
    <row r="491" spans="1:70" s="37" customFormat="1" x14ac:dyDescent="0.25">
      <c r="A491" s="234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44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228"/>
      <c r="AK491" s="132"/>
      <c r="AL491" s="132"/>
      <c r="AM491" s="132"/>
      <c r="AN491" s="132"/>
      <c r="AO491" s="132"/>
      <c r="AP491" s="132"/>
      <c r="AQ491" s="132"/>
      <c r="AR491" s="132"/>
      <c r="AS491" s="132"/>
      <c r="AT491" s="132"/>
      <c r="AU491" s="132"/>
      <c r="AV491" s="132"/>
      <c r="AW491" s="132"/>
      <c r="AX491" s="132"/>
      <c r="AY491" s="132"/>
      <c r="AZ491" s="132"/>
      <c r="BA491" s="132"/>
      <c r="BB491" s="132"/>
      <c r="BC491" s="132"/>
      <c r="BD491" s="132"/>
      <c r="BE491" s="132"/>
      <c r="BF491" s="150"/>
      <c r="BG491" s="132"/>
      <c r="BH491" s="132"/>
      <c r="BI491" s="132"/>
      <c r="BJ491" s="132"/>
      <c r="BK491" s="132"/>
      <c r="BL491" s="132"/>
      <c r="BM491" s="132"/>
      <c r="BN491" s="132"/>
      <c r="BO491" s="132"/>
      <c r="BP491" s="132"/>
      <c r="BQ491" s="132"/>
      <c r="BR491" s="132"/>
    </row>
    <row r="492" spans="1:70" s="37" customFormat="1" ht="15.75" customHeight="1" x14ac:dyDescent="0.25">
      <c r="A492" s="234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44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228"/>
      <c r="AK492" s="132"/>
      <c r="AL492" s="132"/>
      <c r="AM492" s="132"/>
      <c r="AN492" s="132"/>
      <c r="AO492" s="132"/>
      <c r="AP492" s="132"/>
      <c r="AQ492" s="132"/>
      <c r="AR492" s="132"/>
      <c r="AS492" s="132"/>
      <c r="AT492" s="132"/>
      <c r="AU492" s="132"/>
      <c r="AV492" s="132"/>
      <c r="AW492" s="132"/>
      <c r="AX492" s="132"/>
      <c r="AY492" s="132"/>
      <c r="AZ492" s="132"/>
      <c r="BA492" s="132"/>
      <c r="BB492" s="132"/>
      <c r="BC492" s="132"/>
      <c r="BD492" s="132"/>
      <c r="BE492" s="132"/>
      <c r="BF492" s="150"/>
      <c r="BG492" s="132"/>
      <c r="BH492" s="132"/>
      <c r="BI492" s="132"/>
      <c r="BJ492" s="132"/>
      <c r="BK492" s="132"/>
      <c r="BL492" s="132"/>
      <c r="BM492" s="132"/>
      <c r="BN492" s="132"/>
      <c r="BO492" s="132"/>
      <c r="BP492" s="132"/>
      <c r="BQ492" s="132"/>
      <c r="BR492" s="132"/>
    </row>
    <row r="493" spans="1:70" s="37" customFormat="1" x14ac:dyDescent="0.25">
      <c r="A493" s="234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44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228"/>
      <c r="AK493" s="132"/>
      <c r="AL493" s="132"/>
      <c r="AM493" s="132"/>
      <c r="AN493" s="132"/>
      <c r="AO493" s="132"/>
      <c r="AP493" s="132"/>
      <c r="AQ493" s="132"/>
      <c r="AR493" s="132"/>
      <c r="AS493" s="132"/>
      <c r="AT493" s="132"/>
      <c r="AU493" s="132"/>
      <c r="AV493" s="132"/>
      <c r="AW493" s="132"/>
      <c r="AX493" s="132"/>
      <c r="AY493" s="132"/>
      <c r="AZ493" s="132"/>
      <c r="BA493" s="132"/>
      <c r="BB493" s="132"/>
      <c r="BC493" s="132"/>
      <c r="BD493" s="132"/>
      <c r="BE493" s="132"/>
      <c r="BF493" s="150"/>
      <c r="BG493" s="132"/>
      <c r="BH493" s="132"/>
      <c r="BI493" s="132"/>
      <c r="BJ493" s="132"/>
      <c r="BK493" s="132"/>
      <c r="BL493" s="132"/>
      <c r="BM493" s="132"/>
      <c r="BN493" s="132"/>
      <c r="BO493" s="132"/>
      <c r="BP493" s="132"/>
      <c r="BQ493" s="132"/>
      <c r="BR493" s="132"/>
    </row>
    <row r="494" spans="1:70" s="37" customFormat="1" ht="15.75" customHeight="1" x14ac:dyDescent="0.25">
      <c r="A494" s="234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44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228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50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</row>
    <row r="495" spans="1:70" s="37" customFormat="1" x14ac:dyDescent="0.25">
      <c r="A495" s="234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44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228"/>
      <c r="AK495" s="132"/>
      <c r="AL495" s="132"/>
      <c r="AM495" s="132"/>
      <c r="AN495" s="132"/>
      <c r="AO495" s="132"/>
      <c r="AP495" s="132"/>
      <c r="AQ495" s="132"/>
      <c r="AR495" s="132"/>
      <c r="AS495" s="132"/>
      <c r="AT495" s="132"/>
      <c r="AU495" s="132"/>
      <c r="AV495" s="132"/>
      <c r="AW495" s="132"/>
      <c r="AX495" s="132"/>
      <c r="AY495" s="132"/>
      <c r="AZ495" s="132"/>
      <c r="BA495" s="132"/>
      <c r="BB495" s="132"/>
      <c r="BC495" s="132"/>
      <c r="BD495" s="132"/>
      <c r="BE495" s="132"/>
      <c r="BF495" s="150"/>
      <c r="BG495" s="132"/>
      <c r="BH495" s="132"/>
      <c r="BI495" s="132"/>
      <c r="BJ495" s="132"/>
      <c r="BK495" s="132"/>
      <c r="BL495" s="132"/>
      <c r="BM495" s="132"/>
      <c r="BN495" s="132"/>
      <c r="BO495" s="132"/>
      <c r="BP495" s="132"/>
      <c r="BQ495" s="132"/>
      <c r="BR495" s="132"/>
    </row>
    <row r="496" spans="1:70" s="37" customFormat="1" ht="15.75" customHeight="1" x14ac:dyDescent="0.25">
      <c r="A496" s="234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44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228"/>
      <c r="AK496" s="132"/>
      <c r="AL496" s="132"/>
      <c r="AM496" s="132"/>
      <c r="AN496" s="132"/>
      <c r="AO496" s="132"/>
      <c r="AP496" s="132"/>
      <c r="AQ496" s="132"/>
      <c r="AR496" s="132"/>
      <c r="AS496" s="132"/>
      <c r="AT496" s="132"/>
      <c r="AU496" s="132"/>
      <c r="AV496" s="132"/>
      <c r="AW496" s="132"/>
      <c r="AX496" s="132"/>
      <c r="AY496" s="132"/>
      <c r="AZ496" s="132"/>
      <c r="BA496" s="132"/>
      <c r="BB496" s="132"/>
      <c r="BC496" s="132"/>
      <c r="BD496" s="132"/>
      <c r="BE496" s="132"/>
      <c r="BF496" s="150"/>
      <c r="BG496" s="132"/>
      <c r="BH496" s="132"/>
      <c r="BI496" s="132"/>
      <c r="BJ496" s="132"/>
      <c r="BK496" s="132"/>
      <c r="BL496" s="132"/>
      <c r="BM496" s="132"/>
      <c r="BN496" s="132"/>
      <c r="BO496" s="132"/>
      <c r="BP496" s="132"/>
      <c r="BQ496" s="132"/>
      <c r="BR496" s="132"/>
    </row>
    <row r="497" spans="1:70" s="37" customFormat="1" x14ac:dyDescent="0.25">
      <c r="A497" s="234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44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228"/>
      <c r="AK497" s="132"/>
      <c r="AL497" s="132"/>
      <c r="AM497" s="132"/>
      <c r="AN497" s="132"/>
      <c r="AO497" s="132"/>
      <c r="AP497" s="132"/>
      <c r="AQ497" s="132"/>
      <c r="AR497" s="132"/>
      <c r="AS497" s="132"/>
      <c r="AT497" s="132"/>
      <c r="AU497" s="132"/>
      <c r="AV497" s="132"/>
      <c r="AW497" s="132"/>
      <c r="AX497" s="132"/>
      <c r="AY497" s="132"/>
      <c r="AZ497" s="132"/>
      <c r="BA497" s="132"/>
      <c r="BB497" s="132"/>
      <c r="BC497" s="132"/>
      <c r="BD497" s="132"/>
      <c r="BE497" s="132"/>
      <c r="BF497" s="150"/>
      <c r="BG497" s="132"/>
      <c r="BH497" s="132"/>
      <c r="BI497" s="132"/>
      <c r="BJ497" s="132"/>
      <c r="BK497" s="132"/>
      <c r="BL497" s="132"/>
      <c r="BM497" s="132"/>
      <c r="BN497" s="132"/>
      <c r="BO497" s="132"/>
      <c r="BP497" s="132"/>
      <c r="BQ497" s="132"/>
      <c r="BR497" s="132"/>
    </row>
    <row r="498" spans="1:70" s="37" customFormat="1" ht="15.75" customHeight="1" x14ac:dyDescent="0.25">
      <c r="A498" s="234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44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228"/>
      <c r="AK498" s="132"/>
      <c r="AL498" s="132"/>
      <c r="AM498" s="132"/>
      <c r="AN498" s="132"/>
      <c r="AO498" s="132"/>
      <c r="AP498" s="132"/>
      <c r="AQ498" s="132"/>
      <c r="AR498" s="132"/>
      <c r="AS498" s="132"/>
      <c r="AT498" s="132"/>
      <c r="AU498" s="132"/>
      <c r="AV498" s="132"/>
      <c r="AW498" s="132"/>
      <c r="AX498" s="132"/>
      <c r="AY498" s="132"/>
      <c r="AZ498" s="132"/>
      <c r="BA498" s="132"/>
      <c r="BB498" s="132"/>
      <c r="BC498" s="132"/>
      <c r="BD498" s="132"/>
      <c r="BE498" s="132"/>
      <c r="BF498" s="150"/>
      <c r="BG498" s="132"/>
      <c r="BH498" s="132"/>
      <c r="BI498" s="132"/>
      <c r="BJ498" s="132"/>
      <c r="BK498" s="132"/>
      <c r="BL498" s="132"/>
      <c r="BM498" s="132"/>
      <c r="BN498" s="132"/>
      <c r="BO498" s="132"/>
      <c r="BP498" s="132"/>
      <c r="BQ498" s="132"/>
      <c r="BR498" s="132"/>
    </row>
    <row r="499" spans="1:70" s="37" customFormat="1" x14ac:dyDescent="0.25">
      <c r="A499" s="234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44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228"/>
      <c r="AK499" s="132"/>
      <c r="AL499" s="132"/>
      <c r="AM499" s="132"/>
      <c r="AN499" s="132"/>
      <c r="AO499" s="132"/>
      <c r="AP499" s="132"/>
      <c r="AQ499" s="132"/>
      <c r="AR499" s="132"/>
      <c r="AS499" s="132"/>
      <c r="AT499" s="132"/>
      <c r="AU499" s="132"/>
      <c r="AV499" s="132"/>
      <c r="AW499" s="132"/>
      <c r="AX499" s="132"/>
      <c r="AY499" s="132"/>
      <c r="AZ499" s="132"/>
      <c r="BA499" s="132"/>
      <c r="BB499" s="132"/>
      <c r="BC499" s="132"/>
      <c r="BD499" s="132"/>
      <c r="BE499" s="132"/>
      <c r="BF499" s="150"/>
      <c r="BG499" s="132"/>
      <c r="BH499" s="132"/>
      <c r="BI499" s="132"/>
      <c r="BJ499" s="132"/>
      <c r="BK499" s="132"/>
      <c r="BL499" s="132"/>
      <c r="BM499" s="132"/>
      <c r="BN499" s="132"/>
      <c r="BO499" s="132"/>
      <c r="BP499" s="132"/>
      <c r="BQ499" s="132"/>
      <c r="BR499" s="132"/>
    </row>
    <row r="500" spans="1:70" s="37" customFormat="1" ht="15.75" customHeight="1" x14ac:dyDescent="0.25">
      <c r="A500" s="234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44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228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  <c r="BB500" s="132"/>
      <c r="BC500" s="132"/>
      <c r="BD500" s="132"/>
      <c r="BE500" s="132"/>
      <c r="BF500" s="150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  <c r="BQ500" s="132"/>
      <c r="BR500" s="132"/>
    </row>
    <row r="501" spans="1:70" s="37" customFormat="1" x14ac:dyDescent="0.25">
      <c r="A501" s="234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44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228"/>
      <c r="AK501" s="132"/>
      <c r="AL501" s="132"/>
      <c r="AM501" s="132"/>
      <c r="AN501" s="132"/>
      <c r="AO501" s="132"/>
      <c r="AP501" s="132"/>
      <c r="AQ501" s="132"/>
      <c r="AR501" s="132"/>
      <c r="AS501" s="132"/>
      <c r="AT501" s="132"/>
      <c r="AU501" s="132"/>
      <c r="AV501" s="132"/>
      <c r="AW501" s="132"/>
      <c r="AX501" s="132"/>
      <c r="AY501" s="132"/>
      <c r="AZ501" s="132"/>
      <c r="BA501" s="132"/>
      <c r="BB501" s="132"/>
      <c r="BC501" s="132"/>
      <c r="BD501" s="132"/>
      <c r="BE501" s="132"/>
      <c r="BF501" s="150"/>
      <c r="BG501" s="132"/>
      <c r="BH501" s="132"/>
      <c r="BI501" s="132"/>
      <c r="BJ501" s="132"/>
      <c r="BK501" s="132"/>
      <c r="BL501" s="132"/>
      <c r="BM501" s="132"/>
      <c r="BN501" s="132"/>
      <c r="BO501" s="132"/>
      <c r="BP501" s="132"/>
      <c r="BQ501" s="132"/>
      <c r="BR501" s="132"/>
    </row>
    <row r="502" spans="1:70" s="37" customFormat="1" ht="15.75" customHeight="1" x14ac:dyDescent="0.25">
      <c r="A502" s="234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44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228"/>
      <c r="AK502" s="132"/>
      <c r="AL502" s="132"/>
      <c r="AM502" s="132"/>
      <c r="AN502" s="132"/>
      <c r="AO502" s="132"/>
      <c r="AP502" s="132"/>
      <c r="AQ502" s="132"/>
      <c r="AR502" s="132"/>
      <c r="AS502" s="132"/>
      <c r="AT502" s="132"/>
      <c r="AU502" s="132"/>
      <c r="AV502" s="132"/>
      <c r="AW502" s="132"/>
      <c r="AX502" s="132"/>
      <c r="AY502" s="132"/>
      <c r="AZ502" s="132"/>
      <c r="BA502" s="132"/>
      <c r="BB502" s="132"/>
      <c r="BC502" s="132"/>
      <c r="BD502" s="132"/>
      <c r="BE502" s="132"/>
      <c r="BF502" s="150"/>
      <c r="BG502" s="132"/>
      <c r="BH502" s="132"/>
      <c r="BI502" s="132"/>
      <c r="BJ502" s="132"/>
      <c r="BK502" s="132"/>
      <c r="BL502" s="132"/>
      <c r="BM502" s="132"/>
      <c r="BN502" s="132"/>
      <c r="BO502" s="132"/>
      <c r="BP502" s="132"/>
      <c r="BQ502" s="132"/>
      <c r="BR502" s="132"/>
    </row>
    <row r="503" spans="1:70" s="37" customFormat="1" x14ac:dyDescent="0.25">
      <c r="A503" s="234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44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228"/>
      <c r="AK503" s="132"/>
      <c r="AL503" s="132"/>
      <c r="AM503" s="132"/>
      <c r="AN503" s="132"/>
      <c r="AO503" s="132"/>
      <c r="AP503" s="132"/>
      <c r="AQ503" s="132"/>
      <c r="AR503" s="132"/>
      <c r="AS503" s="132"/>
      <c r="AT503" s="132"/>
      <c r="AU503" s="132"/>
      <c r="AV503" s="132"/>
      <c r="AW503" s="132"/>
      <c r="AX503" s="132"/>
      <c r="AY503" s="132"/>
      <c r="AZ503" s="132"/>
      <c r="BA503" s="132"/>
      <c r="BB503" s="132"/>
      <c r="BC503" s="132"/>
      <c r="BD503" s="132"/>
      <c r="BE503" s="132"/>
      <c r="BF503" s="150"/>
      <c r="BG503" s="132"/>
      <c r="BH503" s="132"/>
      <c r="BI503" s="132"/>
      <c r="BJ503" s="132"/>
      <c r="BK503" s="132"/>
      <c r="BL503" s="132"/>
      <c r="BM503" s="132"/>
      <c r="BN503" s="132"/>
      <c r="BO503" s="132"/>
      <c r="BP503" s="132"/>
      <c r="BQ503" s="132"/>
      <c r="BR503" s="132"/>
    </row>
    <row r="504" spans="1:70" s="37" customFormat="1" ht="15.75" customHeight="1" x14ac:dyDescent="0.25">
      <c r="A504" s="234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44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228"/>
      <c r="AK504" s="132"/>
      <c r="AL504" s="132"/>
      <c r="AM504" s="132"/>
      <c r="AN504" s="132"/>
      <c r="AO504" s="132"/>
      <c r="AP504" s="132"/>
      <c r="AQ504" s="132"/>
      <c r="AR504" s="132"/>
      <c r="AS504" s="132"/>
      <c r="AT504" s="132"/>
      <c r="AU504" s="132"/>
      <c r="AV504" s="132"/>
      <c r="AW504" s="132"/>
      <c r="AX504" s="132"/>
      <c r="AY504" s="132"/>
      <c r="AZ504" s="132"/>
      <c r="BA504" s="132"/>
      <c r="BB504" s="132"/>
      <c r="BC504" s="132"/>
      <c r="BD504" s="132"/>
      <c r="BE504" s="132"/>
      <c r="BF504" s="150"/>
      <c r="BG504" s="132"/>
      <c r="BH504" s="132"/>
      <c r="BI504" s="132"/>
      <c r="BJ504" s="132"/>
      <c r="BK504" s="132"/>
      <c r="BL504" s="132"/>
      <c r="BM504" s="132"/>
      <c r="BN504" s="132"/>
      <c r="BO504" s="132"/>
      <c r="BP504" s="132"/>
      <c r="BQ504" s="132"/>
      <c r="BR504" s="132"/>
    </row>
    <row r="505" spans="1:70" s="37" customFormat="1" x14ac:dyDescent="0.25">
      <c r="A505" s="234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44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228"/>
      <c r="AK505" s="132"/>
      <c r="AL505" s="132"/>
      <c r="AM505" s="132"/>
      <c r="AN505" s="132"/>
      <c r="AO505" s="132"/>
      <c r="AP505" s="132"/>
      <c r="AQ505" s="132"/>
      <c r="AR505" s="132"/>
      <c r="AS505" s="132"/>
      <c r="AT505" s="132"/>
      <c r="AU505" s="132"/>
      <c r="AV505" s="132"/>
      <c r="AW505" s="132"/>
      <c r="AX505" s="132"/>
      <c r="AY505" s="132"/>
      <c r="AZ505" s="132"/>
      <c r="BA505" s="132"/>
      <c r="BB505" s="132"/>
      <c r="BC505" s="132"/>
      <c r="BD505" s="132"/>
      <c r="BE505" s="132"/>
      <c r="BF505" s="150"/>
      <c r="BG505" s="132"/>
      <c r="BH505" s="132"/>
      <c r="BI505" s="132"/>
      <c r="BJ505" s="132"/>
      <c r="BK505" s="132"/>
      <c r="BL505" s="132"/>
      <c r="BM505" s="132"/>
      <c r="BN505" s="132"/>
      <c r="BO505" s="132"/>
      <c r="BP505" s="132"/>
      <c r="BQ505" s="132"/>
      <c r="BR505" s="132"/>
    </row>
    <row r="506" spans="1:70" s="37" customFormat="1" ht="15.75" customHeight="1" x14ac:dyDescent="0.25">
      <c r="A506" s="234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44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228"/>
      <c r="AK506" s="132"/>
      <c r="AL506" s="132"/>
      <c r="AM506" s="132"/>
      <c r="AN506" s="132"/>
      <c r="AO506" s="132"/>
      <c r="AP506" s="132"/>
      <c r="AQ506" s="132"/>
      <c r="AR506" s="132"/>
      <c r="AS506" s="132"/>
      <c r="AT506" s="132"/>
      <c r="AU506" s="132"/>
      <c r="AV506" s="132"/>
      <c r="AW506" s="132"/>
      <c r="AX506" s="132"/>
      <c r="AY506" s="132"/>
      <c r="AZ506" s="132"/>
      <c r="BA506" s="132"/>
      <c r="BB506" s="132"/>
      <c r="BC506" s="132"/>
      <c r="BD506" s="132"/>
      <c r="BE506" s="132"/>
      <c r="BF506" s="150"/>
      <c r="BG506" s="132"/>
      <c r="BH506" s="132"/>
      <c r="BI506" s="132"/>
      <c r="BJ506" s="132"/>
      <c r="BK506" s="132"/>
      <c r="BL506" s="132"/>
      <c r="BM506" s="132"/>
      <c r="BN506" s="132"/>
      <c r="BO506" s="132"/>
      <c r="BP506" s="132"/>
      <c r="BQ506" s="132"/>
      <c r="BR506" s="132"/>
    </row>
    <row r="507" spans="1:70" s="37" customFormat="1" x14ac:dyDescent="0.25">
      <c r="A507" s="234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44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228"/>
      <c r="AK507" s="132"/>
      <c r="AL507" s="132"/>
      <c r="AM507" s="132"/>
      <c r="AN507" s="132"/>
      <c r="AO507" s="132"/>
      <c r="AP507" s="132"/>
      <c r="AQ507" s="132"/>
      <c r="AR507" s="132"/>
      <c r="AS507" s="132"/>
      <c r="AT507" s="132"/>
      <c r="AU507" s="132"/>
      <c r="AV507" s="132"/>
      <c r="AW507" s="132"/>
      <c r="AX507" s="132"/>
      <c r="AY507" s="132"/>
      <c r="AZ507" s="132"/>
      <c r="BA507" s="132"/>
      <c r="BB507" s="132"/>
      <c r="BC507" s="132"/>
      <c r="BD507" s="132"/>
      <c r="BE507" s="132"/>
      <c r="BF507" s="150"/>
      <c r="BG507" s="132"/>
      <c r="BH507" s="132"/>
      <c r="BI507" s="132"/>
      <c r="BJ507" s="132"/>
      <c r="BK507" s="132"/>
      <c r="BL507" s="132"/>
      <c r="BM507" s="132"/>
      <c r="BN507" s="132"/>
      <c r="BO507" s="132"/>
      <c r="BP507" s="132"/>
      <c r="BQ507" s="132"/>
      <c r="BR507" s="132"/>
    </row>
    <row r="508" spans="1:70" s="37" customFormat="1" ht="15.75" customHeight="1" x14ac:dyDescent="0.25">
      <c r="A508" s="234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44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228"/>
      <c r="AK508" s="132"/>
      <c r="AL508" s="132"/>
      <c r="AM508" s="132"/>
      <c r="AN508" s="132"/>
      <c r="AO508" s="132"/>
      <c r="AP508" s="132"/>
      <c r="AQ508" s="132"/>
      <c r="AR508" s="132"/>
      <c r="AS508" s="132"/>
      <c r="AT508" s="132"/>
      <c r="AU508" s="132"/>
      <c r="AV508" s="132"/>
      <c r="AW508" s="132"/>
      <c r="AX508" s="132"/>
      <c r="AY508" s="132"/>
      <c r="AZ508" s="132"/>
      <c r="BA508" s="132"/>
      <c r="BB508" s="132"/>
      <c r="BC508" s="132"/>
      <c r="BD508" s="132"/>
      <c r="BE508" s="132"/>
      <c r="BF508" s="150"/>
      <c r="BG508" s="132"/>
      <c r="BH508" s="132"/>
      <c r="BI508" s="132"/>
      <c r="BJ508" s="132"/>
      <c r="BK508" s="132"/>
      <c r="BL508" s="132"/>
      <c r="BM508" s="132"/>
      <c r="BN508" s="132"/>
      <c r="BO508" s="132"/>
      <c r="BP508" s="132"/>
      <c r="BQ508" s="132"/>
      <c r="BR508" s="132"/>
    </row>
    <row r="509" spans="1:70" s="37" customFormat="1" x14ac:dyDescent="0.25">
      <c r="A509" s="234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44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228"/>
      <c r="AK509" s="132"/>
      <c r="AL509" s="132"/>
      <c r="AM509" s="132"/>
      <c r="AN509" s="132"/>
      <c r="AO509" s="132"/>
      <c r="AP509" s="132"/>
      <c r="AQ509" s="132"/>
      <c r="AR509" s="132"/>
      <c r="AS509" s="132"/>
      <c r="AT509" s="132"/>
      <c r="AU509" s="132"/>
      <c r="AV509" s="132"/>
      <c r="AW509" s="132"/>
      <c r="AX509" s="132"/>
      <c r="AY509" s="132"/>
      <c r="AZ509" s="132"/>
      <c r="BA509" s="132"/>
      <c r="BB509" s="132"/>
      <c r="BC509" s="132"/>
      <c r="BD509" s="132"/>
      <c r="BE509" s="132"/>
      <c r="BF509" s="150"/>
      <c r="BG509" s="132"/>
      <c r="BH509" s="132"/>
      <c r="BI509" s="132"/>
      <c r="BJ509" s="132"/>
      <c r="BK509" s="132"/>
      <c r="BL509" s="132"/>
      <c r="BM509" s="132"/>
      <c r="BN509" s="132"/>
      <c r="BO509" s="132"/>
      <c r="BP509" s="132"/>
      <c r="BQ509" s="132"/>
      <c r="BR509" s="132"/>
    </row>
    <row r="510" spans="1:70" s="37" customFormat="1" ht="15.75" customHeight="1" x14ac:dyDescent="0.25">
      <c r="A510" s="234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44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228"/>
      <c r="AK510" s="132"/>
      <c r="AL510" s="132"/>
      <c r="AM510" s="132"/>
      <c r="AN510" s="132"/>
      <c r="AO510" s="132"/>
      <c r="AP510" s="132"/>
      <c r="AQ510" s="132"/>
      <c r="AR510" s="132"/>
      <c r="AS510" s="132"/>
      <c r="AT510" s="132"/>
      <c r="AU510" s="132"/>
      <c r="AV510" s="132"/>
      <c r="AW510" s="132"/>
      <c r="AX510" s="132"/>
      <c r="AY510" s="132"/>
      <c r="AZ510" s="132"/>
      <c r="BA510" s="132"/>
      <c r="BB510" s="132"/>
      <c r="BC510" s="132"/>
      <c r="BD510" s="132"/>
      <c r="BE510" s="132"/>
      <c r="BF510" s="150"/>
      <c r="BG510" s="132"/>
      <c r="BH510" s="132"/>
      <c r="BI510" s="132"/>
      <c r="BJ510" s="132"/>
      <c r="BK510" s="132"/>
      <c r="BL510" s="132"/>
      <c r="BM510" s="132"/>
      <c r="BN510" s="132"/>
      <c r="BO510" s="132"/>
      <c r="BP510" s="132"/>
      <c r="BQ510" s="132"/>
      <c r="BR510" s="132"/>
    </row>
    <row r="511" spans="1:70" s="37" customFormat="1" x14ac:dyDescent="0.25">
      <c r="A511" s="234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44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228"/>
      <c r="AK511" s="132"/>
      <c r="AL511" s="132"/>
      <c r="AM511" s="132"/>
      <c r="AN511" s="132"/>
      <c r="AO511" s="132"/>
      <c r="AP511" s="132"/>
      <c r="AQ511" s="132"/>
      <c r="AR511" s="132"/>
      <c r="AS511" s="132"/>
      <c r="AT511" s="132"/>
      <c r="AU511" s="132"/>
      <c r="AV511" s="132"/>
      <c r="AW511" s="132"/>
      <c r="AX511" s="132"/>
      <c r="AY511" s="132"/>
      <c r="AZ511" s="132"/>
      <c r="BA511" s="132"/>
      <c r="BB511" s="132"/>
      <c r="BC511" s="132"/>
      <c r="BD511" s="132"/>
      <c r="BE511" s="132"/>
      <c r="BF511" s="150"/>
      <c r="BG511" s="132"/>
      <c r="BH511" s="132"/>
      <c r="BI511" s="132"/>
      <c r="BJ511" s="132"/>
      <c r="BK511" s="132"/>
      <c r="BL511" s="132"/>
      <c r="BM511" s="132"/>
      <c r="BN511" s="132"/>
      <c r="BO511" s="132"/>
      <c r="BP511" s="132"/>
      <c r="BQ511" s="132"/>
      <c r="BR511" s="132"/>
    </row>
    <row r="512" spans="1:70" s="37" customFormat="1" ht="15.75" customHeight="1" x14ac:dyDescent="0.25">
      <c r="A512" s="234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44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228"/>
      <c r="AK512" s="132"/>
      <c r="AL512" s="132"/>
      <c r="AM512" s="132"/>
      <c r="AN512" s="132"/>
      <c r="AO512" s="132"/>
      <c r="AP512" s="132"/>
      <c r="AQ512" s="132"/>
      <c r="AR512" s="132"/>
      <c r="AS512" s="132"/>
      <c r="AT512" s="132"/>
      <c r="AU512" s="132"/>
      <c r="AV512" s="132"/>
      <c r="AW512" s="132"/>
      <c r="AX512" s="132"/>
      <c r="AY512" s="132"/>
      <c r="AZ512" s="132"/>
      <c r="BA512" s="132"/>
      <c r="BB512" s="132"/>
      <c r="BC512" s="132"/>
      <c r="BD512" s="132"/>
      <c r="BE512" s="132"/>
      <c r="BF512" s="150"/>
      <c r="BG512" s="132"/>
      <c r="BH512" s="132"/>
      <c r="BI512" s="132"/>
      <c r="BJ512" s="132"/>
      <c r="BK512" s="132"/>
      <c r="BL512" s="132"/>
      <c r="BM512" s="132"/>
      <c r="BN512" s="132"/>
      <c r="BO512" s="132"/>
      <c r="BP512" s="132"/>
      <c r="BQ512" s="132"/>
      <c r="BR512" s="132"/>
    </row>
    <row r="513" spans="1:70" s="37" customFormat="1" x14ac:dyDescent="0.25">
      <c r="A513" s="234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44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228"/>
      <c r="AK513" s="132"/>
      <c r="AL513" s="132"/>
      <c r="AM513" s="132"/>
      <c r="AN513" s="132"/>
      <c r="AO513" s="132"/>
      <c r="AP513" s="132"/>
      <c r="AQ513" s="132"/>
      <c r="AR513" s="132"/>
      <c r="AS513" s="132"/>
      <c r="AT513" s="132"/>
      <c r="AU513" s="132"/>
      <c r="AV513" s="132"/>
      <c r="AW513" s="132"/>
      <c r="AX513" s="132"/>
      <c r="AY513" s="132"/>
      <c r="AZ513" s="132"/>
      <c r="BA513" s="132"/>
      <c r="BB513" s="132"/>
      <c r="BC513" s="132"/>
      <c r="BD513" s="132"/>
      <c r="BE513" s="132"/>
      <c r="BF513" s="150"/>
      <c r="BG513" s="132"/>
      <c r="BH513" s="132"/>
      <c r="BI513" s="132"/>
      <c r="BJ513" s="132"/>
      <c r="BK513" s="132"/>
      <c r="BL513" s="132"/>
      <c r="BM513" s="132"/>
      <c r="BN513" s="132"/>
      <c r="BO513" s="132"/>
      <c r="BP513" s="132"/>
      <c r="BQ513" s="132"/>
      <c r="BR513" s="132"/>
    </row>
    <row r="514" spans="1:70" s="37" customFormat="1" ht="15.75" customHeight="1" x14ac:dyDescent="0.25">
      <c r="A514" s="234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44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228"/>
      <c r="AK514" s="132"/>
      <c r="AL514" s="132"/>
      <c r="AM514" s="132"/>
      <c r="AN514" s="132"/>
      <c r="AO514" s="132"/>
      <c r="AP514" s="132"/>
      <c r="AQ514" s="132"/>
      <c r="AR514" s="132"/>
      <c r="AS514" s="132"/>
      <c r="AT514" s="132"/>
      <c r="AU514" s="132"/>
      <c r="AV514" s="132"/>
      <c r="AW514" s="132"/>
      <c r="AX514" s="132"/>
      <c r="AY514" s="132"/>
      <c r="AZ514" s="132"/>
      <c r="BA514" s="132"/>
      <c r="BB514" s="132"/>
      <c r="BC514" s="132"/>
      <c r="BD514" s="132"/>
      <c r="BE514" s="132"/>
      <c r="BF514" s="150"/>
      <c r="BG514" s="132"/>
      <c r="BH514" s="132"/>
      <c r="BI514" s="132"/>
      <c r="BJ514" s="132"/>
      <c r="BK514" s="132"/>
      <c r="BL514" s="132"/>
      <c r="BM514" s="132"/>
      <c r="BN514" s="132"/>
      <c r="BO514" s="132"/>
      <c r="BP514" s="132"/>
      <c r="BQ514" s="132"/>
      <c r="BR514" s="132"/>
    </row>
    <row r="515" spans="1:70" s="37" customFormat="1" x14ac:dyDescent="0.25">
      <c r="A515" s="234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44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228"/>
      <c r="AK515" s="132"/>
      <c r="AL515" s="132"/>
      <c r="AM515" s="132"/>
      <c r="AN515" s="132"/>
      <c r="AO515" s="132"/>
      <c r="AP515" s="132"/>
      <c r="AQ515" s="132"/>
      <c r="AR515" s="132"/>
      <c r="AS515" s="132"/>
      <c r="AT515" s="132"/>
      <c r="AU515" s="132"/>
      <c r="AV515" s="132"/>
      <c r="AW515" s="132"/>
      <c r="AX515" s="132"/>
      <c r="AY515" s="132"/>
      <c r="AZ515" s="132"/>
      <c r="BA515" s="132"/>
      <c r="BB515" s="132"/>
      <c r="BC515" s="132"/>
      <c r="BD515" s="132"/>
      <c r="BE515" s="132"/>
      <c r="BF515" s="150"/>
      <c r="BG515" s="132"/>
      <c r="BH515" s="132"/>
      <c r="BI515" s="132"/>
      <c r="BJ515" s="132"/>
      <c r="BK515" s="132"/>
      <c r="BL515" s="132"/>
      <c r="BM515" s="132"/>
      <c r="BN515" s="132"/>
      <c r="BO515" s="132"/>
      <c r="BP515" s="132"/>
      <c r="BQ515" s="132"/>
      <c r="BR515" s="132"/>
    </row>
    <row r="516" spans="1:70" s="37" customFormat="1" ht="15.75" customHeight="1" x14ac:dyDescent="0.25">
      <c r="A516" s="234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44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228"/>
      <c r="AK516" s="132"/>
      <c r="AL516" s="132"/>
      <c r="AM516" s="132"/>
      <c r="AN516" s="132"/>
      <c r="AO516" s="132"/>
      <c r="AP516" s="132"/>
      <c r="AQ516" s="132"/>
      <c r="AR516" s="132"/>
      <c r="AS516" s="132"/>
      <c r="AT516" s="132"/>
      <c r="AU516" s="132"/>
      <c r="AV516" s="132"/>
      <c r="AW516" s="132"/>
      <c r="AX516" s="132"/>
      <c r="AY516" s="132"/>
      <c r="AZ516" s="132"/>
      <c r="BA516" s="132"/>
      <c r="BB516" s="132"/>
      <c r="BC516" s="132"/>
      <c r="BD516" s="132"/>
      <c r="BE516" s="132"/>
      <c r="BF516" s="150"/>
      <c r="BG516" s="132"/>
      <c r="BH516" s="132"/>
      <c r="BI516" s="132"/>
      <c r="BJ516" s="132"/>
      <c r="BK516" s="132"/>
      <c r="BL516" s="132"/>
      <c r="BM516" s="132"/>
      <c r="BN516" s="132"/>
      <c r="BO516" s="132"/>
      <c r="BP516" s="132"/>
      <c r="BQ516" s="132"/>
      <c r="BR516" s="132"/>
    </row>
    <row r="517" spans="1:70" s="37" customFormat="1" x14ac:dyDescent="0.25">
      <c r="A517" s="234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44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228"/>
      <c r="AK517" s="132"/>
      <c r="AL517" s="132"/>
      <c r="AM517" s="132"/>
      <c r="AN517" s="132"/>
      <c r="AO517" s="132"/>
      <c r="AP517" s="132"/>
      <c r="AQ517" s="132"/>
      <c r="AR517" s="132"/>
      <c r="AS517" s="132"/>
      <c r="AT517" s="132"/>
      <c r="AU517" s="132"/>
      <c r="AV517" s="132"/>
      <c r="AW517" s="132"/>
      <c r="AX517" s="132"/>
      <c r="AY517" s="132"/>
      <c r="AZ517" s="132"/>
      <c r="BA517" s="132"/>
      <c r="BB517" s="132"/>
      <c r="BC517" s="132"/>
      <c r="BD517" s="132"/>
      <c r="BE517" s="132"/>
      <c r="BF517" s="150"/>
      <c r="BG517" s="132"/>
      <c r="BH517" s="132"/>
      <c r="BI517" s="132"/>
      <c r="BJ517" s="132"/>
      <c r="BK517" s="132"/>
      <c r="BL517" s="132"/>
      <c r="BM517" s="132"/>
      <c r="BN517" s="132"/>
      <c r="BO517" s="132"/>
      <c r="BP517" s="132"/>
      <c r="BQ517" s="132"/>
      <c r="BR517" s="132"/>
    </row>
    <row r="518" spans="1:70" s="37" customFormat="1" ht="15.75" customHeight="1" x14ac:dyDescent="0.25">
      <c r="A518" s="234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44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228"/>
      <c r="AK518" s="132"/>
      <c r="AL518" s="132"/>
      <c r="AM518" s="132"/>
      <c r="AN518" s="132"/>
      <c r="AO518" s="132"/>
      <c r="AP518" s="132"/>
      <c r="AQ518" s="132"/>
      <c r="AR518" s="132"/>
      <c r="AS518" s="132"/>
      <c r="AT518" s="132"/>
      <c r="AU518" s="132"/>
      <c r="AV518" s="132"/>
      <c r="AW518" s="132"/>
      <c r="AX518" s="132"/>
      <c r="AY518" s="132"/>
      <c r="AZ518" s="132"/>
      <c r="BA518" s="132"/>
      <c r="BB518" s="132"/>
      <c r="BC518" s="132"/>
      <c r="BD518" s="132"/>
      <c r="BE518" s="132"/>
      <c r="BF518" s="150"/>
      <c r="BG518" s="132"/>
      <c r="BH518" s="132"/>
      <c r="BI518" s="132"/>
      <c r="BJ518" s="132"/>
      <c r="BK518" s="132"/>
      <c r="BL518" s="132"/>
      <c r="BM518" s="132"/>
      <c r="BN518" s="132"/>
      <c r="BO518" s="132"/>
      <c r="BP518" s="132"/>
      <c r="BQ518" s="132"/>
      <c r="BR518" s="132"/>
    </row>
    <row r="519" spans="1:70" s="37" customFormat="1" x14ac:dyDescent="0.25">
      <c r="A519" s="234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44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228"/>
      <c r="AK519" s="132"/>
      <c r="AL519" s="132"/>
      <c r="AM519" s="132"/>
      <c r="AN519" s="132"/>
      <c r="AO519" s="132"/>
      <c r="AP519" s="132"/>
      <c r="AQ519" s="132"/>
      <c r="AR519" s="132"/>
      <c r="AS519" s="132"/>
      <c r="AT519" s="132"/>
      <c r="AU519" s="132"/>
      <c r="AV519" s="132"/>
      <c r="AW519" s="132"/>
      <c r="AX519" s="132"/>
      <c r="AY519" s="132"/>
      <c r="AZ519" s="132"/>
      <c r="BA519" s="132"/>
      <c r="BB519" s="132"/>
      <c r="BC519" s="132"/>
      <c r="BD519" s="132"/>
      <c r="BE519" s="132"/>
      <c r="BF519" s="150"/>
      <c r="BG519" s="132"/>
      <c r="BH519" s="132"/>
      <c r="BI519" s="132"/>
      <c r="BJ519" s="132"/>
      <c r="BK519" s="132"/>
      <c r="BL519" s="132"/>
      <c r="BM519" s="132"/>
      <c r="BN519" s="132"/>
      <c r="BO519" s="132"/>
      <c r="BP519" s="132"/>
      <c r="BQ519" s="132"/>
      <c r="BR519" s="132"/>
    </row>
    <row r="520" spans="1:70" s="37" customFormat="1" ht="15.75" customHeight="1" x14ac:dyDescent="0.25">
      <c r="A520" s="234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44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228"/>
      <c r="AK520" s="132"/>
      <c r="AL520" s="132"/>
      <c r="AM520" s="132"/>
      <c r="AN520" s="132"/>
      <c r="AO520" s="132"/>
      <c r="AP520" s="132"/>
      <c r="AQ520" s="132"/>
      <c r="AR520" s="132"/>
      <c r="AS520" s="132"/>
      <c r="AT520" s="132"/>
      <c r="AU520" s="132"/>
      <c r="AV520" s="132"/>
      <c r="AW520" s="132"/>
      <c r="AX520" s="132"/>
      <c r="AY520" s="132"/>
      <c r="AZ520" s="132"/>
      <c r="BA520" s="132"/>
      <c r="BB520" s="132"/>
      <c r="BC520" s="132"/>
      <c r="BD520" s="132"/>
      <c r="BE520" s="132"/>
      <c r="BF520" s="150"/>
      <c r="BG520" s="132"/>
      <c r="BH520" s="132"/>
      <c r="BI520" s="132"/>
      <c r="BJ520" s="132"/>
      <c r="BK520" s="132"/>
      <c r="BL520" s="132"/>
      <c r="BM520" s="132"/>
      <c r="BN520" s="132"/>
      <c r="BO520" s="132"/>
      <c r="BP520" s="132"/>
      <c r="BQ520" s="132"/>
      <c r="BR520" s="132"/>
    </row>
    <row r="521" spans="1:70" s="37" customFormat="1" x14ac:dyDescent="0.25">
      <c r="A521" s="234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44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228"/>
      <c r="AK521" s="132"/>
      <c r="AL521" s="132"/>
      <c r="AM521" s="132"/>
      <c r="AN521" s="132"/>
      <c r="AO521" s="132"/>
      <c r="AP521" s="132"/>
      <c r="AQ521" s="132"/>
      <c r="AR521" s="132"/>
      <c r="AS521" s="132"/>
      <c r="AT521" s="132"/>
      <c r="AU521" s="132"/>
      <c r="AV521" s="132"/>
      <c r="AW521" s="132"/>
      <c r="AX521" s="132"/>
      <c r="AY521" s="132"/>
      <c r="AZ521" s="132"/>
      <c r="BA521" s="132"/>
      <c r="BB521" s="132"/>
      <c r="BC521" s="132"/>
      <c r="BD521" s="132"/>
      <c r="BE521" s="132"/>
      <c r="BF521" s="150"/>
      <c r="BG521" s="132"/>
      <c r="BH521" s="132"/>
      <c r="BI521" s="132"/>
      <c r="BJ521" s="132"/>
      <c r="BK521" s="132"/>
      <c r="BL521" s="132"/>
      <c r="BM521" s="132"/>
      <c r="BN521" s="132"/>
      <c r="BO521" s="132"/>
      <c r="BP521" s="132"/>
      <c r="BQ521" s="132"/>
      <c r="BR521" s="132"/>
    </row>
    <row r="522" spans="1:70" s="37" customFormat="1" ht="15.75" customHeight="1" x14ac:dyDescent="0.25">
      <c r="A522" s="234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44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228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  <c r="BB522" s="132"/>
      <c r="BC522" s="132"/>
      <c r="BD522" s="132"/>
      <c r="BE522" s="132"/>
      <c r="BF522" s="150"/>
      <c r="BG522" s="132"/>
      <c r="BH522" s="132"/>
      <c r="BI522" s="132"/>
      <c r="BJ522" s="132"/>
      <c r="BK522" s="132"/>
      <c r="BL522" s="132"/>
      <c r="BM522" s="132"/>
      <c r="BN522" s="132"/>
      <c r="BO522" s="132"/>
      <c r="BP522" s="132"/>
      <c r="BQ522" s="132"/>
      <c r="BR522" s="132"/>
    </row>
    <row r="523" spans="1:70" s="37" customFormat="1" x14ac:dyDescent="0.25">
      <c r="A523" s="234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44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228"/>
      <c r="AK523" s="132"/>
      <c r="AL523" s="132"/>
      <c r="AM523" s="132"/>
      <c r="AN523" s="132"/>
      <c r="AO523" s="132"/>
      <c r="AP523" s="132"/>
      <c r="AQ523" s="132"/>
      <c r="AR523" s="132"/>
      <c r="AS523" s="132"/>
      <c r="AT523" s="132"/>
      <c r="AU523" s="132"/>
      <c r="AV523" s="132"/>
      <c r="AW523" s="132"/>
      <c r="AX523" s="132"/>
      <c r="AY523" s="132"/>
      <c r="AZ523" s="132"/>
      <c r="BA523" s="132"/>
      <c r="BB523" s="132"/>
      <c r="BC523" s="132"/>
      <c r="BD523" s="132"/>
      <c r="BE523" s="132"/>
      <c r="BF523" s="150"/>
      <c r="BG523" s="132"/>
      <c r="BH523" s="132"/>
      <c r="BI523" s="132"/>
      <c r="BJ523" s="132"/>
      <c r="BK523" s="132"/>
      <c r="BL523" s="132"/>
      <c r="BM523" s="132"/>
      <c r="BN523" s="132"/>
      <c r="BO523" s="132"/>
      <c r="BP523" s="132"/>
      <c r="BQ523" s="132"/>
      <c r="BR523" s="132"/>
    </row>
    <row r="524" spans="1:70" s="37" customFormat="1" ht="15.75" customHeight="1" x14ac:dyDescent="0.25">
      <c r="A524" s="234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44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228"/>
      <c r="AK524" s="132"/>
      <c r="AL524" s="132"/>
      <c r="AM524" s="132"/>
      <c r="AN524" s="132"/>
      <c r="AO524" s="132"/>
      <c r="AP524" s="132"/>
      <c r="AQ524" s="132"/>
      <c r="AR524" s="132"/>
      <c r="AS524" s="132"/>
      <c r="AT524" s="132"/>
      <c r="AU524" s="132"/>
      <c r="AV524" s="132"/>
      <c r="AW524" s="132"/>
      <c r="AX524" s="132"/>
      <c r="AY524" s="132"/>
      <c r="AZ524" s="132"/>
      <c r="BA524" s="132"/>
      <c r="BB524" s="132"/>
      <c r="BC524" s="132"/>
      <c r="BD524" s="132"/>
      <c r="BE524" s="132"/>
      <c r="BF524" s="150"/>
      <c r="BG524" s="132"/>
      <c r="BH524" s="132"/>
      <c r="BI524" s="132"/>
      <c r="BJ524" s="132"/>
      <c r="BK524" s="132"/>
      <c r="BL524" s="132"/>
      <c r="BM524" s="132"/>
      <c r="BN524" s="132"/>
      <c r="BO524" s="132"/>
      <c r="BP524" s="132"/>
      <c r="BQ524" s="132"/>
      <c r="BR524" s="132"/>
    </row>
    <row r="525" spans="1:70" s="37" customFormat="1" x14ac:dyDescent="0.25">
      <c r="A525" s="234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44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228"/>
      <c r="AK525" s="132"/>
      <c r="AL525" s="132"/>
      <c r="AM525" s="132"/>
      <c r="AN525" s="132"/>
      <c r="AO525" s="132"/>
      <c r="AP525" s="132"/>
      <c r="AQ525" s="132"/>
      <c r="AR525" s="132"/>
      <c r="AS525" s="132"/>
      <c r="AT525" s="132"/>
      <c r="AU525" s="132"/>
      <c r="AV525" s="132"/>
      <c r="AW525" s="132"/>
      <c r="AX525" s="132"/>
      <c r="AY525" s="132"/>
      <c r="AZ525" s="132"/>
      <c r="BA525" s="132"/>
      <c r="BB525" s="132"/>
      <c r="BC525" s="132"/>
      <c r="BD525" s="132"/>
      <c r="BE525" s="132"/>
      <c r="BF525" s="150"/>
      <c r="BG525" s="132"/>
      <c r="BH525" s="132"/>
      <c r="BI525" s="132"/>
      <c r="BJ525" s="132"/>
      <c r="BK525" s="132"/>
      <c r="BL525" s="132"/>
      <c r="BM525" s="132"/>
      <c r="BN525" s="132"/>
      <c r="BO525" s="132"/>
      <c r="BP525" s="132"/>
      <c r="BQ525" s="132"/>
      <c r="BR525" s="132"/>
    </row>
    <row r="526" spans="1:70" s="37" customFormat="1" ht="15.75" customHeight="1" x14ac:dyDescent="0.25">
      <c r="A526" s="234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44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228"/>
      <c r="AK526" s="132"/>
      <c r="AL526" s="132"/>
      <c r="AM526" s="132"/>
      <c r="AN526" s="132"/>
      <c r="AO526" s="132"/>
      <c r="AP526" s="132"/>
      <c r="AQ526" s="132"/>
      <c r="AR526" s="132"/>
      <c r="AS526" s="132"/>
      <c r="AT526" s="132"/>
      <c r="AU526" s="132"/>
      <c r="AV526" s="132"/>
      <c r="AW526" s="132"/>
      <c r="AX526" s="132"/>
      <c r="AY526" s="132"/>
      <c r="AZ526" s="132"/>
      <c r="BA526" s="132"/>
      <c r="BB526" s="132"/>
      <c r="BC526" s="132"/>
      <c r="BD526" s="132"/>
      <c r="BE526" s="132"/>
      <c r="BF526" s="150"/>
      <c r="BG526" s="132"/>
      <c r="BH526" s="132"/>
      <c r="BI526" s="132"/>
      <c r="BJ526" s="132"/>
      <c r="BK526" s="132"/>
      <c r="BL526" s="132"/>
      <c r="BM526" s="132"/>
      <c r="BN526" s="132"/>
      <c r="BO526" s="132"/>
      <c r="BP526" s="132"/>
      <c r="BQ526" s="132"/>
      <c r="BR526" s="132"/>
    </row>
    <row r="527" spans="1:70" s="37" customFormat="1" x14ac:dyDescent="0.25">
      <c r="A527" s="234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44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228"/>
      <c r="AK527" s="132"/>
      <c r="AL527" s="132"/>
      <c r="AM527" s="132"/>
      <c r="AN527" s="132"/>
      <c r="AO527" s="132"/>
      <c r="AP527" s="132"/>
      <c r="AQ527" s="132"/>
      <c r="AR527" s="132"/>
      <c r="AS527" s="132"/>
      <c r="AT527" s="132"/>
      <c r="AU527" s="132"/>
      <c r="AV527" s="132"/>
      <c r="AW527" s="132"/>
      <c r="AX527" s="132"/>
      <c r="AY527" s="132"/>
      <c r="AZ527" s="132"/>
      <c r="BA527" s="132"/>
      <c r="BB527" s="132"/>
      <c r="BC527" s="132"/>
      <c r="BD527" s="132"/>
      <c r="BE527" s="132"/>
      <c r="BF527" s="150"/>
      <c r="BG527" s="132"/>
      <c r="BH527" s="132"/>
      <c r="BI527" s="132"/>
      <c r="BJ527" s="132"/>
      <c r="BK527" s="132"/>
      <c r="BL527" s="132"/>
      <c r="BM527" s="132"/>
      <c r="BN527" s="132"/>
      <c r="BO527" s="132"/>
      <c r="BP527" s="132"/>
      <c r="BQ527" s="132"/>
      <c r="BR527" s="132"/>
    </row>
    <row r="528" spans="1:70" s="37" customFormat="1" ht="15.75" customHeight="1" x14ac:dyDescent="0.25">
      <c r="A528" s="234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44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228"/>
      <c r="AK528" s="132"/>
      <c r="AL528" s="132"/>
      <c r="AM528" s="132"/>
      <c r="AN528" s="132"/>
      <c r="AO528" s="132"/>
      <c r="AP528" s="132"/>
      <c r="AQ528" s="132"/>
      <c r="AR528" s="132"/>
      <c r="AS528" s="132"/>
      <c r="AT528" s="132"/>
      <c r="AU528" s="132"/>
      <c r="AV528" s="132"/>
      <c r="AW528" s="132"/>
      <c r="AX528" s="132"/>
      <c r="AY528" s="132"/>
      <c r="AZ528" s="132"/>
      <c r="BA528" s="132"/>
      <c r="BB528" s="132"/>
      <c r="BC528" s="132"/>
      <c r="BD528" s="132"/>
      <c r="BE528" s="132"/>
      <c r="BF528" s="150"/>
      <c r="BG528" s="132"/>
      <c r="BH528" s="132"/>
      <c r="BI528" s="132"/>
      <c r="BJ528" s="132"/>
      <c r="BK528" s="132"/>
      <c r="BL528" s="132"/>
      <c r="BM528" s="132"/>
      <c r="BN528" s="132"/>
      <c r="BO528" s="132"/>
      <c r="BP528" s="132"/>
      <c r="BQ528" s="132"/>
      <c r="BR528" s="132"/>
    </row>
    <row r="529" spans="1:70" s="37" customFormat="1" x14ac:dyDescent="0.25">
      <c r="A529" s="234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44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228"/>
      <c r="AK529" s="132"/>
      <c r="AL529" s="132"/>
      <c r="AM529" s="132"/>
      <c r="AN529" s="132"/>
      <c r="AO529" s="132"/>
      <c r="AP529" s="132"/>
      <c r="AQ529" s="132"/>
      <c r="AR529" s="132"/>
      <c r="AS529" s="132"/>
      <c r="AT529" s="132"/>
      <c r="AU529" s="132"/>
      <c r="AV529" s="132"/>
      <c r="AW529" s="132"/>
      <c r="AX529" s="132"/>
      <c r="AY529" s="132"/>
      <c r="AZ529" s="132"/>
      <c r="BA529" s="132"/>
      <c r="BB529" s="132"/>
      <c r="BC529" s="132"/>
      <c r="BD529" s="132"/>
      <c r="BE529" s="132"/>
      <c r="BF529" s="150"/>
      <c r="BG529" s="132"/>
      <c r="BH529" s="132"/>
      <c r="BI529" s="132"/>
      <c r="BJ529" s="132"/>
      <c r="BK529" s="132"/>
      <c r="BL529" s="132"/>
      <c r="BM529" s="132"/>
      <c r="BN529" s="132"/>
      <c r="BO529" s="132"/>
      <c r="BP529" s="132"/>
      <c r="BQ529" s="132"/>
      <c r="BR529" s="132"/>
    </row>
    <row r="530" spans="1:70" s="37" customFormat="1" ht="15.75" customHeight="1" x14ac:dyDescent="0.25">
      <c r="A530" s="234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44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228"/>
      <c r="AK530" s="132"/>
      <c r="AL530" s="132"/>
      <c r="AM530" s="132"/>
      <c r="AN530" s="132"/>
      <c r="AO530" s="132"/>
      <c r="AP530" s="132"/>
      <c r="AQ530" s="132"/>
      <c r="AR530" s="132"/>
      <c r="AS530" s="132"/>
      <c r="AT530" s="132"/>
      <c r="AU530" s="132"/>
      <c r="AV530" s="132"/>
      <c r="AW530" s="132"/>
      <c r="AX530" s="132"/>
      <c r="AY530" s="132"/>
      <c r="AZ530" s="132"/>
      <c r="BA530" s="132"/>
      <c r="BB530" s="132"/>
      <c r="BC530" s="132"/>
      <c r="BD530" s="132"/>
      <c r="BE530" s="132"/>
      <c r="BF530" s="150"/>
      <c r="BG530" s="132"/>
      <c r="BH530" s="132"/>
      <c r="BI530" s="132"/>
      <c r="BJ530" s="132"/>
      <c r="BK530" s="132"/>
      <c r="BL530" s="132"/>
      <c r="BM530" s="132"/>
      <c r="BN530" s="132"/>
      <c r="BO530" s="132"/>
      <c r="BP530" s="132"/>
      <c r="BQ530" s="132"/>
      <c r="BR530" s="132"/>
    </row>
    <row r="531" spans="1:70" s="37" customFormat="1" x14ac:dyDescent="0.25">
      <c r="A531" s="234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44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228"/>
      <c r="AK531" s="132"/>
      <c r="AL531" s="132"/>
      <c r="AM531" s="132"/>
      <c r="AN531" s="132"/>
      <c r="AO531" s="132"/>
      <c r="AP531" s="132"/>
      <c r="AQ531" s="132"/>
      <c r="AR531" s="132"/>
      <c r="AS531" s="132"/>
      <c r="AT531" s="132"/>
      <c r="AU531" s="132"/>
      <c r="AV531" s="132"/>
      <c r="AW531" s="132"/>
      <c r="AX531" s="132"/>
      <c r="AY531" s="132"/>
      <c r="AZ531" s="132"/>
      <c r="BA531" s="132"/>
      <c r="BB531" s="132"/>
      <c r="BC531" s="132"/>
      <c r="BD531" s="132"/>
      <c r="BE531" s="132"/>
      <c r="BF531" s="150"/>
      <c r="BG531" s="132"/>
      <c r="BH531" s="132"/>
      <c r="BI531" s="132"/>
      <c r="BJ531" s="132"/>
      <c r="BK531" s="132"/>
      <c r="BL531" s="132"/>
      <c r="BM531" s="132"/>
      <c r="BN531" s="132"/>
      <c r="BO531" s="132"/>
      <c r="BP531" s="132"/>
      <c r="BQ531" s="132"/>
      <c r="BR531" s="132"/>
    </row>
    <row r="532" spans="1:70" s="37" customFormat="1" ht="15.75" customHeight="1" x14ac:dyDescent="0.25">
      <c r="A532" s="234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44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228"/>
      <c r="AK532" s="132"/>
      <c r="AL532" s="132"/>
      <c r="AM532" s="132"/>
      <c r="AN532" s="132"/>
      <c r="AO532" s="132"/>
      <c r="AP532" s="132"/>
      <c r="AQ532" s="132"/>
      <c r="AR532" s="132"/>
      <c r="AS532" s="132"/>
      <c r="AT532" s="132"/>
      <c r="AU532" s="132"/>
      <c r="AV532" s="132"/>
      <c r="AW532" s="132"/>
      <c r="AX532" s="132"/>
      <c r="AY532" s="132"/>
      <c r="AZ532" s="132"/>
      <c r="BA532" s="132"/>
      <c r="BB532" s="132"/>
      <c r="BC532" s="132"/>
      <c r="BD532" s="132"/>
      <c r="BE532" s="132"/>
      <c r="BF532" s="150"/>
      <c r="BG532" s="132"/>
      <c r="BH532" s="132"/>
      <c r="BI532" s="132"/>
      <c r="BJ532" s="132"/>
      <c r="BK532" s="132"/>
      <c r="BL532" s="132"/>
      <c r="BM532" s="132"/>
      <c r="BN532" s="132"/>
      <c r="BO532" s="132"/>
      <c r="BP532" s="132"/>
      <c r="BQ532" s="132"/>
      <c r="BR532" s="132"/>
    </row>
    <row r="533" spans="1:70" s="37" customFormat="1" x14ac:dyDescent="0.25">
      <c r="A533" s="234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44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228"/>
      <c r="AK533" s="132"/>
      <c r="AL533" s="132"/>
      <c r="AM533" s="132"/>
      <c r="AN533" s="132"/>
      <c r="AO533" s="132"/>
      <c r="AP533" s="132"/>
      <c r="AQ533" s="132"/>
      <c r="AR533" s="132"/>
      <c r="AS533" s="132"/>
      <c r="AT533" s="132"/>
      <c r="AU533" s="132"/>
      <c r="AV533" s="132"/>
      <c r="AW533" s="132"/>
      <c r="AX533" s="132"/>
      <c r="AY533" s="132"/>
      <c r="AZ533" s="132"/>
      <c r="BA533" s="132"/>
      <c r="BB533" s="132"/>
      <c r="BC533" s="132"/>
      <c r="BD533" s="132"/>
      <c r="BE533" s="132"/>
      <c r="BF533" s="150"/>
      <c r="BG533" s="132"/>
      <c r="BH533" s="132"/>
      <c r="BI533" s="132"/>
      <c r="BJ533" s="132"/>
      <c r="BK533" s="132"/>
      <c r="BL533" s="132"/>
      <c r="BM533" s="132"/>
      <c r="BN533" s="132"/>
      <c r="BO533" s="132"/>
      <c r="BP533" s="132"/>
      <c r="BQ533" s="132"/>
      <c r="BR533" s="132"/>
    </row>
    <row r="534" spans="1:70" s="37" customFormat="1" ht="15.75" customHeight="1" x14ac:dyDescent="0.25">
      <c r="A534" s="234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44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228"/>
      <c r="AK534" s="132"/>
      <c r="AL534" s="132"/>
      <c r="AM534" s="132"/>
      <c r="AN534" s="132"/>
      <c r="AO534" s="132"/>
      <c r="AP534" s="132"/>
      <c r="AQ534" s="132"/>
      <c r="AR534" s="132"/>
      <c r="AS534" s="132"/>
      <c r="AT534" s="132"/>
      <c r="AU534" s="132"/>
      <c r="AV534" s="132"/>
      <c r="AW534" s="132"/>
      <c r="AX534" s="132"/>
      <c r="AY534" s="132"/>
      <c r="AZ534" s="132"/>
      <c r="BA534" s="132"/>
      <c r="BB534" s="132"/>
      <c r="BC534" s="132"/>
      <c r="BD534" s="132"/>
      <c r="BE534" s="132"/>
      <c r="BF534" s="150"/>
      <c r="BG534" s="132"/>
      <c r="BH534" s="132"/>
      <c r="BI534" s="132"/>
      <c r="BJ534" s="132"/>
      <c r="BK534" s="132"/>
      <c r="BL534" s="132"/>
      <c r="BM534" s="132"/>
      <c r="BN534" s="132"/>
      <c r="BO534" s="132"/>
      <c r="BP534" s="132"/>
      <c r="BQ534" s="132"/>
      <c r="BR534" s="132"/>
    </row>
    <row r="535" spans="1:70" s="37" customFormat="1" x14ac:dyDescent="0.25">
      <c r="A535" s="234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44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228"/>
      <c r="AK535" s="132"/>
      <c r="AL535" s="132"/>
      <c r="AM535" s="132"/>
      <c r="AN535" s="132"/>
      <c r="AO535" s="132"/>
      <c r="AP535" s="132"/>
      <c r="AQ535" s="132"/>
      <c r="AR535" s="132"/>
      <c r="AS535" s="132"/>
      <c r="AT535" s="132"/>
      <c r="AU535" s="132"/>
      <c r="AV535" s="132"/>
      <c r="AW535" s="132"/>
      <c r="AX535" s="132"/>
      <c r="AY535" s="132"/>
      <c r="AZ535" s="132"/>
      <c r="BA535" s="132"/>
      <c r="BB535" s="132"/>
      <c r="BC535" s="132"/>
      <c r="BD535" s="132"/>
      <c r="BE535" s="132"/>
      <c r="BF535" s="150"/>
      <c r="BG535" s="132"/>
      <c r="BH535" s="132"/>
      <c r="BI535" s="132"/>
      <c r="BJ535" s="132"/>
      <c r="BK535" s="132"/>
      <c r="BL535" s="132"/>
      <c r="BM535" s="132"/>
      <c r="BN535" s="132"/>
      <c r="BO535" s="132"/>
      <c r="BP535" s="132"/>
      <c r="BQ535" s="132"/>
      <c r="BR535" s="132"/>
    </row>
    <row r="536" spans="1:70" s="37" customFormat="1" ht="15.75" customHeight="1" x14ac:dyDescent="0.25">
      <c r="A536" s="234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44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228"/>
      <c r="AK536" s="132"/>
      <c r="AL536" s="132"/>
      <c r="AM536" s="132"/>
      <c r="AN536" s="132"/>
      <c r="AO536" s="132"/>
      <c r="AP536" s="132"/>
      <c r="AQ536" s="132"/>
      <c r="AR536" s="132"/>
      <c r="AS536" s="132"/>
      <c r="AT536" s="132"/>
      <c r="AU536" s="132"/>
      <c r="AV536" s="132"/>
      <c r="AW536" s="132"/>
      <c r="AX536" s="132"/>
      <c r="AY536" s="132"/>
      <c r="AZ536" s="132"/>
      <c r="BA536" s="132"/>
      <c r="BB536" s="132"/>
      <c r="BC536" s="132"/>
      <c r="BD536" s="132"/>
      <c r="BE536" s="132"/>
      <c r="BF536" s="150"/>
      <c r="BG536" s="132"/>
      <c r="BH536" s="132"/>
      <c r="BI536" s="132"/>
      <c r="BJ536" s="132"/>
      <c r="BK536" s="132"/>
      <c r="BL536" s="132"/>
      <c r="BM536" s="132"/>
      <c r="BN536" s="132"/>
      <c r="BO536" s="132"/>
      <c r="BP536" s="132"/>
      <c r="BQ536" s="132"/>
      <c r="BR536" s="132"/>
    </row>
    <row r="537" spans="1:70" s="37" customFormat="1" x14ac:dyDescent="0.25">
      <c r="A537" s="234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44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228"/>
      <c r="AK537" s="132"/>
      <c r="AL537" s="132"/>
      <c r="AM537" s="132"/>
      <c r="AN537" s="132"/>
      <c r="AO537" s="132"/>
      <c r="AP537" s="132"/>
      <c r="AQ537" s="132"/>
      <c r="AR537" s="132"/>
      <c r="AS537" s="132"/>
      <c r="AT537" s="132"/>
      <c r="AU537" s="132"/>
      <c r="AV537" s="132"/>
      <c r="AW537" s="132"/>
      <c r="AX537" s="132"/>
      <c r="AY537" s="132"/>
      <c r="AZ537" s="132"/>
      <c r="BA537" s="132"/>
      <c r="BB537" s="132"/>
      <c r="BC537" s="132"/>
      <c r="BD537" s="132"/>
      <c r="BE537" s="132"/>
      <c r="BF537" s="150"/>
      <c r="BG537" s="132"/>
      <c r="BH537" s="132"/>
      <c r="BI537" s="132"/>
      <c r="BJ537" s="132"/>
      <c r="BK537" s="132"/>
      <c r="BL537" s="132"/>
      <c r="BM537" s="132"/>
      <c r="BN537" s="132"/>
      <c r="BO537" s="132"/>
      <c r="BP537" s="132"/>
      <c r="BQ537" s="132"/>
      <c r="BR537" s="132"/>
    </row>
    <row r="538" spans="1:70" s="37" customFormat="1" ht="15.75" customHeight="1" x14ac:dyDescent="0.25">
      <c r="A538" s="234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44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228"/>
      <c r="AK538" s="132"/>
      <c r="AL538" s="132"/>
      <c r="AM538" s="132"/>
      <c r="AN538" s="132"/>
      <c r="AO538" s="132"/>
      <c r="AP538" s="132"/>
      <c r="AQ538" s="132"/>
      <c r="AR538" s="132"/>
      <c r="AS538" s="132"/>
      <c r="AT538" s="132"/>
      <c r="AU538" s="132"/>
      <c r="AV538" s="132"/>
      <c r="AW538" s="132"/>
      <c r="AX538" s="132"/>
      <c r="AY538" s="132"/>
      <c r="AZ538" s="132"/>
      <c r="BA538" s="132"/>
      <c r="BB538" s="132"/>
      <c r="BC538" s="132"/>
      <c r="BD538" s="132"/>
      <c r="BE538" s="132"/>
      <c r="BF538" s="150"/>
      <c r="BG538" s="132"/>
      <c r="BH538" s="132"/>
      <c r="BI538" s="132"/>
      <c r="BJ538" s="132"/>
      <c r="BK538" s="132"/>
      <c r="BL538" s="132"/>
      <c r="BM538" s="132"/>
      <c r="BN538" s="132"/>
      <c r="BO538" s="132"/>
      <c r="BP538" s="132"/>
      <c r="BQ538" s="132"/>
      <c r="BR538" s="132"/>
    </row>
    <row r="539" spans="1:70" s="37" customFormat="1" x14ac:dyDescent="0.25">
      <c r="A539" s="234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44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228"/>
      <c r="AK539" s="132"/>
      <c r="AL539" s="132"/>
      <c r="AM539" s="132"/>
      <c r="AN539" s="132"/>
      <c r="AO539" s="132"/>
      <c r="AP539" s="132"/>
      <c r="AQ539" s="132"/>
      <c r="AR539" s="132"/>
      <c r="AS539" s="132"/>
      <c r="AT539" s="132"/>
      <c r="AU539" s="132"/>
      <c r="AV539" s="132"/>
      <c r="AW539" s="132"/>
      <c r="AX539" s="132"/>
      <c r="AY539" s="132"/>
      <c r="AZ539" s="132"/>
      <c r="BA539" s="132"/>
      <c r="BB539" s="132"/>
      <c r="BC539" s="132"/>
      <c r="BD539" s="132"/>
      <c r="BE539" s="132"/>
      <c r="BF539" s="150"/>
      <c r="BG539" s="132"/>
      <c r="BH539" s="132"/>
      <c r="BI539" s="132"/>
      <c r="BJ539" s="132"/>
      <c r="BK539" s="132"/>
      <c r="BL539" s="132"/>
      <c r="BM539" s="132"/>
      <c r="BN539" s="132"/>
      <c r="BO539" s="132"/>
      <c r="BP539" s="132"/>
      <c r="BQ539" s="132"/>
      <c r="BR539" s="132"/>
    </row>
    <row r="540" spans="1:70" s="37" customFormat="1" ht="15.75" customHeight="1" x14ac:dyDescent="0.25">
      <c r="A540" s="234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44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228"/>
      <c r="AK540" s="132"/>
      <c r="AL540" s="132"/>
      <c r="AM540" s="132"/>
      <c r="AN540" s="132"/>
      <c r="AO540" s="132"/>
      <c r="AP540" s="132"/>
      <c r="AQ540" s="132"/>
      <c r="AR540" s="132"/>
      <c r="AS540" s="132"/>
      <c r="AT540" s="132"/>
      <c r="AU540" s="132"/>
      <c r="AV540" s="132"/>
      <c r="AW540" s="132"/>
      <c r="AX540" s="132"/>
      <c r="AY540" s="132"/>
      <c r="AZ540" s="132"/>
      <c r="BA540" s="132"/>
      <c r="BB540" s="132"/>
      <c r="BC540" s="132"/>
      <c r="BD540" s="132"/>
      <c r="BE540" s="132"/>
      <c r="BF540" s="150"/>
      <c r="BG540" s="132"/>
      <c r="BH540" s="132"/>
      <c r="BI540" s="132"/>
      <c r="BJ540" s="132"/>
      <c r="BK540" s="132"/>
      <c r="BL540" s="132"/>
      <c r="BM540" s="132"/>
      <c r="BN540" s="132"/>
      <c r="BO540" s="132"/>
      <c r="BP540" s="132"/>
      <c r="BQ540" s="132"/>
      <c r="BR540" s="132"/>
    </row>
    <row r="541" spans="1:70" s="37" customFormat="1" x14ac:dyDescent="0.25">
      <c r="A541" s="234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44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228"/>
      <c r="AK541" s="132"/>
      <c r="AL541" s="132"/>
      <c r="AM541" s="132"/>
      <c r="AN541" s="132"/>
      <c r="AO541" s="132"/>
      <c r="AP541" s="132"/>
      <c r="AQ541" s="132"/>
      <c r="AR541" s="132"/>
      <c r="AS541" s="132"/>
      <c r="AT541" s="132"/>
      <c r="AU541" s="132"/>
      <c r="AV541" s="132"/>
      <c r="AW541" s="132"/>
      <c r="AX541" s="132"/>
      <c r="AY541" s="132"/>
      <c r="AZ541" s="132"/>
      <c r="BA541" s="132"/>
      <c r="BB541" s="132"/>
      <c r="BC541" s="132"/>
      <c r="BD541" s="132"/>
      <c r="BE541" s="132"/>
      <c r="BF541" s="150"/>
      <c r="BG541" s="132"/>
      <c r="BH541" s="132"/>
      <c r="BI541" s="132"/>
      <c r="BJ541" s="132"/>
      <c r="BK541" s="132"/>
      <c r="BL541" s="132"/>
      <c r="BM541" s="132"/>
      <c r="BN541" s="132"/>
      <c r="BO541" s="132"/>
      <c r="BP541" s="132"/>
      <c r="BQ541" s="132"/>
      <c r="BR541" s="132"/>
    </row>
    <row r="542" spans="1:70" s="37" customFormat="1" ht="15.75" customHeight="1" x14ac:dyDescent="0.25">
      <c r="A542" s="234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44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228"/>
      <c r="AK542" s="132"/>
      <c r="AL542" s="132"/>
      <c r="AM542" s="132"/>
      <c r="AN542" s="132"/>
      <c r="AO542" s="132"/>
      <c r="AP542" s="132"/>
      <c r="AQ542" s="132"/>
      <c r="AR542" s="132"/>
      <c r="AS542" s="132"/>
      <c r="AT542" s="132"/>
      <c r="AU542" s="132"/>
      <c r="AV542" s="132"/>
      <c r="AW542" s="132"/>
      <c r="AX542" s="132"/>
      <c r="AY542" s="132"/>
      <c r="AZ542" s="132"/>
      <c r="BA542" s="132"/>
      <c r="BB542" s="132"/>
      <c r="BC542" s="132"/>
      <c r="BD542" s="132"/>
      <c r="BE542" s="132"/>
      <c r="BF542" s="150"/>
      <c r="BG542" s="132"/>
      <c r="BH542" s="132"/>
      <c r="BI542" s="132"/>
      <c r="BJ542" s="132"/>
      <c r="BK542" s="132"/>
      <c r="BL542" s="132"/>
      <c r="BM542" s="132"/>
      <c r="BN542" s="132"/>
      <c r="BO542" s="132"/>
      <c r="BP542" s="132"/>
      <c r="BQ542" s="132"/>
      <c r="BR542" s="132"/>
    </row>
    <row r="543" spans="1:70" s="37" customFormat="1" x14ac:dyDescent="0.25">
      <c r="A543" s="234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44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228"/>
      <c r="AK543" s="132"/>
      <c r="AL543" s="132"/>
      <c r="AM543" s="132"/>
      <c r="AN543" s="132"/>
      <c r="AO543" s="132"/>
      <c r="AP543" s="132"/>
      <c r="AQ543" s="132"/>
      <c r="AR543" s="132"/>
      <c r="AS543" s="132"/>
      <c r="AT543" s="132"/>
      <c r="AU543" s="132"/>
      <c r="AV543" s="132"/>
      <c r="AW543" s="132"/>
      <c r="AX543" s="132"/>
      <c r="AY543" s="132"/>
      <c r="AZ543" s="132"/>
      <c r="BA543" s="132"/>
      <c r="BB543" s="132"/>
      <c r="BC543" s="132"/>
      <c r="BD543" s="132"/>
      <c r="BE543" s="132"/>
      <c r="BF543" s="150"/>
      <c r="BG543" s="132"/>
      <c r="BH543" s="132"/>
      <c r="BI543" s="132"/>
      <c r="BJ543" s="132"/>
      <c r="BK543" s="132"/>
      <c r="BL543" s="132"/>
      <c r="BM543" s="132"/>
      <c r="BN543" s="132"/>
      <c r="BO543" s="132"/>
      <c r="BP543" s="132"/>
      <c r="BQ543" s="132"/>
      <c r="BR543" s="132"/>
    </row>
    <row r="544" spans="1:70" s="37" customFormat="1" ht="15.75" customHeight="1" x14ac:dyDescent="0.25">
      <c r="A544" s="234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44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228"/>
      <c r="AK544" s="132"/>
      <c r="AL544" s="132"/>
      <c r="AM544" s="132"/>
      <c r="AN544" s="132"/>
      <c r="AO544" s="132"/>
      <c r="AP544" s="132"/>
      <c r="AQ544" s="132"/>
      <c r="AR544" s="132"/>
      <c r="AS544" s="132"/>
      <c r="AT544" s="132"/>
      <c r="AU544" s="132"/>
      <c r="AV544" s="132"/>
      <c r="AW544" s="132"/>
      <c r="AX544" s="132"/>
      <c r="AY544" s="132"/>
      <c r="AZ544" s="132"/>
      <c r="BA544" s="132"/>
      <c r="BB544" s="132"/>
      <c r="BC544" s="132"/>
      <c r="BD544" s="132"/>
      <c r="BE544" s="132"/>
      <c r="BF544" s="150"/>
      <c r="BG544" s="132"/>
      <c r="BH544" s="132"/>
      <c r="BI544" s="132"/>
      <c r="BJ544" s="132"/>
      <c r="BK544" s="132"/>
      <c r="BL544" s="132"/>
      <c r="BM544" s="132"/>
      <c r="BN544" s="132"/>
      <c r="BO544" s="132"/>
      <c r="BP544" s="132"/>
      <c r="BQ544" s="132"/>
      <c r="BR544" s="132"/>
    </row>
    <row r="545" spans="1:70" s="37" customFormat="1" x14ac:dyDescent="0.25">
      <c r="A545" s="234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44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228"/>
      <c r="AK545" s="132"/>
      <c r="AL545" s="132"/>
      <c r="AM545" s="132"/>
      <c r="AN545" s="132"/>
      <c r="AO545" s="132"/>
      <c r="AP545" s="132"/>
      <c r="AQ545" s="132"/>
      <c r="AR545" s="132"/>
      <c r="AS545" s="132"/>
      <c r="AT545" s="132"/>
      <c r="AU545" s="132"/>
      <c r="AV545" s="132"/>
      <c r="AW545" s="132"/>
      <c r="AX545" s="132"/>
      <c r="AY545" s="132"/>
      <c r="AZ545" s="132"/>
      <c r="BA545" s="132"/>
      <c r="BB545" s="132"/>
      <c r="BC545" s="132"/>
      <c r="BD545" s="132"/>
      <c r="BE545" s="132"/>
      <c r="BF545" s="150"/>
      <c r="BG545" s="132"/>
      <c r="BH545" s="132"/>
      <c r="BI545" s="132"/>
      <c r="BJ545" s="132"/>
      <c r="BK545" s="132"/>
      <c r="BL545" s="132"/>
      <c r="BM545" s="132"/>
      <c r="BN545" s="132"/>
      <c r="BO545" s="132"/>
      <c r="BP545" s="132"/>
      <c r="BQ545" s="132"/>
      <c r="BR545" s="132"/>
    </row>
    <row r="546" spans="1:70" s="37" customFormat="1" ht="15.75" customHeight="1" x14ac:dyDescent="0.25">
      <c r="A546" s="234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44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228"/>
      <c r="AK546" s="132"/>
      <c r="AL546" s="132"/>
      <c r="AM546" s="132"/>
      <c r="AN546" s="132"/>
      <c r="AO546" s="132"/>
      <c r="AP546" s="132"/>
      <c r="AQ546" s="132"/>
      <c r="AR546" s="132"/>
      <c r="AS546" s="132"/>
      <c r="AT546" s="132"/>
      <c r="AU546" s="132"/>
      <c r="AV546" s="132"/>
      <c r="AW546" s="132"/>
      <c r="AX546" s="132"/>
      <c r="AY546" s="132"/>
      <c r="AZ546" s="132"/>
      <c r="BA546" s="132"/>
      <c r="BB546" s="132"/>
      <c r="BC546" s="132"/>
      <c r="BD546" s="132"/>
      <c r="BE546" s="132"/>
      <c r="BF546" s="150"/>
      <c r="BG546" s="132"/>
      <c r="BH546" s="132"/>
      <c r="BI546" s="132"/>
      <c r="BJ546" s="132"/>
      <c r="BK546" s="132"/>
      <c r="BL546" s="132"/>
      <c r="BM546" s="132"/>
      <c r="BN546" s="132"/>
      <c r="BO546" s="132"/>
      <c r="BP546" s="132"/>
      <c r="BQ546" s="132"/>
      <c r="BR546" s="132"/>
    </row>
    <row r="547" spans="1:70" s="37" customFormat="1" x14ac:dyDescent="0.25">
      <c r="A547" s="234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44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228"/>
      <c r="AK547" s="132"/>
      <c r="AL547" s="132"/>
      <c r="AM547" s="132"/>
      <c r="AN547" s="132"/>
      <c r="AO547" s="132"/>
      <c r="AP547" s="132"/>
      <c r="AQ547" s="132"/>
      <c r="AR547" s="132"/>
      <c r="AS547" s="132"/>
      <c r="AT547" s="132"/>
      <c r="AU547" s="132"/>
      <c r="AV547" s="132"/>
      <c r="AW547" s="132"/>
      <c r="AX547" s="132"/>
      <c r="AY547" s="132"/>
      <c r="AZ547" s="132"/>
      <c r="BA547" s="132"/>
      <c r="BB547" s="132"/>
      <c r="BC547" s="132"/>
      <c r="BD547" s="132"/>
      <c r="BE547" s="132"/>
      <c r="BF547" s="150"/>
      <c r="BG547" s="132"/>
      <c r="BH547" s="132"/>
      <c r="BI547" s="132"/>
      <c r="BJ547" s="132"/>
      <c r="BK547" s="132"/>
      <c r="BL547" s="132"/>
      <c r="BM547" s="132"/>
      <c r="BN547" s="132"/>
      <c r="BO547" s="132"/>
      <c r="BP547" s="132"/>
      <c r="BQ547" s="132"/>
      <c r="BR547" s="132"/>
    </row>
    <row r="548" spans="1:70" s="37" customFormat="1" ht="15.75" customHeight="1" x14ac:dyDescent="0.25">
      <c r="A548" s="234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44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228"/>
      <c r="AK548" s="132"/>
      <c r="AL548" s="132"/>
      <c r="AM548" s="132"/>
      <c r="AN548" s="132"/>
      <c r="AO548" s="132"/>
      <c r="AP548" s="132"/>
      <c r="AQ548" s="132"/>
      <c r="AR548" s="132"/>
      <c r="AS548" s="132"/>
      <c r="AT548" s="132"/>
      <c r="AU548" s="132"/>
      <c r="AV548" s="132"/>
      <c r="AW548" s="132"/>
      <c r="AX548" s="132"/>
      <c r="AY548" s="132"/>
      <c r="AZ548" s="132"/>
      <c r="BA548" s="132"/>
      <c r="BB548" s="132"/>
      <c r="BC548" s="132"/>
      <c r="BD548" s="132"/>
      <c r="BE548" s="132"/>
      <c r="BF548" s="150"/>
      <c r="BG548" s="132"/>
      <c r="BH548" s="132"/>
      <c r="BI548" s="132"/>
      <c r="BJ548" s="132"/>
      <c r="BK548" s="132"/>
      <c r="BL548" s="132"/>
      <c r="BM548" s="132"/>
      <c r="BN548" s="132"/>
      <c r="BO548" s="132"/>
      <c r="BP548" s="132"/>
      <c r="BQ548" s="132"/>
      <c r="BR548" s="132"/>
    </row>
    <row r="549" spans="1:70" s="37" customFormat="1" x14ac:dyDescent="0.25">
      <c r="A549" s="234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44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228"/>
      <c r="AK549" s="132"/>
      <c r="AL549" s="132"/>
      <c r="AM549" s="132"/>
      <c r="AN549" s="132"/>
      <c r="AO549" s="132"/>
      <c r="AP549" s="132"/>
      <c r="AQ549" s="132"/>
      <c r="AR549" s="132"/>
      <c r="AS549" s="132"/>
      <c r="AT549" s="132"/>
      <c r="AU549" s="132"/>
      <c r="AV549" s="132"/>
      <c r="AW549" s="132"/>
      <c r="AX549" s="132"/>
      <c r="AY549" s="132"/>
      <c r="AZ549" s="132"/>
      <c r="BA549" s="132"/>
      <c r="BB549" s="132"/>
      <c r="BC549" s="132"/>
      <c r="BD549" s="132"/>
      <c r="BE549" s="132"/>
      <c r="BF549" s="150"/>
      <c r="BG549" s="132"/>
      <c r="BH549" s="132"/>
      <c r="BI549" s="132"/>
      <c r="BJ549" s="132"/>
      <c r="BK549" s="132"/>
      <c r="BL549" s="132"/>
      <c r="BM549" s="132"/>
      <c r="BN549" s="132"/>
      <c r="BO549" s="132"/>
      <c r="BP549" s="132"/>
      <c r="BQ549" s="132"/>
      <c r="BR549" s="132"/>
    </row>
    <row r="550" spans="1:70" s="37" customFormat="1" ht="15.75" customHeight="1" x14ac:dyDescent="0.25">
      <c r="A550" s="234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44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228"/>
      <c r="AK550" s="132"/>
      <c r="AL550" s="132"/>
      <c r="AM550" s="132"/>
      <c r="AN550" s="132"/>
      <c r="AO550" s="132"/>
      <c r="AP550" s="132"/>
      <c r="AQ550" s="132"/>
      <c r="AR550" s="132"/>
      <c r="AS550" s="132"/>
      <c r="AT550" s="132"/>
      <c r="AU550" s="132"/>
      <c r="AV550" s="132"/>
      <c r="AW550" s="132"/>
      <c r="AX550" s="132"/>
      <c r="AY550" s="132"/>
      <c r="AZ550" s="132"/>
      <c r="BA550" s="132"/>
      <c r="BB550" s="132"/>
      <c r="BC550" s="132"/>
      <c r="BD550" s="132"/>
      <c r="BE550" s="132"/>
      <c r="BF550" s="150"/>
      <c r="BG550" s="132"/>
      <c r="BH550" s="132"/>
      <c r="BI550" s="132"/>
      <c r="BJ550" s="132"/>
      <c r="BK550" s="132"/>
      <c r="BL550" s="132"/>
      <c r="BM550" s="132"/>
      <c r="BN550" s="132"/>
      <c r="BO550" s="132"/>
      <c r="BP550" s="132"/>
      <c r="BQ550" s="132"/>
      <c r="BR550" s="132"/>
    </row>
    <row r="551" spans="1:70" s="37" customFormat="1" x14ac:dyDescent="0.25">
      <c r="A551" s="234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44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228"/>
      <c r="AK551" s="132"/>
      <c r="AL551" s="132"/>
      <c r="AM551" s="132"/>
      <c r="AN551" s="132"/>
      <c r="AO551" s="132"/>
      <c r="AP551" s="132"/>
      <c r="AQ551" s="132"/>
      <c r="AR551" s="132"/>
      <c r="AS551" s="132"/>
      <c r="AT551" s="132"/>
      <c r="AU551" s="132"/>
      <c r="AV551" s="132"/>
      <c r="AW551" s="132"/>
      <c r="AX551" s="132"/>
      <c r="AY551" s="132"/>
      <c r="AZ551" s="132"/>
      <c r="BA551" s="132"/>
      <c r="BB551" s="132"/>
      <c r="BC551" s="132"/>
      <c r="BD551" s="132"/>
      <c r="BE551" s="132"/>
      <c r="BF551" s="150"/>
      <c r="BG551" s="132"/>
      <c r="BH551" s="132"/>
      <c r="BI551" s="132"/>
      <c r="BJ551" s="132"/>
      <c r="BK551" s="132"/>
      <c r="BL551" s="132"/>
      <c r="BM551" s="132"/>
      <c r="BN551" s="132"/>
      <c r="BO551" s="132"/>
      <c r="BP551" s="132"/>
      <c r="BQ551" s="132"/>
      <c r="BR551" s="132"/>
    </row>
    <row r="552" spans="1:70" s="37" customFormat="1" ht="15.75" customHeight="1" x14ac:dyDescent="0.25">
      <c r="A552" s="234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44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228"/>
      <c r="AK552" s="132"/>
      <c r="AL552" s="132"/>
      <c r="AM552" s="132"/>
      <c r="AN552" s="132"/>
      <c r="AO552" s="132"/>
      <c r="AP552" s="132"/>
      <c r="AQ552" s="132"/>
      <c r="AR552" s="132"/>
      <c r="AS552" s="132"/>
      <c r="AT552" s="132"/>
      <c r="AU552" s="132"/>
      <c r="AV552" s="132"/>
      <c r="AW552" s="132"/>
      <c r="AX552" s="132"/>
      <c r="AY552" s="132"/>
      <c r="AZ552" s="132"/>
      <c r="BA552" s="132"/>
      <c r="BB552" s="132"/>
      <c r="BC552" s="132"/>
      <c r="BD552" s="132"/>
      <c r="BE552" s="132"/>
      <c r="BF552" s="150"/>
      <c r="BG552" s="132"/>
      <c r="BH552" s="132"/>
      <c r="BI552" s="132"/>
      <c r="BJ552" s="132"/>
      <c r="BK552" s="132"/>
      <c r="BL552" s="132"/>
      <c r="BM552" s="132"/>
      <c r="BN552" s="132"/>
      <c r="BO552" s="132"/>
      <c r="BP552" s="132"/>
      <c r="BQ552" s="132"/>
      <c r="BR552" s="132"/>
    </row>
    <row r="553" spans="1:70" s="37" customFormat="1" x14ac:dyDescent="0.25">
      <c r="A553" s="234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44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228"/>
      <c r="AK553" s="132"/>
      <c r="AL553" s="132"/>
      <c r="AM553" s="132"/>
      <c r="AN553" s="132"/>
      <c r="AO553" s="132"/>
      <c r="AP553" s="132"/>
      <c r="AQ553" s="132"/>
      <c r="AR553" s="132"/>
      <c r="AS553" s="132"/>
      <c r="AT553" s="132"/>
      <c r="AU553" s="132"/>
      <c r="AV553" s="132"/>
      <c r="AW553" s="132"/>
      <c r="AX553" s="132"/>
      <c r="AY553" s="132"/>
      <c r="AZ553" s="132"/>
      <c r="BA553" s="132"/>
      <c r="BB553" s="132"/>
      <c r="BC553" s="132"/>
      <c r="BD553" s="132"/>
      <c r="BE553" s="132"/>
      <c r="BF553" s="150"/>
      <c r="BG553" s="132"/>
      <c r="BH553" s="132"/>
      <c r="BI553" s="132"/>
      <c r="BJ553" s="132"/>
      <c r="BK553" s="132"/>
      <c r="BL553" s="132"/>
      <c r="BM553" s="132"/>
      <c r="BN553" s="132"/>
      <c r="BO553" s="132"/>
      <c r="BP553" s="132"/>
      <c r="BQ553" s="132"/>
      <c r="BR553" s="132"/>
    </row>
    <row r="554" spans="1:70" s="37" customFormat="1" ht="15.75" customHeight="1" x14ac:dyDescent="0.25">
      <c r="A554" s="234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44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228"/>
      <c r="AK554" s="132"/>
      <c r="AL554" s="132"/>
      <c r="AM554" s="132"/>
      <c r="AN554" s="132"/>
      <c r="AO554" s="132"/>
      <c r="AP554" s="132"/>
      <c r="AQ554" s="132"/>
      <c r="AR554" s="132"/>
      <c r="AS554" s="132"/>
      <c r="AT554" s="132"/>
      <c r="AU554" s="132"/>
      <c r="AV554" s="132"/>
      <c r="AW554" s="132"/>
      <c r="AX554" s="132"/>
      <c r="AY554" s="132"/>
      <c r="AZ554" s="132"/>
      <c r="BA554" s="132"/>
      <c r="BB554" s="132"/>
      <c r="BC554" s="132"/>
      <c r="BD554" s="132"/>
      <c r="BE554" s="132"/>
      <c r="BF554" s="150"/>
      <c r="BG554" s="132"/>
      <c r="BH554" s="132"/>
      <c r="BI554" s="132"/>
      <c r="BJ554" s="132"/>
      <c r="BK554" s="132"/>
      <c r="BL554" s="132"/>
      <c r="BM554" s="132"/>
      <c r="BN554" s="132"/>
      <c r="BO554" s="132"/>
      <c r="BP554" s="132"/>
      <c r="BQ554" s="132"/>
      <c r="BR554" s="132"/>
    </row>
    <row r="555" spans="1:70" s="37" customFormat="1" x14ac:dyDescent="0.25">
      <c r="A555" s="234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44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228"/>
      <c r="AK555" s="132"/>
      <c r="AL555" s="132"/>
      <c r="AM555" s="132"/>
      <c r="AN555" s="132"/>
      <c r="AO555" s="132"/>
      <c r="AP555" s="132"/>
      <c r="AQ555" s="132"/>
      <c r="AR555" s="132"/>
      <c r="AS555" s="132"/>
      <c r="AT555" s="132"/>
      <c r="AU555" s="132"/>
      <c r="AV555" s="132"/>
      <c r="AW555" s="132"/>
      <c r="AX555" s="132"/>
      <c r="AY555" s="132"/>
      <c r="AZ555" s="132"/>
      <c r="BA555" s="132"/>
      <c r="BB555" s="132"/>
      <c r="BC555" s="132"/>
      <c r="BD555" s="132"/>
      <c r="BE555" s="132"/>
      <c r="BF555" s="150"/>
      <c r="BG555" s="132"/>
      <c r="BH555" s="132"/>
      <c r="BI555" s="132"/>
      <c r="BJ555" s="132"/>
      <c r="BK555" s="132"/>
      <c r="BL555" s="132"/>
      <c r="BM555" s="132"/>
      <c r="BN555" s="132"/>
      <c r="BO555" s="132"/>
      <c r="BP555" s="132"/>
      <c r="BQ555" s="132"/>
      <c r="BR555" s="132"/>
    </row>
    <row r="556" spans="1:70" s="37" customFormat="1" ht="15.75" customHeight="1" x14ac:dyDescent="0.25">
      <c r="A556" s="234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44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228"/>
      <c r="AK556" s="132"/>
      <c r="AL556" s="132"/>
      <c r="AM556" s="132"/>
      <c r="AN556" s="132"/>
      <c r="AO556" s="132"/>
      <c r="AP556" s="132"/>
      <c r="AQ556" s="132"/>
      <c r="AR556" s="132"/>
      <c r="AS556" s="132"/>
      <c r="AT556" s="132"/>
      <c r="AU556" s="132"/>
      <c r="AV556" s="132"/>
      <c r="AW556" s="132"/>
      <c r="AX556" s="132"/>
      <c r="AY556" s="132"/>
      <c r="AZ556" s="132"/>
      <c r="BA556" s="132"/>
      <c r="BB556" s="132"/>
      <c r="BC556" s="132"/>
      <c r="BD556" s="132"/>
      <c r="BE556" s="132"/>
      <c r="BF556" s="150"/>
      <c r="BG556" s="132"/>
      <c r="BH556" s="132"/>
      <c r="BI556" s="132"/>
      <c r="BJ556" s="132"/>
      <c r="BK556" s="132"/>
      <c r="BL556" s="132"/>
      <c r="BM556" s="132"/>
      <c r="BN556" s="132"/>
      <c r="BO556" s="132"/>
      <c r="BP556" s="132"/>
      <c r="BQ556" s="132"/>
      <c r="BR556" s="132"/>
    </row>
    <row r="557" spans="1:70" s="37" customFormat="1" x14ac:dyDescent="0.25">
      <c r="A557" s="234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44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228"/>
      <c r="AK557" s="132"/>
      <c r="AL557" s="132"/>
      <c r="AM557" s="132"/>
      <c r="AN557" s="132"/>
      <c r="AO557" s="132"/>
      <c r="AP557" s="132"/>
      <c r="AQ557" s="132"/>
      <c r="AR557" s="132"/>
      <c r="AS557" s="132"/>
      <c r="AT557" s="132"/>
      <c r="AU557" s="132"/>
      <c r="AV557" s="132"/>
      <c r="AW557" s="132"/>
      <c r="AX557" s="132"/>
      <c r="AY557" s="132"/>
      <c r="AZ557" s="132"/>
      <c r="BA557" s="132"/>
      <c r="BB557" s="132"/>
      <c r="BC557" s="132"/>
      <c r="BD557" s="132"/>
      <c r="BE557" s="132"/>
      <c r="BF557" s="150"/>
      <c r="BG557" s="132"/>
      <c r="BH557" s="132"/>
      <c r="BI557" s="132"/>
      <c r="BJ557" s="132"/>
      <c r="BK557" s="132"/>
      <c r="BL557" s="132"/>
      <c r="BM557" s="132"/>
      <c r="BN557" s="132"/>
      <c r="BO557" s="132"/>
      <c r="BP557" s="132"/>
      <c r="BQ557" s="132"/>
      <c r="BR557" s="132"/>
    </row>
    <row r="558" spans="1:70" s="37" customFormat="1" ht="15.75" customHeight="1" x14ac:dyDescent="0.25">
      <c r="A558" s="234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44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228"/>
      <c r="AK558" s="132"/>
      <c r="AL558" s="132"/>
      <c r="AM558" s="132"/>
      <c r="AN558" s="132"/>
      <c r="AO558" s="132"/>
      <c r="AP558" s="132"/>
      <c r="AQ558" s="132"/>
      <c r="AR558" s="132"/>
      <c r="AS558" s="132"/>
      <c r="AT558" s="132"/>
      <c r="AU558" s="132"/>
      <c r="AV558" s="132"/>
      <c r="AW558" s="132"/>
      <c r="AX558" s="132"/>
      <c r="AY558" s="132"/>
      <c r="AZ558" s="132"/>
      <c r="BA558" s="132"/>
      <c r="BB558" s="132"/>
      <c r="BC558" s="132"/>
      <c r="BD558" s="132"/>
      <c r="BE558" s="132"/>
      <c r="BF558" s="150"/>
      <c r="BG558" s="132"/>
      <c r="BH558" s="132"/>
      <c r="BI558" s="132"/>
      <c r="BJ558" s="132"/>
      <c r="BK558" s="132"/>
      <c r="BL558" s="132"/>
      <c r="BM558" s="132"/>
      <c r="BN558" s="132"/>
      <c r="BO558" s="132"/>
      <c r="BP558" s="132"/>
      <c r="BQ558" s="132"/>
      <c r="BR558" s="132"/>
    </row>
    <row r="559" spans="1:70" s="37" customFormat="1" x14ac:dyDescent="0.25">
      <c r="A559" s="234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44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228"/>
      <c r="AK559" s="132"/>
      <c r="AL559" s="132"/>
      <c r="AM559" s="132"/>
      <c r="AN559" s="132"/>
      <c r="AO559" s="132"/>
      <c r="AP559" s="132"/>
      <c r="AQ559" s="132"/>
      <c r="AR559" s="132"/>
      <c r="AS559" s="132"/>
      <c r="AT559" s="132"/>
      <c r="AU559" s="132"/>
      <c r="AV559" s="132"/>
      <c r="AW559" s="132"/>
      <c r="AX559" s="132"/>
      <c r="AY559" s="132"/>
      <c r="AZ559" s="132"/>
      <c r="BA559" s="132"/>
      <c r="BB559" s="132"/>
      <c r="BC559" s="132"/>
      <c r="BD559" s="132"/>
      <c r="BE559" s="132"/>
      <c r="BF559" s="150"/>
      <c r="BG559" s="132"/>
      <c r="BH559" s="132"/>
      <c r="BI559" s="132"/>
      <c r="BJ559" s="132"/>
      <c r="BK559" s="132"/>
      <c r="BL559" s="132"/>
      <c r="BM559" s="132"/>
      <c r="BN559" s="132"/>
      <c r="BO559" s="132"/>
      <c r="BP559" s="132"/>
      <c r="BQ559" s="132"/>
      <c r="BR559" s="132"/>
    </row>
    <row r="560" spans="1:70" s="37" customFormat="1" ht="15.75" customHeight="1" x14ac:dyDescent="0.25">
      <c r="A560" s="234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44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228"/>
      <c r="AK560" s="132"/>
      <c r="AL560" s="132"/>
      <c r="AM560" s="132"/>
      <c r="AN560" s="132"/>
      <c r="AO560" s="132"/>
      <c r="AP560" s="132"/>
      <c r="AQ560" s="132"/>
      <c r="AR560" s="132"/>
      <c r="AS560" s="132"/>
      <c r="AT560" s="132"/>
      <c r="AU560" s="132"/>
      <c r="AV560" s="132"/>
      <c r="AW560" s="132"/>
      <c r="AX560" s="132"/>
      <c r="AY560" s="132"/>
      <c r="AZ560" s="132"/>
      <c r="BA560" s="132"/>
      <c r="BB560" s="132"/>
      <c r="BC560" s="132"/>
      <c r="BD560" s="132"/>
      <c r="BE560" s="132"/>
      <c r="BF560" s="150"/>
      <c r="BG560" s="132"/>
      <c r="BH560" s="132"/>
      <c r="BI560" s="132"/>
      <c r="BJ560" s="132"/>
      <c r="BK560" s="132"/>
      <c r="BL560" s="132"/>
      <c r="BM560" s="132"/>
      <c r="BN560" s="132"/>
      <c r="BO560" s="132"/>
      <c r="BP560" s="132"/>
      <c r="BQ560" s="132"/>
      <c r="BR560" s="132"/>
    </row>
    <row r="561" spans="1:70" s="37" customFormat="1" x14ac:dyDescent="0.25">
      <c r="A561" s="234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44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228"/>
      <c r="AK561" s="132"/>
      <c r="AL561" s="132"/>
      <c r="AM561" s="132"/>
      <c r="AN561" s="132"/>
      <c r="AO561" s="132"/>
      <c r="AP561" s="132"/>
      <c r="AQ561" s="132"/>
      <c r="AR561" s="132"/>
      <c r="AS561" s="132"/>
      <c r="AT561" s="132"/>
      <c r="AU561" s="132"/>
      <c r="AV561" s="132"/>
      <c r="AW561" s="132"/>
      <c r="AX561" s="132"/>
      <c r="AY561" s="132"/>
      <c r="AZ561" s="132"/>
      <c r="BA561" s="132"/>
      <c r="BB561" s="132"/>
      <c r="BC561" s="132"/>
      <c r="BD561" s="132"/>
      <c r="BE561" s="132"/>
      <c r="BF561" s="150"/>
      <c r="BG561" s="132"/>
      <c r="BH561" s="132"/>
      <c r="BI561" s="132"/>
      <c r="BJ561" s="132"/>
      <c r="BK561" s="132"/>
      <c r="BL561" s="132"/>
      <c r="BM561" s="132"/>
      <c r="BN561" s="132"/>
      <c r="BO561" s="132"/>
      <c r="BP561" s="132"/>
      <c r="BQ561" s="132"/>
      <c r="BR561" s="132"/>
    </row>
    <row r="562" spans="1:70" s="37" customFormat="1" ht="15.75" customHeight="1" x14ac:dyDescent="0.25">
      <c r="A562" s="234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44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228"/>
      <c r="AK562" s="132"/>
      <c r="AL562" s="132"/>
      <c r="AM562" s="132"/>
      <c r="AN562" s="132"/>
      <c r="AO562" s="132"/>
      <c r="AP562" s="132"/>
      <c r="AQ562" s="132"/>
      <c r="AR562" s="132"/>
      <c r="AS562" s="132"/>
      <c r="AT562" s="132"/>
      <c r="AU562" s="132"/>
      <c r="AV562" s="132"/>
      <c r="AW562" s="132"/>
      <c r="AX562" s="132"/>
      <c r="AY562" s="132"/>
      <c r="AZ562" s="132"/>
      <c r="BA562" s="132"/>
      <c r="BB562" s="132"/>
      <c r="BC562" s="132"/>
      <c r="BD562" s="132"/>
      <c r="BE562" s="132"/>
      <c r="BF562" s="150"/>
      <c r="BG562" s="132"/>
      <c r="BH562" s="132"/>
      <c r="BI562" s="132"/>
      <c r="BJ562" s="132"/>
      <c r="BK562" s="132"/>
      <c r="BL562" s="132"/>
      <c r="BM562" s="132"/>
      <c r="BN562" s="132"/>
      <c r="BO562" s="132"/>
      <c r="BP562" s="132"/>
      <c r="BQ562" s="132"/>
      <c r="BR562" s="132"/>
    </row>
    <row r="563" spans="1:70" s="37" customFormat="1" x14ac:dyDescent="0.25">
      <c r="A563" s="234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44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228"/>
      <c r="AK563" s="132"/>
      <c r="AL563" s="132"/>
      <c r="AM563" s="132"/>
      <c r="AN563" s="132"/>
      <c r="AO563" s="132"/>
      <c r="AP563" s="132"/>
      <c r="AQ563" s="132"/>
      <c r="AR563" s="132"/>
      <c r="AS563" s="132"/>
      <c r="AT563" s="132"/>
      <c r="AU563" s="132"/>
      <c r="AV563" s="132"/>
      <c r="AW563" s="132"/>
      <c r="AX563" s="132"/>
      <c r="AY563" s="132"/>
      <c r="AZ563" s="132"/>
      <c r="BA563" s="132"/>
      <c r="BB563" s="132"/>
      <c r="BC563" s="132"/>
      <c r="BD563" s="132"/>
      <c r="BE563" s="132"/>
      <c r="BF563" s="150"/>
      <c r="BG563" s="132"/>
      <c r="BH563" s="132"/>
      <c r="BI563" s="132"/>
      <c r="BJ563" s="132"/>
      <c r="BK563" s="132"/>
      <c r="BL563" s="132"/>
      <c r="BM563" s="132"/>
      <c r="BN563" s="132"/>
      <c r="BO563" s="132"/>
      <c r="BP563" s="132"/>
      <c r="BQ563" s="132"/>
      <c r="BR563" s="132"/>
    </row>
    <row r="564" spans="1:70" s="37" customFormat="1" ht="15.75" customHeight="1" x14ac:dyDescent="0.25">
      <c r="A564" s="234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44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228"/>
      <c r="AK564" s="132"/>
      <c r="AL564" s="132"/>
      <c r="AM564" s="132"/>
      <c r="AN564" s="132"/>
      <c r="AO564" s="132"/>
      <c r="AP564" s="132"/>
      <c r="AQ564" s="132"/>
      <c r="AR564" s="132"/>
      <c r="AS564" s="132"/>
      <c r="AT564" s="132"/>
      <c r="AU564" s="132"/>
      <c r="AV564" s="132"/>
      <c r="AW564" s="132"/>
      <c r="AX564" s="132"/>
      <c r="AY564" s="132"/>
      <c r="AZ564" s="132"/>
      <c r="BA564" s="132"/>
      <c r="BB564" s="132"/>
      <c r="BC564" s="132"/>
      <c r="BD564" s="132"/>
      <c r="BE564" s="132"/>
      <c r="BF564" s="150"/>
      <c r="BG564" s="132"/>
      <c r="BH564" s="132"/>
      <c r="BI564" s="132"/>
      <c r="BJ564" s="132"/>
      <c r="BK564" s="132"/>
      <c r="BL564" s="132"/>
      <c r="BM564" s="132"/>
      <c r="BN564" s="132"/>
      <c r="BO564" s="132"/>
      <c r="BP564" s="132"/>
      <c r="BQ564" s="132"/>
      <c r="BR564" s="132"/>
    </row>
    <row r="565" spans="1:70" s="37" customFormat="1" x14ac:dyDescent="0.25">
      <c r="A565" s="234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44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228"/>
      <c r="AK565" s="132"/>
      <c r="AL565" s="132"/>
      <c r="AM565" s="132"/>
      <c r="AN565" s="132"/>
      <c r="AO565" s="132"/>
      <c r="AP565" s="132"/>
      <c r="AQ565" s="132"/>
      <c r="AR565" s="132"/>
      <c r="AS565" s="132"/>
      <c r="AT565" s="132"/>
      <c r="AU565" s="132"/>
      <c r="AV565" s="132"/>
      <c r="AW565" s="132"/>
      <c r="AX565" s="132"/>
      <c r="AY565" s="132"/>
      <c r="AZ565" s="132"/>
      <c r="BA565" s="132"/>
      <c r="BB565" s="132"/>
      <c r="BC565" s="132"/>
      <c r="BD565" s="132"/>
      <c r="BE565" s="132"/>
      <c r="BF565" s="150"/>
      <c r="BG565" s="132"/>
      <c r="BH565" s="132"/>
      <c r="BI565" s="132"/>
      <c r="BJ565" s="132"/>
      <c r="BK565" s="132"/>
      <c r="BL565" s="132"/>
      <c r="BM565" s="132"/>
      <c r="BN565" s="132"/>
      <c r="BO565" s="132"/>
      <c r="BP565" s="132"/>
      <c r="BQ565" s="132"/>
      <c r="BR565" s="132"/>
    </row>
    <row r="566" spans="1:70" s="37" customFormat="1" ht="15.75" customHeight="1" x14ac:dyDescent="0.25">
      <c r="A566" s="234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44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228"/>
      <c r="AK566" s="132"/>
      <c r="AL566" s="132"/>
      <c r="AM566" s="132"/>
      <c r="AN566" s="132"/>
      <c r="AO566" s="132"/>
      <c r="AP566" s="132"/>
      <c r="AQ566" s="132"/>
      <c r="AR566" s="132"/>
      <c r="AS566" s="132"/>
      <c r="AT566" s="132"/>
      <c r="AU566" s="132"/>
      <c r="AV566" s="132"/>
      <c r="AW566" s="132"/>
      <c r="AX566" s="132"/>
      <c r="AY566" s="132"/>
      <c r="AZ566" s="132"/>
      <c r="BA566" s="132"/>
      <c r="BB566" s="132"/>
      <c r="BC566" s="132"/>
      <c r="BD566" s="132"/>
      <c r="BE566" s="132"/>
      <c r="BF566" s="150"/>
      <c r="BG566" s="132"/>
      <c r="BH566" s="132"/>
      <c r="BI566" s="132"/>
      <c r="BJ566" s="132"/>
      <c r="BK566" s="132"/>
      <c r="BL566" s="132"/>
      <c r="BM566" s="132"/>
      <c r="BN566" s="132"/>
      <c r="BO566" s="132"/>
      <c r="BP566" s="132"/>
      <c r="BQ566" s="132"/>
      <c r="BR566" s="132"/>
    </row>
    <row r="567" spans="1:70" s="37" customFormat="1" x14ac:dyDescent="0.25">
      <c r="A567" s="234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44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228"/>
      <c r="AK567" s="132"/>
      <c r="AL567" s="132"/>
      <c r="AM567" s="132"/>
      <c r="AN567" s="132"/>
      <c r="AO567" s="132"/>
      <c r="AP567" s="132"/>
      <c r="AQ567" s="132"/>
      <c r="AR567" s="132"/>
      <c r="AS567" s="132"/>
      <c r="AT567" s="132"/>
      <c r="AU567" s="132"/>
      <c r="AV567" s="132"/>
      <c r="AW567" s="132"/>
      <c r="AX567" s="132"/>
      <c r="AY567" s="132"/>
      <c r="AZ567" s="132"/>
      <c r="BA567" s="132"/>
      <c r="BB567" s="132"/>
      <c r="BC567" s="132"/>
      <c r="BD567" s="132"/>
      <c r="BE567" s="132"/>
      <c r="BF567" s="150"/>
      <c r="BG567" s="132"/>
      <c r="BH567" s="132"/>
      <c r="BI567" s="132"/>
      <c r="BJ567" s="132"/>
      <c r="BK567" s="132"/>
      <c r="BL567" s="132"/>
      <c r="BM567" s="132"/>
      <c r="BN567" s="132"/>
      <c r="BO567" s="132"/>
      <c r="BP567" s="132"/>
      <c r="BQ567" s="132"/>
      <c r="BR567" s="132"/>
    </row>
    <row r="568" spans="1:70" s="37" customFormat="1" ht="15.75" customHeight="1" x14ac:dyDescent="0.25">
      <c r="A568" s="234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44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228"/>
      <c r="AK568" s="132"/>
      <c r="AL568" s="132"/>
      <c r="AM568" s="132"/>
      <c r="AN568" s="132"/>
      <c r="AO568" s="132"/>
      <c r="AP568" s="132"/>
      <c r="AQ568" s="132"/>
      <c r="AR568" s="132"/>
      <c r="AS568" s="132"/>
      <c r="AT568" s="132"/>
      <c r="AU568" s="132"/>
      <c r="AV568" s="132"/>
      <c r="AW568" s="132"/>
      <c r="AX568" s="132"/>
      <c r="AY568" s="132"/>
      <c r="AZ568" s="132"/>
      <c r="BA568" s="132"/>
      <c r="BB568" s="132"/>
      <c r="BC568" s="132"/>
      <c r="BD568" s="132"/>
      <c r="BE568" s="132"/>
      <c r="BF568" s="150"/>
      <c r="BG568" s="132"/>
      <c r="BH568" s="132"/>
      <c r="BI568" s="132"/>
      <c r="BJ568" s="132"/>
      <c r="BK568" s="132"/>
      <c r="BL568" s="132"/>
      <c r="BM568" s="132"/>
      <c r="BN568" s="132"/>
      <c r="BO568" s="132"/>
      <c r="BP568" s="132"/>
      <c r="BQ568" s="132"/>
      <c r="BR568" s="132"/>
    </row>
    <row r="569" spans="1:70" s="37" customFormat="1" x14ac:dyDescent="0.25">
      <c r="A569" s="234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44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228"/>
      <c r="AK569" s="132"/>
      <c r="AL569" s="132"/>
      <c r="AM569" s="132"/>
      <c r="AN569" s="132"/>
      <c r="AO569" s="132"/>
      <c r="AP569" s="132"/>
      <c r="AQ569" s="132"/>
      <c r="AR569" s="132"/>
      <c r="AS569" s="132"/>
      <c r="AT569" s="132"/>
      <c r="AU569" s="132"/>
      <c r="AV569" s="132"/>
      <c r="AW569" s="132"/>
      <c r="AX569" s="132"/>
      <c r="AY569" s="132"/>
      <c r="AZ569" s="132"/>
      <c r="BA569" s="132"/>
      <c r="BB569" s="132"/>
      <c r="BC569" s="132"/>
      <c r="BD569" s="132"/>
      <c r="BE569" s="132"/>
      <c r="BF569" s="150"/>
      <c r="BG569" s="132"/>
      <c r="BH569" s="132"/>
      <c r="BI569" s="132"/>
      <c r="BJ569" s="132"/>
      <c r="BK569" s="132"/>
      <c r="BL569" s="132"/>
      <c r="BM569" s="132"/>
      <c r="BN569" s="132"/>
      <c r="BO569" s="132"/>
      <c r="BP569" s="132"/>
      <c r="BQ569" s="132"/>
      <c r="BR569" s="132"/>
    </row>
    <row r="570" spans="1:70" s="37" customFormat="1" ht="15.75" customHeight="1" x14ac:dyDescent="0.25">
      <c r="A570" s="234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44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228"/>
      <c r="AK570" s="132"/>
      <c r="AL570" s="132"/>
      <c r="AM570" s="132"/>
      <c r="AN570" s="132"/>
      <c r="AO570" s="132"/>
      <c r="AP570" s="132"/>
      <c r="AQ570" s="132"/>
      <c r="AR570" s="132"/>
      <c r="AS570" s="132"/>
      <c r="AT570" s="132"/>
      <c r="AU570" s="132"/>
      <c r="AV570" s="132"/>
      <c r="AW570" s="132"/>
      <c r="AX570" s="132"/>
      <c r="AY570" s="132"/>
      <c r="AZ570" s="132"/>
      <c r="BA570" s="132"/>
      <c r="BB570" s="132"/>
      <c r="BC570" s="132"/>
      <c r="BD570" s="132"/>
      <c r="BE570" s="132"/>
      <c r="BF570" s="150"/>
      <c r="BG570" s="132"/>
      <c r="BH570" s="132"/>
      <c r="BI570" s="132"/>
      <c r="BJ570" s="132"/>
      <c r="BK570" s="132"/>
      <c r="BL570" s="132"/>
      <c r="BM570" s="132"/>
      <c r="BN570" s="132"/>
      <c r="BO570" s="132"/>
      <c r="BP570" s="132"/>
      <c r="BQ570" s="132"/>
      <c r="BR570" s="132"/>
    </row>
    <row r="571" spans="1:70" s="37" customFormat="1" x14ac:dyDescent="0.25">
      <c r="A571" s="234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44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228"/>
      <c r="AK571" s="132"/>
      <c r="AL571" s="132"/>
      <c r="AM571" s="132"/>
      <c r="AN571" s="132"/>
      <c r="AO571" s="132"/>
      <c r="AP571" s="132"/>
      <c r="AQ571" s="132"/>
      <c r="AR571" s="132"/>
      <c r="AS571" s="132"/>
      <c r="AT571" s="132"/>
      <c r="AU571" s="132"/>
      <c r="AV571" s="132"/>
      <c r="AW571" s="132"/>
      <c r="AX571" s="132"/>
      <c r="AY571" s="132"/>
      <c r="AZ571" s="132"/>
      <c r="BA571" s="132"/>
      <c r="BB571" s="132"/>
      <c r="BC571" s="132"/>
      <c r="BD571" s="132"/>
      <c r="BE571" s="132"/>
      <c r="BF571" s="150"/>
      <c r="BG571" s="132"/>
      <c r="BH571" s="132"/>
      <c r="BI571" s="132"/>
      <c r="BJ571" s="132"/>
      <c r="BK571" s="132"/>
      <c r="BL571" s="132"/>
      <c r="BM571" s="132"/>
      <c r="BN571" s="132"/>
      <c r="BO571" s="132"/>
      <c r="BP571" s="132"/>
      <c r="BQ571" s="132"/>
      <c r="BR571" s="132"/>
    </row>
    <row r="572" spans="1:70" s="37" customFormat="1" ht="15.75" customHeight="1" x14ac:dyDescent="0.25">
      <c r="A572" s="234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44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228"/>
      <c r="AK572" s="132"/>
      <c r="AL572" s="132"/>
      <c r="AM572" s="132"/>
      <c r="AN572" s="132"/>
      <c r="AO572" s="132"/>
      <c r="AP572" s="132"/>
      <c r="AQ572" s="132"/>
      <c r="AR572" s="132"/>
      <c r="AS572" s="132"/>
      <c r="AT572" s="132"/>
      <c r="AU572" s="132"/>
      <c r="AV572" s="132"/>
      <c r="AW572" s="132"/>
      <c r="AX572" s="132"/>
      <c r="AY572" s="132"/>
      <c r="AZ572" s="132"/>
      <c r="BA572" s="132"/>
      <c r="BB572" s="132"/>
      <c r="BC572" s="132"/>
      <c r="BD572" s="132"/>
      <c r="BE572" s="132"/>
      <c r="BF572" s="150"/>
      <c r="BG572" s="132"/>
      <c r="BH572" s="132"/>
      <c r="BI572" s="132"/>
      <c r="BJ572" s="132"/>
      <c r="BK572" s="132"/>
      <c r="BL572" s="132"/>
      <c r="BM572" s="132"/>
      <c r="BN572" s="132"/>
      <c r="BO572" s="132"/>
      <c r="BP572" s="132"/>
      <c r="BQ572" s="132"/>
      <c r="BR572" s="132"/>
    </row>
    <row r="573" spans="1:70" s="37" customFormat="1" x14ac:dyDescent="0.25">
      <c r="A573" s="234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44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228"/>
      <c r="AK573" s="132"/>
      <c r="AL573" s="132"/>
      <c r="AM573" s="132"/>
      <c r="AN573" s="132"/>
      <c r="AO573" s="132"/>
      <c r="AP573" s="132"/>
      <c r="AQ573" s="132"/>
      <c r="AR573" s="132"/>
      <c r="AS573" s="132"/>
      <c r="AT573" s="132"/>
      <c r="AU573" s="132"/>
      <c r="AV573" s="132"/>
      <c r="AW573" s="132"/>
      <c r="AX573" s="132"/>
      <c r="AY573" s="132"/>
      <c r="AZ573" s="132"/>
      <c r="BA573" s="132"/>
      <c r="BB573" s="132"/>
      <c r="BC573" s="132"/>
      <c r="BD573" s="132"/>
      <c r="BE573" s="132"/>
      <c r="BF573" s="150"/>
      <c r="BG573" s="132"/>
      <c r="BH573" s="132"/>
      <c r="BI573" s="132"/>
      <c r="BJ573" s="132"/>
      <c r="BK573" s="132"/>
      <c r="BL573" s="132"/>
      <c r="BM573" s="132"/>
      <c r="BN573" s="132"/>
      <c r="BO573" s="132"/>
      <c r="BP573" s="132"/>
      <c r="BQ573" s="132"/>
      <c r="BR573" s="132"/>
    </row>
    <row r="574" spans="1:70" s="37" customFormat="1" ht="15.75" customHeight="1" x14ac:dyDescent="0.25">
      <c r="A574" s="234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44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228"/>
      <c r="AK574" s="132"/>
      <c r="AL574" s="132"/>
      <c r="AM574" s="132"/>
      <c r="AN574" s="132"/>
      <c r="AO574" s="132"/>
      <c r="AP574" s="132"/>
      <c r="AQ574" s="132"/>
      <c r="AR574" s="132"/>
      <c r="AS574" s="132"/>
      <c r="AT574" s="132"/>
      <c r="AU574" s="132"/>
      <c r="AV574" s="132"/>
      <c r="AW574" s="132"/>
      <c r="AX574" s="132"/>
      <c r="AY574" s="132"/>
      <c r="AZ574" s="132"/>
      <c r="BA574" s="132"/>
      <c r="BB574" s="132"/>
      <c r="BC574" s="132"/>
      <c r="BD574" s="132"/>
      <c r="BE574" s="132"/>
      <c r="BF574" s="150"/>
      <c r="BG574" s="132"/>
      <c r="BH574" s="132"/>
      <c r="BI574" s="132"/>
      <c r="BJ574" s="132"/>
      <c r="BK574" s="132"/>
      <c r="BL574" s="132"/>
      <c r="BM574" s="132"/>
      <c r="BN574" s="132"/>
      <c r="BO574" s="132"/>
      <c r="BP574" s="132"/>
      <c r="BQ574" s="132"/>
      <c r="BR574" s="132"/>
    </row>
    <row r="575" spans="1:70" s="37" customFormat="1" x14ac:dyDescent="0.25">
      <c r="A575" s="234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44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228"/>
      <c r="AK575" s="132"/>
      <c r="AL575" s="132"/>
      <c r="AM575" s="132"/>
      <c r="AN575" s="132"/>
      <c r="AO575" s="132"/>
      <c r="AP575" s="132"/>
      <c r="AQ575" s="132"/>
      <c r="AR575" s="132"/>
      <c r="AS575" s="132"/>
      <c r="AT575" s="132"/>
      <c r="AU575" s="132"/>
      <c r="AV575" s="132"/>
      <c r="AW575" s="132"/>
      <c r="AX575" s="132"/>
      <c r="AY575" s="132"/>
      <c r="AZ575" s="132"/>
      <c r="BA575" s="132"/>
      <c r="BB575" s="132"/>
      <c r="BC575" s="132"/>
      <c r="BD575" s="132"/>
      <c r="BE575" s="132"/>
      <c r="BF575" s="150"/>
      <c r="BG575" s="132"/>
      <c r="BH575" s="132"/>
      <c r="BI575" s="132"/>
      <c r="BJ575" s="132"/>
      <c r="BK575" s="132"/>
      <c r="BL575" s="132"/>
      <c r="BM575" s="132"/>
      <c r="BN575" s="132"/>
      <c r="BO575" s="132"/>
      <c r="BP575" s="132"/>
      <c r="BQ575" s="132"/>
      <c r="BR575" s="132"/>
    </row>
    <row r="576" spans="1:70" s="37" customFormat="1" ht="15.75" customHeight="1" x14ac:dyDescent="0.25">
      <c r="A576" s="234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44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228"/>
      <c r="AK576" s="132"/>
      <c r="AL576" s="132"/>
      <c r="AM576" s="132"/>
      <c r="AN576" s="132"/>
      <c r="AO576" s="132"/>
      <c r="AP576" s="132"/>
      <c r="AQ576" s="132"/>
      <c r="AR576" s="132"/>
      <c r="AS576" s="132"/>
      <c r="AT576" s="132"/>
      <c r="AU576" s="132"/>
      <c r="AV576" s="132"/>
      <c r="AW576" s="132"/>
      <c r="AX576" s="132"/>
      <c r="AY576" s="132"/>
      <c r="AZ576" s="132"/>
      <c r="BA576" s="132"/>
      <c r="BB576" s="132"/>
      <c r="BC576" s="132"/>
      <c r="BD576" s="132"/>
      <c r="BE576" s="132"/>
      <c r="BF576" s="150"/>
      <c r="BG576" s="132"/>
      <c r="BH576" s="132"/>
      <c r="BI576" s="132"/>
      <c r="BJ576" s="132"/>
      <c r="BK576" s="132"/>
      <c r="BL576" s="132"/>
      <c r="BM576" s="132"/>
      <c r="BN576" s="132"/>
      <c r="BO576" s="132"/>
      <c r="BP576" s="132"/>
      <c r="BQ576" s="132"/>
      <c r="BR576" s="132"/>
    </row>
    <row r="577" spans="1:70" s="37" customFormat="1" x14ac:dyDescent="0.25">
      <c r="A577" s="234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44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228"/>
      <c r="AK577" s="132"/>
      <c r="AL577" s="132"/>
      <c r="AM577" s="132"/>
      <c r="AN577" s="132"/>
      <c r="AO577" s="132"/>
      <c r="AP577" s="132"/>
      <c r="AQ577" s="132"/>
      <c r="AR577" s="132"/>
      <c r="AS577" s="132"/>
      <c r="AT577" s="132"/>
      <c r="AU577" s="132"/>
      <c r="AV577" s="132"/>
      <c r="AW577" s="132"/>
      <c r="AX577" s="132"/>
      <c r="AY577" s="132"/>
      <c r="AZ577" s="132"/>
      <c r="BA577" s="132"/>
      <c r="BB577" s="132"/>
      <c r="BC577" s="132"/>
      <c r="BD577" s="132"/>
      <c r="BE577" s="132"/>
      <c r="BF577" s="150"/>
      <c r="BG577" s="132"/>
      <c r="BH577" s="132"/>
      <c r="BI577" s="132"/>
      <c r="BJ577" s="132"/>
      <c r="BK577" s="132"/>
      <c r="BL577" s="132"/>
      <c r="BM577" s="132"/>
      <c r="BN577" s="132"/>
      <c r="BO577" s="132"/>
      <c r="BP577" s="132"/>
      <c r="BQ577" s="132"/>
      <c r="BR577" s="132"/>
    </row>
    <row r="578" spans="1:70" s="37" customFormat="1" ht="15.75" customHeight="1" x14ac:dyDescent="0.25">
      <c r="A578" s="234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44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228"/>
      <c r="AK578" s="132"/>
      <c r="AL578" s="132"/>
      <c r="AM578" s="132"/>
      <c r="AN578" s="132"/>
      <c r="AO578" s="132"/>
      <c r="AP578" s="132"/>
      <c r="AQ578" s="132"/>
      <c r="AR578" s="132"/>
      <c r="AS578" s="132"/>
      <c r="AT578" s="132"/>
      <c r="AU578" s="132"/>
      <c r="AV578" s="132"/>
      <c r="AW578" s="132"/>
      <c r="AX578" s="132"/>
      <c r="AY578" s="132"/>
      <c r="AZ578" s="132"/>
      <c r="BA578" s="132"/>
      <c r="BB578" s="132"/>
      <c r="BC578" s="132"/>
      <c r="BD578" s="132"/>
      <c r="BE578" s="132"/>
      <c r="BF578" s="150"/>
      <c r="BG578" s="132"/>
      <c r="BH578" s="132"/>
      <c r="BI578" s="132"/>
      <c r="BJ578" s="132"/>
      <c r="BK578" s="132"/>
      <c r="BL578" s="132"/>
      <c r="BM578" s="132"/>
      <c r="BN578" s="132"/>
      <c r="BO578" s="132"/>
      <c r="BP578" s="132"/>
      <c r="BQ578" s="132"/>
      <c r="BR578" s="132"/>
    </row>
    <row r="579" spans="1:70" s="37" customFormat="1" x14ac:dyDescent="0.25">
      <c r="A579" s="234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44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228"/>
      <c r="AK579" s="132"/>
      <c r="AL579" s="132"/>
      <c r="AM579" s="132"/>
      <c r="AN579" s="132"/>
      <c r="AO579" s="132"/>
      <c r="AP579" s="132"/>
      <c r="AQ579" s="132"/>
      <c r="AR579" s="132"/>
      <c r="AS579" s="132"/>
      <c r="AT579" s="132"/>
      <c r="AU579" s="132"/>
      <c r="AV579" s="132"/>
      <c r="AW579" s="132"/>
      <c r="AX579" s="132"/>
      <c r="AY579" s="132"/>
      <c r="AZ579" s="132"/>
      <c r="BA579" s="132"/>
      <c r="BB579" s="132"/>
      <c r="BC579" s="132"/>
      <c r="BD579" s="132"/>
      <c r="BE579" s="132"/>
      <c r="BF579" s="150"/>
      <c r="BG579" s="132"/>
      <c r="BH579" s="132"/>
      <c r="BI579" s="132"/>
      <c r="BJ579" s="132"/>
      <c r="BK579" s="132"/>
      <c r="BL579" s="132"/>
      <c r="BM579" s="132"/>
      <c r="BN579" s="132"/>
      <c r="BO579" s="132"/>
      <c r="BP579" s="132"/>
      <c r="BQ579" s="132"/>
      <c r="BR579" s="132"/>
    </row>
    <row r="580" spans="1:70" s="37" customFormat="1" ht="15.75" customHeight="1" x14ac:dyDescent="0.25">
      <c r="A580" s="234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44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228"/>
      <c r="AK580" s="132"/>
      <c r="AL580" s="132"/>
      <c r="AM580" s="132"/>
      <c r="AN580" s="132"/>
      <c r="AO580" s="132"/>
      <c r="AP580" s="132"/>
      <c r="AQ580" s="132"/>
      <c r="AR580" s="132"/>
      <c r="AS580" s="132"/>
      <c r="AT580" s="132"/>
      <c r="AU580" s="132"/>
      <c r="AV580" s="132"/>
      <c r="AW580" s="132"/>
      <c r="AX580" s="132"/>
      <c r="AY580" s="132"/>
      <c r="AZ580" s="132"/>
      <c r="BA580" s="132"/>
      <c r="BB580" s="132"/>
      <c r="BC580" s="132"/>
      <c r="BD580" s="132"/>
      <c r="BE580" s="132"/>
      <c r="BF580" s="150"/>
      <c r="BG580" s="132"/>
      <c r="BH580" s="132"/>
      <c r="BI580" s="132"/>
      <c r="BJ580" s="132"/>
      <c r="BK580" s="132"/>
      <c r="BL580" s="132"/>
      <c r="BM580" s="132"/>
      <c r="BN580" s="132"/>
      <c r="BO580" s="132"/>
      <c r="BP580" s="132"/>
      <c r="BQ580" s="132"/>
      <c r="BR580" s="132"/>
    </row>
    <row r="581" spans="1:70" s="37" customFormat="1" x14ac:dyDescent="0.25">
      <c r="A581" s="234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44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228"/>
      <c r="AK581" s="132"/>
      <c r="AL581" s="132"/>
      <c r="AM581" s="132"/>
      <c r="AN581" s="132"/>
      <c r="AO581" s="132"/>
      <c r="AP581" s="132"/>
      <c r="AQ581" s="132"/>
      <c r="AR581" s="132"/>
      <c r="AS581" s="132"/>
      <c r="AT581" s="132"/>
      <c r="AU581" s="132"/>
      <c r="AV581" s="132"/>
      <c r="AW581" s="132"/>
      <c r="AX581" s="132"/>
      <c r="AY581" s="132"/>
      <c r="AZ581" s="132"/>
      <c r="BA581" s="132"/>
      <c r="BB581" s="132"/>
      <c r="BC581" s="132"/>
      <c r="BD581" s="132"/>
      <c r="BE581" s="132"/>
      <c r="BF581" s="150"/>
      <c r="BG581" s="132"/>
      <c r="BH581" s="132"/>
      <c r="BI581" s="132"/>
      <c r="BJ581" s="132"/>
      <c r="BK581" s="132"/>
      <c r="BL581" s="132"/>
      <c r="BM581" s="132"/>
      <c r="BN581" s="132"/>
      <c r="BO581" s="132"/>
      <c r="BP581" s="132"/>
      <c r="BQ581" s="132"/>
      <c r="BR581" s="132"/>
    </row>
    <row r="582" spans="1:70" s="37" customFormat="1" ht="15.75" customHeight="1" x14ac:dyDescent="0.25">
      <c r="A582" s="234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44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228"/>
      <c r="AK582" s="132"/>
      <c r="AL582" s="132"/>
      <c r="AM582" s="132"/>
      <c r="AN582" s="132"/>
      <c r="AO582" s="132"/>
      <c r="AP582" s="132"/>
      <c r="AQ582" s="132"/>
      <c r="AR582" s="132"/>
      <c r="AS582" s="132"/>
      <c r="AT582" s="132"/>
      <c r="AU582" s="132"/>
      <c r="AV582" s="132"/>
      <c r="AW582" s="132"/>
      <c r="AX582" s="132"/>
      <c r="AY582" s="132"/>
      <c r="AZ582" s="132"/>
      <c r="BA582" s="132"/>
      <c r="BB582" s="132"/>
      <c r="BC582" s="132"/>
      <c r="BD582" s="132"/>
      <c r="BE582" s="132"/>
      <c r="BF582" s="150"/>
      <c r="BG582" s="132"/>
      <c r="BH582" s="132"/>
      <c r="BI582" s="132"/>
      <c r="BJ582" s="132"/>
      <c r="BK582" s="132"/>
      <c r="BL582" s="132"/>
      <c r="BM582" s="132"/>
      <c r="BN582" s="132"/>
      <c r="BO582" s="132"/>
      <c r="BP582" s="132"/>
      <c r="BQ582" s="132"/>
      <c r="BR582" s="132"/>
    </row>
    <row r="583" spans="1:70" s="37" customFormat="1" x14ac:dyDescent="0.25">
      <c r="A583" s="234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44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228"/>
      <c r="AK583" s="132"/>
      <c r="AL583" s="132"/>
      <c r="AM583" s="132"/>
      <c r="AN583" s="132"/>
      <c r="AO583" s="132"/>
      <c r="AP583" s="132"/>
      <c r="AQ583" s="132"/>
      <c r="AR583" s="132"/>
      <c r="AS583" s="132"/>
      <c r="AT583" s="132"/>
      <c r="AU583" s="132"/>
      <c r="AV583" s="132"/>
      <c r="AW583" s="132"/>
      <c r="AX583" s="132"/>
      <c r="AY583" s="132"/>
      <c r="AZ583" s="132"/>
      <c r="BA583" s="132"/>
      <c r="BB583" s="132"/>
      <c r="BC583" s="132"/>
      <c r="BD583" s="132"/>
      <c r="BE583" s="132"/>
      <c r="BF583" s="150"/>
      <c r="BG583" s="132"/>
      <c r="BH583" s="132"/>
      <c r="BI583" s="132"/>
      <c r="BJ583" s="132"/>
      <c r="BK583" s="132"/>
      <c r="BL583" s="132"/>
      <c r="BM583" s="132"/>
      <c r="BN583" s="132"/>
      <c r="BO583" s="132"/>
      <c r="BP583" s="132"/>
      <c r="BQ583" s="132"/>
      <c r="BR583" s="132"/>
    </row>
    <row r="584" spans="1:70" s="37" customFormat="1" ht="15.75" customHeight="1" x14ac:dyDescent="0.25">
      <c r="A584" s="234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44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228"/>
      <c r="AK584" s="132"/>
      <c r="AL584" s="132"/>
      <c r="AM584" s="132"/>
      <c r="AN584" s="132"/>
      <c r="AO584" s="132"/>
      <c r="AP584" s="132"/>
      <c r="AQ584" s="132"/>
      <c r="AR584" s="132"/>
      <c r="AS584" s="132"/>
      <c r="AT584" s="132"/>
      <c r="AU584" s="132"/>
      <c r="AV584" s="132"/>
      <c r="AW584" s="132"/>
      <c r="AX584" s="132"/>
      <c r="AY584" s="132"/>
      <c r="AZ584" s="132"/>
      <c r="BA584" s="132"/>
      <c r="BB584" s="132"/>
      <c r="BC584" s="132"/>
      <c r="BD584" s="132"/>
      <c r="BE584" s="132"/>
      <c r="BF584" s="150"/>
      <c r="BG584" s="132"/>
      <c r="BH584" s="132"/>
      <c r="BI584" s="132"/>
      <c r="BJ584" s="132"/>
      <c r="BK584" s="132"/>
      <c r="BL584" s="132"/>
      <c r="BM584" s="132"/>
      <c r="BN584" s="132"/>
      <c r="BO584" s="132"/>
      <c r="BP584" s="132"/>
      <c r="BQ584" s="132"/>
      <c r="BR584" s="132"/>
    </row>
    <row r="585" spans="1:70" s="37" customFormat="1" x14ac:dyDescent="0.25">
      <c r="A585" s="234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44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228"/>
      <c r="AK585" s="132"/>
      <c r="AL585" s="132"/>
      <c r="AM585" s="132"/>
      <c r="AN585" s="132"/>
      <c r="AO585" s="132"/>
      <c r="AP585" s="132"/>
      <c r="AQ585" s="132"/>
      <c r="AR585" s="132"/>
      <c r="AS585" s="132"/>
      <c r="AT585" s="132"/>
      <c r="AU585" s="132"/>
      <c r="AV585" s="132"/>
      <c r="AW585" s="132"/>
      <c r="AX585" s="132"/>
      <c r="AY585" s="132"/>
      <c r="AZ585" s="132"/>
      <c r="BA585" s="132"/>
      <c r="BB585" s="132"/>
      <c r="BC585" s="132"/>
      <c r="BD585" s="132"/>
      <c r="BE585" s="132"/>
      <c r="BF585" s="150"/>
      <c r="BG585" s="132"/>
      <c r="BH585" s="132"/>
      <c r="BI585" s="132"/>
      <c r="BJ585" s="132"/>
      <c r="BK585" s="132"/>
      <c r="BL585" s="132"/>
      <c r="BM585" s="132"/>
      <c r="BN585" s="132"/>
      <c r="BO585" s="132"/>
      <c r="BP585" s="132"/>
      <c r="BQ585" s="132"/>
      <c r="BR585" s="132"/>
    </row>
    <row r="586" spans="1:70" s="37" customFormat="1" ht="15.75" customHeight="1" x14ac:dyDescent="0.25">
      <c r="A586" s="234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44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228"/>
      <c r="AK586" s="132"/>
      <c r="AL586" s="132"/>
      <c r="AM586" s="132"/>
      <c r="AN586" s="132"/>
      <c r="AO586" s="132"/>
      <c r="AP586" s="132"/>
      <c r="AQ586" s="132"/>
      <c r="AR586" s="132"/>
      <c r="AS586" s="132"/>
      <c r="AT586" s="132"/>
      <c r="AU586" s="132"/>
      <c r="AV586" s="132"/>
      <c r="AW586" s="132"/>
      <c r="AX586" s="132"/>
      <c r="AY586" s="132"/>
      <c r="AZ586" s="132"/>
      <c r="BA586" s="132"/>
      <c r="BB586" s="132"/>
      <c r="BC586" s="132"/>
      <c r="BD586" s="132"/>
      <c r="BE586" s="132"/>
      <c r="BF586" s="150"/>
      <c r="BG586" s="132"/>
      <c r="BH586" s="132"/>
      <c r="BI586" s="132"/>
      <c r="BJ586" s="132"/>
      <c r="BK586" s="132"/>
      <c r="BL586" s="132"/>
      <c r="BM586" s="132"/>
      <c r="BN586" s="132"/>
      <c r="BO586" s="132"/>
      <c r="BP586" s="132"/>
      <c r="BQ586" s="132"/>
      <c r="BR586" s="132"/>
    </row>
    <row r="587" spans="1:70" s="37" customFormat="1" x14ac:dyDescent="0.25">
      <c r="A587" s="234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44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228"/>
      <c r="AK587" s="132"/>
      <c r="AL587" s="132"/>
      <c r="AM587" s="132"/>
      <c r="AN587" s="132"/>
      <c r="AO587" s="132"/>
      <c r="AP587" s="132"/>
      <c r="AQ587" s="132"/>
      <c r="AR587" s="132"/>
      <c r="AS587" s="132"/>
      <c r="AT587" s="132"/>
      <c r="AU587" s="132"/>
      <c r="AV587" s="132"/>
      <c r="AW587" s="132"/>
      <c r="AX587" s="132"/>
      <c r="AY587" s="132"/>
      <c r="AZ587" s="132"/>
      <c r="BA587" s="132"/>
      <c r="BB587" s="132"/>
      <c r="BC587" s="132"/>
      <c r="BD587" s="132"/>
      <c r="BE587" s="132"/>
      <c r="BF587" s="150"/>
      <c r="BG587" s="132"/>
      <c r="BH587" s="132"/>
      <c r="BI587" s="132"/>
      <c r="BJ587" s="132"/>
      <c r="BK587" s="132"/>
      <c r="BL587" s="132"/>
      <c r="BM587" s="132"/>
      <c r="BN587" s="132"/>
      <c r="BO587" s="132"/>
      <c r="BP587" s="132"/>
      <c r="BQ587" s="132"/>
      <c r="BR587" s="132"/>
    </row>
    <row r="588" spans="1:70" s="37" customFormat="1" ht="15.75" customHeight="1" x14ac:dyDescent="0.25">
      <c r="A588" s="234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44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228"/>
      <c r="AK588" s="132"/>
      <c r="AL588" s="132"/>
      <c r="AM588" s="132"/>
      <c r="AN588" s="132"/>
      <c r="AO588" s="132"/>
      <c r="AP588" s="132"/>
      <c r="AQ588" s="132"/>
      <c r="AR588" s="132"/>
      <c r="AS588" s="132"/>
      <c r="AT588" s="132"/>
      <c r="AU588" s="132"/>
      <c r="AV588" s="132"/>
      <c r="AW588" s="132"/>
      <c r="AX588" s="132"/>
      <c r="AY588" s="132"/>
      <c r="AZ588" s="132"/>
      <c r="BA588" s="132"/>
      <c r="BB588" s="132"/>
      <c r="BC588" s="132"/>
      <c r="BD588" s="132"/>
      <c r="BE588" s="132"/>
      <c r="BF588" s="150"/>
      <c r="BG588" s="132"/>
      <c r="BH588" s="132"/>
      <c r="BI588" s="132"/>
      <c r="BJ588" s="132"/>
      <c r="BK588" s="132"/>
      <c r="BL588" s="132"/>
      <c r="BM588" s="132"/>
      <c r="BN588" s="132"/>
      <c r="BO588" s="132"/>
      <c r="BP588" s="132"/>
      <c r="BQ588" s="132"/>
      <c r="BR588" s="132"/>
    </row>
    <row r="589" spans="1:70" s="37" customFormat="1" x14ac:dyDescent="0.25">
      <c r="A589" s="234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44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228"/>
      <c r="AK589" s="132"/>
      <c r="AL589" s="132"/>
      <c r="AM589" s="132"/>
      <c r="AN589" s="132"/>
      <c r="AO589" s="132"/>
      <c r="AP589" s="132"/>
      <c r="AQ589" s="132"/>
      <c r="AR589" s="132"/>
      <c r="AS589" s="132"/>
      <c r="AT589" s="132"/>
      <c r="AU589" s="132"/>
      <c r="AV589" s="132"/>
      <c r="AW589" s="132"/>
      <c r="AX589" s="132"/>
      <c r="AY589" s="132"/>
      <c r="AZ589" s="132"/>
      <c r="BA589" s="132"/>
      <c r="BB589" s="132"/>
      <c r="BC589" s="132"/>
      <c r="BD589" s="132"/>
      <c r="BE589" s="132"/>
      <c r="BF589" s="150"/>
      <c r="BG589" s="132"/>
      <c r="BH589" s="132"/>
      <c r="BI589" s="132"/>
      <c r="BJ589" s="132"/>
      <c r="BK589" s="132"/>
      <c r="BL589" s="132"/>
      <c r="BM589" s="132"/>
      <c r="BN589" s="132"/>
      <c r="BO589" s="132"/>
      <c r="BP589" s="132"/>
      <c r="BQ589" s="132"/>
      <c r="BR589" s="132"/>
    </row>
    <row r="590" spans="1:70" s="37" customFormat="1" ht="15.75" customHeight="1" x14ac:dyDescent="0.25">
      <c r="A590" s="234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44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228"/>
      <c r="AK590" s="132"/>
      <c r="AL590" s="132"/>
      <c r="AM590" s="132"/>
      <c r="AN590" s="132"/>
      <c r="AO590" s="132"/>
      <c r="AP590" s="132"/>
      <c r="AQ590" s="132"/>
      <c r="AR590" s="132"/>
      <c r="AS590" s="132"/>
      <c r="AT590" s="132"/>
      <c r="AU590" s="132"/>
      <c r="AV590" s="132"/>
      <c r="AW590" s="132"/>
      <c r="AX590" s="132"/>
      <c r="AY590" s="132"/>
      <c r="AZ590" s="132"/>
      <c r="BA590" s="132"/>
      <c r="BB590" s="132"/>
      <c r="BC590" s="132"/>
      <c r="BD590" s="132"/>
      <c r="BE590" s="132"/>
      <c r="BF590" s="150"/>
      <c r="BG590" s="132"/>
      <c r="BH590" s="132"/>
      <c r="BI590" s="132"/>
      <c r="BJ590" s="132"/>
      <c r="BK590" s="132"/>
      <c r="BL590" s="132"/>
      <c r="BM590" s="132"/>
      <c r="BN590" s="132"/>
      <c r="BO590" s="132"/>
      <c r="BP590" s="132"/>
      <c r="BQ590" s="132"/>
      <c r="BR590" s="132"/>
    </row>
    <row r="591" spans="1:70" s="37" customFormat="1" x14ac:dyDescent="0.25">
      <c r="A591" s="234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44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228"/>
      <c r="AK591" s="132"/>
      <c r="AL591" s="132"/>
      <c r="AM591" s="132"/>
      <c r="AN591" s="132"/>
      <c r="AO591" s="132"/>
      <c r="AP591" s="132"/>
      <c r="AQ591" s="132"/>
      <c r="AR591" s="132"/>
      <c r="AS591" s="132"/>
      <c r="AT591" s="132"/>
      <c r="AU591" s="132"/>
      <c r="AV591" s="132"/>
      <c r="AW591" s="132"/>
      <c r="AX591" s="132"/>
      <c r="AY591" s="132"/>
      <c r="AZ591" s="132"/>
      <c r="BA591" s="132"/>
      <c r="BB591" s="132"/>
      <c r="BC591" s="132"/>
      <c r="BD591" s="132"/>
      <c r="BE591" s="132"/>
      <c r="BF591" s="150"/>
      <c r="BG591" s="132"/>
      <c r="BH591" s="132"/>
      <c r="BI591" s="132"/>
      <c r="BJ591" s="132"/>
      <c r="BK591" s="132"/>
      <c r="BL591" s="132"/>
      <c r="BM591" s="132"/>
      <c r="BN591" s="132"/>
      <c r="BO591" s="132"/>
      <c r="BP591" s="132"/>
      <c r="BQ591" s="132"/>
      <c r="BR591" s="132"/>
    </row>
    <row r="592" spans="1:70" s="37" customFormat="1" ht="15.75" customHeight="1" x14ac:dyDescent="0.25">
      <c r="A592" s="234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44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228"/>
      <c r="AK592" s="132"/>
      <c r="AL592" s="132"/>
      <c r="AM592" s="132"/>
      <c r="AN592" s="132"/>
      <c r="AO592" s="132"/>
      <c r="AP592" s="132"/>
      <c r="AQ592" s="132"/>
      <c r="AR592" s="132"/>
      <c r="AS592" s="132"/>
      <c r="AT592" s="132"/>
      <c r="AU592" s="132"/>
      <c r="AV592" s="132"/>
      <c r="AW592" s="132"/>
      <c r="AX592" s="132"/>
      <c r="AY592" s="132"/>
      <c r="AZ592" s="132"/>
      <c r="BA592" s="132"/>
      <c r="BB592" s="132"/>
      <c r="BC592" s="132"/>
      <c r="BD592" s="132"/>
      <c r="BE592" s="132"/>
      <c r="BF592" s="150"/>
      <c r="BG592" s="132"/>
      <c r="BH592" s="132"/>
      <c r="BI592" s="132"/>
      <c r="BJ592" s="132"/>
      <c r="BK592" s="132"/>
      <c r="BL592" s="132"/>
      <c r="BM592" s="132"/>
      <c r="BN592" s="132"/>
      <c r="BO592" s="132"/>
      <c r="BP592" s="132"/>
      <c r="BQ592" s="132"/>
      <c r="BR592" s="132"/>
    </row>
    <row r="593" spans="1:70" s="37" customFormat="1" x14ac:dyDescent="0.25">
      <c r="A593" s="234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44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32"/>
      <c r="AH593" s="132"/>
      <c r="AI593" s="132"/>
      <c r="AJ593" s="228"/>
      <c r="AK593" s="132"/>
      <c r="AL593" s="132"/>
      <c r="AM593" s="132"/>
      <c r="AN593" s="132"/>
      <c r="AO593" s="132"/>
      <c r="AP593" s="132"/>
      <c r="AQ593" s="132"/>
      <c r="AR593" s="132"/>
      <c r="AS593" s="132"/>
      <c r="AT593" s="132"/>
      <c r="AU593" s="132"/>
      <c r="AV593" s="132"/>
      <c r="AW593" s="132"/>
      <c r="AX593" s="132"/>
      <c r="AY593" s="132"/>
      <c r="AZ593" s="132"/>
      <c r="BA593" s="132"/>
      <c r="BB593" s="132"/>
      <c r="BC593" s="132"/>
      <c r="BD593" s="132"/>
      <c r="BE593" s="132"/>
      <c r="BF593" s="150"/>
      <c r="BG593" s="132"/>
      <c r="BH593" s="132"/>
      <c r="BI593" s="132"/>
      <c r="BJ593" s="132"/>
      <c r="BK593" s="132"/>
      <c r="BL593" s="132"/>
      <c r="BM593" s="132"/>
      <c r="BN593" s="132"/>
      <c r="BO593" s="132"/>
      <c r="BP593" s="132"/>
      <c r="BQ593" s="132"/>
      <c r="BR593" s="132"/>
    </row>
    <row r="594" spans="1:70" s="37" customFormat="1" ht="15.75" customHeight="1" x14ac:dyDescent="0.25">
      <c r="A594" s="234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44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228"/>
      <c r="AK594" s="132"/>
      <c r="AL594" s="132"/>
      <c r="AM594" s="132"/>
      <c r="AN594" s="132"/>
      <c r="AO594" s="132"/>
      <c r="AP594" s="132"/>
      <c r="AQ594" s="132"/>
      <c r="AR594" s="132"/>
      <c r="AS594" s="132"/>
      <c r="AT594" s="132"/>
      <c r="AU594" s="132"/>
      <c r="AV594" s="132"/>
      <c r="AW594" s="132"/>
      <c r="AX594" s="132"/>
      <c r="AY594" s="132"/>
      <c r="AZ594" s="132"/>
      <c r="BA594" s="132"/>
      <c r="BB594" s="132"/>
      <c r="BC594" s="132"/>
      <c r="BD594" s="132"/>
      <c r="BE594" s="132"/>
      <c r="BF594" s="150"/>
      <c r="BG594" s="132"/>
      <c r="BH594" s="132"/>
      <c r="BI594" s="132"/>
      <c r="BJ594" s="132"/>
      <c r="BK594" s="132"/>
      <c r="BL594" s="132"/>
      <c r="BM594" s="132"/>
      <c r="BN594" s="132"/>
      <c r="BO594" s="132"/>
      <c r="BP594" s="132"/>
      <c r="BQ594" s="132"/>
      <c r="BR594" s="132"/>
    </row>
    <row r="595" spans="1:70" s="37" customFormat="1" x14ac:dyDescent="0.25">
      <c r="A595" s="234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44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228"/>
      <c r="AK595" s="132"/>
      <c r="AL595" s="132"/>
      <c r="AM595" s="132"/>
      <c r="AN595" s="132"/>
      <c r="AO595" s="132"/>
      <c r="AP595" s="132"/>
      <c r="AQ595" s="132"/>
      <c r="AR595" s="132"/>
      <c r="AS595" s="132"/>
      <c r="AT595" s="132"/>
      <c r="AU595" s="132"/>
      <c r="AV595" s="132"/>
      <c r="AW595" s="132"/>
      <c r="AX595" s="132"/>
      <c r="AY595" s="132"/>
      <c r="AZ595" s="132"/>
      <c r="BA595" s="132"/>
      <c r="BB595" s="132"/>
      <c r="BC595" s="132"/>
      <c r="BD595" s="132"/>
      <c r="BE595" s="132"/>
      <c r="BF595" s="150"/>
      <c r="BG595" s="132"/>
      <c r="BH595" s="132"/>
      <c r="BI595" s="132"/>
      <c r="BJ595" s="132"/>
      <c r="BK595" s="132"/>
      <c r="BL595" s="132"/>
      <c r="BM595" s="132"/>
      <c r="BN595" s="132"/>
      <c r="BO595" s="132"/>
      <c r="BP595" s="132"/>
      <c r="BQ595" s="132"/>
      <c r="BR595" s="132"/>
    </row>
    <row r="596" spans="1:70" s="37" customFormat="1" ht="15.75" customHeight="1" x14ac:dyDescent="0.25">
      <c r="A596" s="234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44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32"/>
      <c r="AH596" s="132"/>
      <c r="AI596" s="132"/>
      <c r="AJ596" s="228"/>
      <c r="AK596" s="132"/>
      <c r="AL596" s="132"/>
      <c r="AM596" s="132"/>
      <c r="AN596" s="132"/>
      <c r="AO596" s="132"/>
      <c r="AP596" s="132"/>
      <c r="AQ596" s="132"/>
      <c r="AR596" s="132"/>
      <c r="AS596" s="132"/>
      <c r="AT596" s="132"/>
      <c r="AU596" s="132"/>
      <c r="AV596" s="132"/>
      <c r="AW596" s="132"/>
      <c r="AX596" s="132"/>
      <c r="AY596" s="132"/>
      <c r="AZ596" s="132"/>
      <c r="BA596" s="132"/>
      <c r="BB596" s="132"/>
      <c r="BC596" s="132"/>
      <c r="BD596" s="132"/>
      <c r="BE596" s="132"/>
      <c r="BF596" s="150"/>
      <c r="BG596" s="132"/>
      <c r="BH596" s="132"/>
      <c r="BI596" s="132"/>
      <c r="BJ596" s="132"/>
      <c r="BK596" s="132"/>
      <c r="BL596" s="132"/>
      <c r="BM596" s="132"/>
      <c r="BN596" s="132"/>
      <c r="BO596" s="132"/>
      <c r="BP596" s="132"/>
      <c r="BQ596" s="132"/>
      <c r="BR596" s="132"/>
    </row>
    <row r="597" spans="1:70" s="37" customFormat="1" x14ac:dyDescent="0.25">
      <c r="A597" s="234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44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32"/>
      <c r="AH597" s="132"/>
      <c r="AI597" s="132"/>
      <c r="AJ597" s="228"/>
      <c r="AK597" s="132"/>
      <c r="AL597" s="132"/>
      <c r="AM597" s="132"/>
      <c r="AN597" s="132"/>
      <c r="AO597" s="132"/>
      <c r="AP597" s="132"/>
      <c r="AQ597" s="132"/>
      <c r="AR597" s="132"/>
      <c r="AS597" s="132"/>
      <c r="AT597" s="132"/>
      <c r="AU597" s="132"/>
      <c r="AV597" s="132"/>
      <c r="AW597" s="132"/>
      <c r="AX597" s="132"/>
      <c r="AY597" s="132"/>
      <c r="AZ597" s="132"/>
      <c r="BA597" s="132"/>
      <c r="BB597" s="132"/>
      <c r="BC597" s="132"/>
      <c r="BD597" s="132"/>
      <c r="BE597" s="132"/>
      <c r="BF597" s="150"/>
      <c r="BG597" s="132"/>
      <c r="BH597" s="132"/>
      <c r="BI597" s="132"/>
      <c r="BJ597" s="132"/>
      <c r="BK597" s="132"/>
      <c r="BL597" s="132"/>
      <c r="BM597" s="132"/>
      <c r="BN597" s="132"/>
      <c r="BO597" s="132"/>
      <c r="BP597" s="132"/>
      <c r="BQ597" s="132"/>
      <c r="BR597" s="132"/>
    </row>
    <row r="598" spans="1:70" s="37" customFormat="1" ht="15.75" customHeight="1" x14ac:dyDescent="0.25">
      <c r="A598" s="234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44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32"/>
      <c r="AH598" s="132"/>
      <c r="AI598" s="132"/>
      <c r="AJ598" s="228"/>
      <c r="AK598" s="132"/>
      <c r="AL598" s="132"/>
      <c r="AM598" s="132"/>
      <c r="AN598" s="132"/>
      <c r="AO598" s="132"/>
      <c r="AP598" s="132"/>
      <c r="AQ598" s="132"/>
      <c r="AR598" s="132"/>
      <c r="AS598" s="132"/>
      <c r="AT598" s="132"/>
      <c r="AU598" s="132"/>
      <c r="AV598" s="132"/>
      <c r="AW598" s="132"/>
      <c r="AX598" s="132"/>
      <c r="AY598" s="132"/>
      <c r="AZ598" s="132"/>
      <c r="BA598" s="132"/>
      <c r="BB598" s="132"/>
      <c r="BC598" s="132"/>
      <c r="BD598" s="132"/>
      <c r="BE598" s="132"/>
      <c r="BF598" s="150"/>
      <c r="BG598" s="132"/>
      <c r="BH598" s="132"/>
      <c r="BI598" s="132"/>
      <c r="BJ598" s="132"/>
      <c r="BK598" s="132"/>
      <c r="BL598" s="132"/>
      <c r="BM598" s="132"/>
      <c r="BN598" s="132"/>
      <c r="BO598" s="132"/>
      <c r="BP598" s="132"/>
      <c r="BQ598" s="132"/>
      <c r="BR598" s="132"/>
    </row>
    <row r="599" spans="1:70" s="37" customFormat="1" x14ac:dyDescent="0.25">
      <c r="A599" s="234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44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228"/>
      <c r="AK599" s="132"/>
      <c r="AL599" s="132"/>
      <c r="AM599" s="132"/>
      <c r="AN599" s="132"/>
      <c r="AO599" s="132"/>
      <c r="AP599" s="132"/>
      <c r="AQ599" s="132"/>
      <c r="AR599" s="132"/>
      <c r="AS599" s="132"/>
      <c r="AT599" s="132"/>
      <c r="AU599" s="132"/>
      <c r="AV599" s="132"/>
      <c r="AW599" s="132"/>
      <c r="AX599" s="132"/>
      <c r="AY599" s="132"/>
      <c r="AZ599" s="132"/>
      <c r="BA599" s="132"/>
      <c r="BB599" s="132"/>
      <c r="BC599" s="132"/>
      <c r="BD599" s="132"/>
      <c r="BE599" s="132"/>
      <c r="BF599" s="150"/>
      <c r="BG599" s="132"/>
      <c r="BH599" s="132"/>
      <c r="BI599" s="132"/>
      <c r="BJ599" s="132"/>
      <c r="BK599" s="132"/>
      <c r="BL599" s="132"/>
      <c r="BM599" s="132"/>
      <c r="BN599" s="132"/>
      <c r="BO599" s="132"/>
      <c r="BP599" s="132"/>
      <c r="BQ599" s="132"/>
      <c r="BR599" s="132"/>
    </row>
    <row r="600" spans="1:70" s="37" customFormat="1" ht="15.75" customHeight="1" x14ac:dyDescent="0.25">
      <c r="A600" s="234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44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32"/>
      <c r="AH600" s="132"/>
      <c r="AI600" s="132"/>
      <c r="AJ600" s="228"/>
      <c r="AK600" s="132"/>
      <c r="AL600" s="132"/>
      <c r="AM600" s="132"/>
      <c r="AN600" s="132"/>
      <c r="AO600" s="132"/>
      <c r="AP600" s="132"/>
      <c r="AQ600" s="132"/>
      <c r="AR600" s="132"/>
      <c r="AS600" s="132"/>
      <c r="AT600" s="132"/>
      <c r="AU600" s="132"/>
      <c r="AV600" s="132"/>
      <c r="AW600" s="132"/>
      <c r="AX600" s="132"/>
      <c r="AY600" s="132"/>
      <c r="AZ600" s="132"/>
      <c r="BA600" s="132"/>
      <c r="BB600" s="132"/>
      <c r="BC600" s="132"/>
      <c r="BD600" s="132"/>
      <c r="BE600" s="132"/>
      <c r="BF600" s="150"/>
      <c r="BG600" s="132"/>
      <c r="BH600" s="132"/>
      <c r="BI600" s="132"/>
      <c r="BJ600" s="132"/>
      <c r="BK600" s="132"/>
      <c r="BL600" s="132"/>
      <c r="BM600" s="132"/>
      <c r="BN600" s="132"/>
      <c r="BO600" s="132"/>
      <c r="BP600" s="132"/>
      <c r="BQ600" s="132"/>
      <c r="BR600" s="132"/>
    </row>
    <row r="601" spans="1:70" s="37" customFormat="1" x14ac:dyDescent="0.25">
      <c r="A601" s="234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44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  <c r="AF601" s="132"/>
      <c r="AG601" s="132"/>
      <c r="AH601" s="132"/>
      <c r="AI601" s="132"/>
      <c r="AJ601" s="228"/>
      <c r="AK601" s="132"/>
      <c r="AL601" s="132"/>
      <c r="AM601" s="132"/>
      <c r="AN601" s="132"/>
      <c r="AO601" s="132"/>
      <c r="AP601" s="132"/>
      <c r="AQ601" s="132"/>
      <c r="AR601" s="132"/>
      <c r="AS601" s="132"/>
      <c r="AT601" s="132"/>
      <c r="AU601" s="132"/>
      <c r="AV601" s="132"/>
      <c r="AW601" s="132"/>
      <c r="AX601" s="132"/>
      <c r="AY601" s="132"/>
      <c r="AZ601" s="132"/>
      <c r="BA601" s="132"/>
      <c r="BB601" s="132"/>
      <c r="BC601" s="132"/>
      <c r="BD601" s="132"/>
      <c r="BE601" s="132"/>
      <c r="BF601" s="150"/>
      <c r="BG601" s="132"/>
      <c r="BH601" s="132"/>
      <c r="BI601" s="132"/>
      <c r="BJ601" s="132"/>
      <c r="BK601" s="132"/>
      <c r="BL601" s="132"/>
      <c r="BM601" s="132"/>
      <c r="BN601" s="132"/>
      <c r="BO601" s="132"/>
      <c r="BP601" s="132"/>
      <c r="BQ601" s="132"/>
      <c r="BR601" s="132"/>
    </row>
    <row r="602" spans="1:70" s="37" customFormat="1" ht="15.75" customHeight="1" x14ac:dyDescent="0.25">
      <c r="A602" s="234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44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228"/>
      <c r="AK602" s="132"/>
      <c r="AL602" s="132"/>
      <c r="AM602" s="132"/>
      <c r="AN602" s="132"/>
      <c r="AO602" s="132"/>
      <c r="AP602" s="132"/>
      <c r="AQ602" s="132"/>
      <c r="AR602" s="132"/>
      <c r="AS602" s="132"/>
      <c r="AT602" s="132"/>
      <c r="AU602" s="132"/>
      <c r="AV602" s="132"/>
      <c r="AW602" s="132"/>
      <c r="AX602" s="132"/>
      <c r="AY602" s="132"/>
      <c r="AZ602" s="132"/>
      <c r="BA602" s="132"/>
      <c r="BB602" s="132"/>
      <c r="BC602" s="132"/>
      <c r="BD602" s="132"/>
      <c r="BE602" s="132"/>
      <c r="BF602" s="150"/>
      <c r="BG602" s="132"/>
      <c r="BH602" s="132"/>
      <c r="BI602" s="132"/>
      <c r="BJ602" s="132"/>
      <c r="BK602" s="132"/>
      <c r="BL602" s="132"/>
      <c r="BM602" s="132"/>
      <c r="BN602" s="132"/>
      <c r="BO602" s="132"/>
      <c r="BP602" s="132"/>
      <c r="BQ602" s="132"/>
      <c r="BR602" s="132"/>
    </row>
    <row r="603" spans="1:70" s="37" customFormat="1" x14ac:dyDescent="0.25">
      <c r="A603" s="234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44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228"/>
      <c r="AK603" s="132"/>
      <c r="AL603" s="132"/>
      <c r="AM603" s="132"/>
      <c r="AN603" s="132"/>
      <c r="AO603" s="132"/>
      <c r="AP603" s="132"/>
      <c r="AQ603" s="132"/>
      <c r="AR603" s="132"/>
      <c r="AS603" s="132"/>
      <c r="AT603" s="132"/>
      <c r="AU603" s="132"/>
      <c r="AV603" s="132"/>
      <c r="AW603" s="132"/>
      <c r="AX603" s="132"/>
      <c r="AY603" s="132"/>
      <c r="AZ603" s="132"/>
      <c r="BA603" s="132"/>
      <c r="BB603" s="132"/>
      <c r="BC603" s="132"/>
      <c r="BD603" s="132"/>
      <c r="BE603" s="132"/>
      <c r="BF603" s="150"/>
      <c r="BG603" s="132"/>
      <c r="BH603" s="132"/>
      <c r="BI603" s="132"/>
      <c r="BJ603" s="132"/>
      <c r="BK603" s="132"/>
      <c r="BL603" s="132"/>
      <c r="BM603" s="132"/>
      <c r="BN603" s="132"/>
      <c r="BO603" s="132"/>
      <c r="BP603" s="132"/>
      <c r="BQ603" s="132"/>
      <c r="BR603" s="132"/>
    </row>
    <row r="604" spans="1:70" s="37" customFormat="1" ht="15.75" customHeight="1" x14ac:dyDescent="0.25">
      <c r="A604" s="234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44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228"/>
      <c r="AK604" s="132"/>
      <c r="AL604" s="132"/>
      <c r="AM604" s="132"/>
      <c r="AN604" s="132"/>
      <c r="AO604" s="132"/>
      <c r="AP604" s="132"/>
      <c r="AQ604" s="132"/>
      <c r="AR604" s="132"/>
      <c r="AS604" s="132"/>
      <c r="AT604" s="132"/>
      <c r="AU604" s="132"/>
      <c r="AV604" s="132"/>
      <c r="AW604" s="132"/>
      <c r="AX604" s="132"/>
      <c r="AY604" s="132"/>
      <c r="AZ604" s="132"/>
      <c r="BA604" s="132"/>
      <c r="BB604" s="132"/>
      <c r="BC604" s="132"/>
      <c r="BD604" s="132"/>
      <c r="BE604" s="132"/>
      <c r="BF604" s="150"/>
      <c r="BG604" s="132"/>
      <c r="BH604" s="132"/>
      <c r="BI604" s="132"/>
      <c r="BJ604" s="132"/>
      <c r="BK604" s="132"/>
      <c r="BL604" s="132"/>
      <c r="BM604" s="132"/>
      <c r="BN604" s="132"/>
      <c r="BO604" s="132"/>
      <c r="BP604" s="132"/>
      <c r="BQ604" s="132"/>
      <c r="BR604" s="132"/>
    </row>
    <row r="605" spans="1:70" s="37" customFormat="1" x14ac:dyDescent="0.25">
      <c r="A605" s="234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44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228"/>
      <c r="AK605" s="132"/>
      <c r="AL605" s="132"/>
      <c r="AM605" s="132"/>
      <c r="AN605" s="132"/>
      <c r="AO605" s="132"/>
      <c r="AP605" s="132"/>
      <c r="AQ605" s="132"/>
      <c r="AR605" s="132"/>
      <c r="AS605" s="132"/>
      <c r="AT605" s="132"/>
      <c r="AU605" s="132"/>
      <c r="AV605" s="132"/>
      <c r="AW605" s="132"/>
      <c r="AX605" s="132"/>
      <c r="AY605" s="132"/>
      <c r="AZ605" s="132"/>
      <c r="BA605" s="132"/>
      <c r="BB605" s="132"/>
      <c r="BC605" s="132"/>
      <c r="BD605" s="132"/>
      <c r="BE605" s="132"/>
      <c r="BF605" s="150"/>
      <c r="BG605" s="132"/>
      <c r="BH605" s="132"/>
      <c r="BI605" s="132"/>
      <c r="BJ605" s="132"/>
      <c r="BK605" s="132"/>
      <c r="BL605" s="132"/>
      <c r="BM605" s="132"/>
      <c r="BN605" s="132"/>
      <c r="BO605" s="132"/>
      <c r="BP605" s="132"/>
      <c r="BQ605" s="132"/>
      <c r="BR605" s="132"/>
    </row>
    <row r="606" spans="1:70" s="37" customFormat="1" ht="15.75" customHeight="1" x14ac:dyDescent="0.25">
      <c r="A606" s="234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44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228"/>
      <c r="AK606" s="132"/>
      <c r="AL606" s="132"/>
      <c r="AM606" s="132"/>
      <c r="AN606" s="132"/>
      <c r="AO606" s="132"/>
      <c r="AP606" s="132"/>
      <c r="AQ606" s="132"/>
      <c r="AR606" s="132"/>
      <c r="AS606" s="132"/>
      <c r="AT606" s="132"/>
      <c r="AU606" s="132"/>
      <c r="AV606" s="132"/>
      <c r="AW606" s="132"/>
      <c r="AX606" s="132"/>
      <c r="AY606" s="132"/>
      <c r="AZ606" s="132"/>
      <c r="BA606" s="132"/>
      <c r="BB606" s="132"/>
      <c r="BC606" s="132"/>
      <c r="BD606" s="132"/>
      <c r="BE606" s="132"/>
      <c r="BF606" s="150"/>
      <c r="BG606" s="132"/>
      <c r="BH606" s="132"/>
      <c r="BI606" s="132"/>
      <c r="BJ606" s="132"/>
      <c r="BK606" s="132"/>
      <c r="BL606" s="132"/>
      <c r="BM606" s="132"/>
      <c r="BN606" s="132"/>
      <c r="BO606" s="132"/>
      <c r="BP606" s="132"/>
      <c r="BQ606" s="132"/>
      <c r="BR606" s="132"/>
    </row>
    <row r="607" spans="1:70" s="37" customFormat="1" x14ac:dyDescent="0.25">
      <c r="A607" s="234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44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228"/>
      <c r="AK607" s="132"/>
      <c r="AL607" s="132"/>
      <c r="AM607" s="132"/>
      <c r="AN607" s="132"/>
      <c r="AO607" s="132"/>
      <c r="AP607" s="132"/>
      <c r="AQ607" s="132"/>
      <c r="AR607" s="132"/>
      <c r="AS607" s="132"/>
      <c r="AT607" s="132"/>
      <c r="AU607" s="132"/>
      <c r="AV607" s="132"/>
      <c r="AW607" s="132"/>
      <c r="AX607" s="132"/>
      <c r="AY607" s="132"/>
      <c r="AZ607" s="132"/>
      <c r="BA607" s="132"/>
      <c r="BB607" s="132"/>
      <c r="BC607" s="132"/>
      <c r="BD607" s="132"/>
      <c r="BE607" s="132"/>
      <c r="BF607" s="150"/>
      <c r="BG607" s="132"/>
      <c r="BH607" s="132"/>
      <c r="BI607" s="132"/>
      <c r="BJ607" s="132"/>
      <c r="BK607" s="132"/>
      <c r="BL607" s="132"/>
      <c r="BM607" s="132"/>
      <c r="BN607" s="132"/>
      <c r="BO607" s="132"/>
      <c r="BP607" s="132"/>
      <c r="BQ607" s="132"/>
      <c r="BR607" s="132"/>
    </row>
    <row r="608" spans="1:70" s="37" customFormat="1" ht="15.75" customHeight="1" x14ac:dyDescent="0.25">
      <c r="A608" s="234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44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228"/>
      <c r="AK608" s="132"/>
      <c r="AL608" s="132"/>
      <c r="AM608" s="132"/>
      <c r="AN608" s="132"/>
      <c r="AO608" s="132"/>
      <c r="AP608" s="132"/>
      <c r="AQ608" s="132"/>
      <c r="AR608" s="132"/>
      <c r="AS608" s="132"/>
      <c r="AT608" s="132"/>
      <c r="AU608" s="132"/>
      <c r="AV608" s="132"/>
      <c r="AW608" s="132"/>
      <c r="AX608" s="132"/>
      <c r="AY608" s="132"/>
      <c r="AZ608" s="132"/>
      <c r="BA608" s="132"/>
      <c r="BB608" s="132"/>
      <c r="BC608" s="132"/>
      <c r="BD608" s="132"/>
      <c r="BE608" s="132"/>
      <c r="BF608" s="150"/>
      <c r="BG608" s="132"/>
      <c r="BH608" s="132"/>
      <c r="BI608" s="132"/>
      <c r="BJ608" s="132"/>
      <c r="BK608" s="132"/>
      <c r="BL608" s="132"/>
      <c r="BM608" s="132"/>
      <c r="BN608" s="132"/>
      <c r="BO608" s="132"/>
      <c r="BP608" s="132"/>
      <c r="BQ608" s="132"/>
      <c r="BR608" s="132"/>
    </row>
    <row r="609" spans="1:70" s="37" customFormat="1" x14ac:dyDescent="0.25">
      <c r="A609" s="234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44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228"/>
      <c r="AK609" s="132"/>
      <c r="AL609" s="132"/>
      <c r="AM609" s="132"/>
      <c r="AN609" s="132"/>
      <c r="AO609" s="132"/>
      <c r="AP609" s="132"/>
      <c r="AQ609" s="132"/>
      <c r="AR609" s="132"/>
      <c r="AS609" s="132"/>
      <c r="AT609" s="132"/>
      <c r="AU609" s="132"/>
      <c r="AV609" s="132"/>
      <c r="AW609" s="132"/>
      <c r="AX609" s="132"/>
      <c r="AY609" s="132"/>
      <c r="AZ609" s="132"/>
      <c r="BA609" s="132"/>
      <c r="BB609" s="132"/>
      <c r="BC609" s="132"/>
      <c r="BD609" s="132"/>
      <c r="BE609" s="132"/>
      <c r="BF609" s="150"/>
      <c r="BG609" s="132"/>
      <c r="BH609" s="132"/>
      <c r="BI609" s="132"/>
      <c r="BJ609" s="132"/>
      <c r="BK609" s="132"/>
      <c r="BL609" s="132"/>
      <c r="BM609" s="132"/>
      <c r="BN609" s="132"/>
      <c r="BO609" s="132"/>
      <c r="BP609" s="132"/>
      <c r="BQ609" s="132"/>
      <c r="BR609" s="132"/>
    </row>
    <row r="610" spans="1:70" s="37" customFormat="1" ht="15.75" customHeight="1" x14ac:dyDescent="0.25">
      <c r="A610" s="234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44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228"/>
      <c r="AK610" s="132"/>
      <c r="AL610" s="132"/>
      <c r="AM610" s="132"/>
      <c r="AN610" s="132"/>
      <c r="AO610" s="132"/>
      <c r="AP610" s="132"/>
      <c r="AQ610" s="132"/>
      <c r="AR610" s="132"/>
      <c r="AS610" s="132"/>
      <c r="AT610" s="132"/>
      <c r="AU610" s="132"/>
      <c r="AV610" s="132"/>
      <c r="AW610" s="132"/>
      <c r="AX610" s="132"/>
      <c r="AY610" s="132"/>
      <c r="AZ610" s="132"/>
      <c r="BA610" s="132"/>
      <c r="BB610" s="132"/>
      <c r="BC610" s="132"/>
      <c r="BD610" s="132"/>
      <c r="BE610" s="132"/>
      <c r="BF610" s="150"/>
      <c r="BG610" s="132"/>
      <c r="BH610" s="132"/>
      <c r="BI610" s="132"/>
      <c r="BJ610" s="132"/>
      <c r="BK610" s="132"/>
      <c r="BL610" s="132"/>
      <c r="BM610" s="132"/>
      <c r="BN610" s="132"/>
      <c r="BO610" s="132"/>
      <c r="BP610" s="132"/>
      <c r="BQ610" s="132"/>
      <c r="BR610" s="132"/>
    </row>
    <row r="611" spans="1:70" s="37" customFormat="1" x14ac:dyDescent="0.25">
      <c r="A611" s="234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44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228"/>
      <c r="AK611" s="132"/>
      <c r="AL611" s="132"/>
      <c r="AM611" s="132"/>
      <c r="AN611" s="132"/>
      <c r="AO611" s="132"/>
      <c r="AP611" s="132"/>
      <c r="AQ611" s="132"/>
      <c r="AR611" s="132"/>
      <c r="AS611" s="132"/>
      <c r="AT611" s="132"/>
      <c r="AU611" s="132"/>
      <c r="AV611" s="132"/>
      <c r="AW611" s="132"/>
      <c r="AX611" s="132"/>
      <c r="AY611" s="132"/>
      <c r="AZ611" s="132"/>
      <c r="BA611" s="132"/>
      <c r="BB611" s="132"/>
      <c r="BC611" s="132"/>
      <c r="BD611" s="132"/>
      <c r="BE611" s="132"/>
      <c r="BF611" s="150"/>
      <c r="BG611" s="132"/>
      <c r="BH611" s="132"/>
      <c r="BI611" s="132"/>
      <c r="BJ611" s="132"/>
      <c r="BK611" s="132"/>
      <c r="BL611" s="132"/>
      <c r="BM611" s="132"/>
      <c r="BN611" s="132"/>
      <c r="BO611" s="132"/>
      <c r="BP611" s="132"/>
      <c r="BQ611" s="132"/>
      <c r="BR611" s="132"/>
    </row>
    <row r="612" spans="1:70" s="37" customFormat="1" ht="15.75" customHeight="1" x14ac:dyDescent="0.25">
      <c r="A612" s="234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44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32"/>
      <c r="AH612" s="132"/>
      <c r="AI612" s="132"/>
      <c r="AJ612" s="228"/>
      <c r="AK612" s="132"/>
      <c r="AL612" s="132"/>
      <c r="AM612" s="132"/>
      <c r="AN612" s="132"/>
      <c r="AO612" s="132"/>
      <c r="AP612" s="132"/>
      <c r="AQ612" s="132"/>
      <c r="AR612" s="132"/>
      <c r="AS612" s="132"/>
      <c r="AT612" s="132"/>
      <c r="AU612" s="132"/>
      <c r="AV612" s="132"/>
      <c r="AW612" s="132"/>
      <c r="AX612" s="132"/>
      <c r="AY612" s="132"/>
      <c r="AZ612" s="132"/>
      <c r="BA612" s="132"/>
      <c r="BB612" s="132"/>
      <c r="BC612" s="132"/>
      <c r="BD612" s="132"/>
      <c r="BE612" s="132"/>
      <c r="BF612" s="150"/>
      <c r="BG612" s="132"/>
      <c r="BH612" s="132"/>
      <c r="BI612" s="132"/>
      <c r="BJ612" s="132"/>
      <c r="BK612" s="132"/>
      <c r="BL612" s="132"/>
      <c r="BM612" s="132"/>
      <c r="BN612" s="132"/>
      <c r="BO612" s="132"/>
      <c r="BP612" s="132"/>
      <c r="BQ612" s="132"/>
      <c r="BR612" s="132"/>
    </row>
    <row r="613" spans="1:70" s="37" customFormat="1" x14ac:dyDescent="0.25">
      <c r="A613" s="234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44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228"/>
      <c r="AK613" s="132"/>
      <c r="AL613" s="132"/>
      <c r="AM613" s="132"/>
      <c r="AN613" s="132"/>
      <c r="AO613" s="132"/>
      <c r="AP613" s="132"/>
      <c r="AQ613" s="132"/>
      <c r="AR613" s="132"/>
      <c r="AS613" s="132"/>
      <c r="AT613" s="132"/>
      <c r="AU613" s="132"/>
      <c r="AV613" s="132"/>
      <c r="AW613" s="132"/>
      <c r="AX613" s="132"/>
      <c r="AY613" s="132"/>
      <c r="AZ613" s="132"/>
      <c r="BA613" s="132"/>
      <c r="BB613" s="132"/>
      <c r="BC613" s="132"/>
      <c r="BD613" s="132"/>
      <c r="BE613" s="132"/>
      <c r="BF613" s="150"/>
      <c r="BG613" s="132"/>
      <c r="BH613" s="132"/>
      <c r="BI613" s="132"/>
      <c r="BJ613" s="132"/>
      <c r="BK613" s="132"/>
      <c r="BL613" s="132"/>
      <c r="BM613" s="132"/>
      <c r="BN613" s="132"/>
      <c r="BO613" s="132"/>
      <c r="BP613" s="132"/>
      <c r="BQ613" s="132"/>
      <c r="BR613" s="132"/>
    </row>
    <row r="614" spans="1:70" s="37" customFormat="1" ht="15.75" customHeight="1" x14ac:dyDescent="0.25">
      <c r="A614" s="234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44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  <c r="AF614" s="132"/>
      <c r="AG614" s="132"/>
      <c r="AH614" s="132"/>
      <c r="AI614" s="132"/>
      <c r="AJ614" s="228"/>
      <c r="AK614" s="132"/>
      <c r="AL614" s="132"/>
      <c r="AM614" s="132"/>
      <c r="AN614" s="132"/>
      <c r="AO614" s="132"/>
      <c r="AP614" s="132"/>
      <c r="AQ614" s="132"/>
      <c r="AR614" s="132"/>
      <c r="AS614" s="132"/>
      <c r="AT614" s="132"/>
      <c r="AU614" s="132"/>
      <c r="AV614" s="132"/>
      <c r="AW614" s="132"/>
      <c r="AX614" s="132"/>
      <c r="AY614" s="132"/>
      <c r="AZ614" s="132"/>
      <c r="BA614" s="132"/>
      <c r="BB614" s="132"/>
      <c r="BC614" s="132"/>
      <c r="BD614" s="132"/>
      <c r="BE614" s="132"/>
      <c r="BF614" s="150"/>
      <c r="BG614" s="132"/>
      <c r="BH614" s="132"/>
      <c r="BI614" s="132"/>
      <c r="BJ614" s="132"/>
      <c r="BK614" s="132"/>
      <c r="BL614" s="132"/>
      <c r="BM614" s="132"/>
      <c r="BN614" s="132"/>
      <c r="BO614" s="132"/>
      <c r="BP614" s="132"/>
      <c r="BQ614" s="132"/>
      <c r="BR614" s="132"/>
    </row>
    <row r="615" spans="1:70" s="37" customFormat="1" x14ac:dyDescent="0.25">
      <c r="A615" s="234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44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32"/>
      <c r="AH615" s="132"/>
      <c r="AI615" s="132"/>
      <c r="AJ615" s="228"/>
      <c r="AK615" s="132"/>
      <c r="AL615" s="132"/>
      <c r="AM615" s="132"/>
      <c r="AN615" s="132"/>
      <c r="AO615" s="132"/>
      <c r="AP615" s="132"/>
      <c r="AQ615" s="132"/>
      <c r="AR615" s="132"/>
      <c r="AS615" s="132"/>
      <c r="AT615" s="132"/>
      <c r="AU615" s="132"/>
      <c r="AV615" s="132"/>
      <c r="AW615" s="132"/>
      <c r="AX615" s="132"/>
      <c r="AY615" s="132"/>
      <c r="AZ615" s="132"/>
      <c r="BA615" s="132"/>
      <c r="BB615" s="132"/>
      <c r="BC615" s="132"/>
      <c r="BD615" s="132"/>
      <c r="BE615" s="132"/>
      <c r="BF615" s="150"/>
      <c r="BG615" s="132"/>
      <c r="BH615" s="132"/>
      <c r="BI615" s="132"/>
      <c r="BJ615" s="132"/>
      <c r="BK615" s="132"/>
      <c r="BL615" s="132"/>
      <c r="BM615" s="132"/>
      <c r="BN615" s="132"/>
      <c r="BO615" s="132"/>
      <c r="BP615" s="132"/>
      <c r="BQ615" s="132"/>
      <c r="BR615" s="132"/>
    </row>
    <row r="616" spans="1:70" s="37" customFormat="1" ht="15.75" customHeight="1" x14ac:dyDescent="0.25">
      <c r="A616" s="234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44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228"/>
      <c r="AK616" s="132"/>
      <c r="AL616" s="132"/>
      <c r="AM616" s="132"/>
      <c r="AN616" s="132"/>
      <c r="AO616" s="132"/>
      <c r="AP616" s="132"/>
      <c r="AQ616" s="132"/>
      <c r="AR616" s="132"/>
      <c r="AS616" s="132"/>
      <c r="AT616" s="132"/>
      <c r="AU616" s="132"/>
      <c r="AV616" s="132"/>
      <c r="AW616" s="132"/>
      <c r="AX616" s="132"/>
      <c r="AY616" s="132"/>
      <c r="AZ616" s="132"/>
      <c r="BA616" s="132"/>
      <c r="BB616" s="132"/>
      <c r="BC616" s="132"/>
      <c r="BD616" s="132"/>
      <c r="BE616" s="132"/>
      <c r="BF616" s="150"/>
      <c r="BG616" s="132"/>
      <c r="BH616" s="132"/>
      <c r="BI616" s="132"/>
      <c r="BJ616" s="132"/>
      <c r="BK616" s="132"/>
      <c r="BL616" s="132"/>
      <c r="BM616" s="132"/>
      <c r="BN616" s="132"/>
      <c r="BO616" s="132"/>
      <c r="BP616" s="132"/>
      <c r="BQ616" s="132"/>
      <c r="BR616" s="132"/>
    </row>
    <row r="617" spans="1:70" s="37" customFormat="1" x14ac:dyDescent="0.25">
      <c r="A617" s="234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44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32"/>
      <c r="AH617" s="132"/>
      <c r="AI617" s="132"/>
      <c r="AJ617" s="228"/>
      <c r="AK617" s="132"/>
      <c r="AL617" s="132"/>
      <c r="AM617" s="132"/>
      <c r="AN617" s="132"/>
      <c r="AO617" s="132"/>
      <c r="AP617" s="132"/>
      <c r="AQ617" s="132"/>
      <c r="AR617" s="132"/>
      <c r="AS617" s="132"/>
      <c r="AT617" s="132"/>
      <c r="AU617" s="132"/>
      <c r="AV617" s="132"/>
      <c r="AW617" s="132"/>
      <c r="AX617" s="132"/>
      <c r="AY617" s="132"/>
      <c r="AZ617" s="132"/>
      <c r="BA617" s="132"/>
      <c r="BB617" s="132"/>
      <c r="BC617" s="132"/>
      <c r="BD617" s="132"/>
      <c r="BE617" s="132"/>
      <c r="BF617" s="150"/>
      <c r="BG617" s="132"/>
      <c r="BH617" s="132"/>
      <c r="BI617" s="132"/>
      <c r="BJ617" s="132"/>
      <c r="BK617" s="132"/>
      <c r="BL617" s="132"/>
      <c r="BM617" s="132"/>
      <c r="BN617" s="132"/>
      <c r="BO617" s="132"/>
      <c r="BP617" s="132"/>
      <c r="BQ617" s="132"/>
      <c r="BR617" s="132"/>
    </row>
    <row r="618" spans="1:70" s="37" customFormat="1" ht="15.75" customHeight="1" x14ac:dyDescent="0.25">
      <c r="A618" s="234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44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  <c r="AF618" s="132"/>
      <c r="AG618" s="132"/>
      <c r="AH618" s="132"/>
      <c r="AI618" s="132"/>
      <c r="AJ618" s="228"/>
      <c r="AK618" s="132"/>
      <c r="AL618" s="132"/>
      <c r="AM618" s="132"/>
      <c r="AN618" s="132"/>
      <c r="AO618" s="132"/>
      <c r="AP618" s="132"/>
      <c r="AQ618" s="132"/>
      <c r="AR618" s="132"/>
      <c r="AS618" s="132"/>
      <c r="AT618" s="132"/>
      <c r="AU618" s="132"/>
      <c r="AV618" s="132"/>
      <c r="AW618" s="132"/>
      <c r="AX618" s="132"/>
      <c r="AY618" s="132"/>
      <c r="AZ618" s="132"/>
      <c r="BA618" s="132"/>
      <c r="BB618" s="132"/>
      <c r="BC618" s="132"/>
      <c r="BD618" s="132"/>
      <c r="BE618" s="132"/>
      <c r="BF618" s="150"/>
      <c r="BG618" s="132"/>
      <c r="BH618" s="132"/>
      <c r="BI618" s="132"/>
      <c r="BJ618" s="132"/>
      <c r="BK618" s="132"/>
      <c r="BL618" s="132"/>
      <c r="BM618" s="132"/>
      <c r="BN618" s="132"/>
      <c r="BO618" s="132"/>
      <c r="BP618" s="132"/>
      <c r="BQ618" s="132"/>
      <c r="BR618" s="132"/>
    </row>
    <row r="619" spans="1:70" s="37" customFormat="1" x14ac:dyDescent="0.25">
      <c r="A619" s="234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44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  <c r="AF619" s="132"/>
      <c r="AG619" s="132"/>
      <c r="AH619" s="132"/>
      <c r="AI619" s="132"/>
      <c r="AJ619" s="228"/>
      <c r="AK619" s="132"/>
      <c r="AL619" s="132"/>
      <c r="AM619" s="132"/>
      <c r="AN619" s="132"/>
      <c r="AO619" s="132"/>
      <c r="AP619" s="132"/>
      <c r="AQ619" s="132"/>
      <c r="AR619" s="132"/>
      <c r="AS619" s="132"/>
      <c r="AT619" s="132"/>
      <c r="AU619" s="132"/>
      <c r="AV619" s="132"/>
      <c r="AW619" s="132"/>
      <c r="AX619" s="132"/>
      <c r="AY619" s="132"/>
      <c r="AZ619" s="132"/>
      <c r="BA619" s="132"/>
      <c r="BB619" s="132"/>
      <c r="BC619" s="132"/>
      <c r="BD619" s="132"/>
      <c r="BE619" s="132"/>
      <c r="BF619" s="150"/>
      <c r="BG619" s="132"/>
      <c r="BH619" s="132"/>
      <c r="BI619" s="132"/>
      <c r="BJ619" s="132"/>
      <c r="BK619" s="132"/>
      <c r="BL619" s="132"/>
      <c r="BM619" s="132"/>
      <c r="BN619" s="132"/>
      <c r="BO619" s="132"/>
      <c r="BP619" s="132"/>
      <c r="BQ619" s="132"/>
      <c r="BR619" s="132"/>
    </row>
    <row r="620" spans="1:70" s="37" customFormat="1" ht="15.75" customHeight="1" x14ac:dyDescent="0.25">
      <c r="A620" s="234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44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  <c r="AF620" s="132"/>
      <c r="AG620" s="132"/>
      <c r="AH620" s="132"/>
      <c r="AI620" s="132"/>
      <c r="AJ620" s="228"/>
      <c r="AK620" s="132"/>
      <c r="AL620" s="132"/>
      <c r="AM620" s="132"/>
      <c r="AN620" s="132"/>
      <c r="AO620" s="132"/>
      <c r="AP620" s="132"/>
      <c r="AQ620" s="132"/>
      <c r="AR620" s="132"/>
      <c r="AS620" s="132"/>
      <c r="AT620" s="132"/>
      <c r="AU620" s="132"/>
      <c r="AV620" s="132"/>
      <c r="AW620" s="132"/>
      <c r="AX620" s="132"/>
      <c r="AY620" s="132"/>
      <c r="AZ620" s="132"/>
      <c r="BA620" s="132"/>
      <c r="BB620" s="132"/>
      <c r="BC620" s="132"/>
      <c r="BD620" s="132"/>
      <c r="BE620" s="132"/>
      <c r="BF620" s="150"/>
      <c r="BG620" s="132"/>
      <c r="BH620" s="132"/>
      <c r="BI620" s="132"/>
      <c r="BJ620" s="132"/>
      <c r="BK620" s="132"/>
      <c r="BL620" s="132"/>
      <c r="BM620" s="132"/>
      <c r="BN620" s="132"/>
      <c r="BO620" s="132"/>
      <c r="BP620" s="132"/>
      <c r="BQ620" s="132"/>
      <c r="BR620" s="132"/>
    </row>
    <row r="621" spans="1:70" s="37" customFormat="1" x14ac:dyDescent="0.25">
      <c r="A621" s="234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44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  <c r="AF621" s="132"/>
      <c r="AG621" s="132"/>
      <c r="AH621" s="132"/>
      <c r="AI621" s="132"/>
      <c r="AJ621" s="228"/>
      <c r="AK621" s="132"/>
      <c r="AL621" s="132"/>
      <c r="AM621" s="132"/>
      <c r="AN621" s="132"/>
      <c r="AO621" s="132"/>
      <c r="AP621" s="132"/>
      <c r="AQ621" s="132"/>
      <c r="AR621" s="132"/>
      <c r="AS621" s="132"/>
      <c r="AT621" s="132"/>
      <c r="AU621" s="132"/>
      <c r="AV621" s="132"/>
      <c r="AW621" s="132"/>
      <c r="AX621" s="132"/>
      <c r="AY621" s="132"/>
      <c r="AZ621" s="132"/>
      <c r="BA621" s="132"/>
      <c r="BB621" s="132"/>
      <c r="BC621" s="132"/>
      <c r="BD621" s="132"/>
      <c r="BE621" s="132"/>
      <c r="BF621" s="150"/>
      <c r="BG621" s="132"/>
      <c r="BH621" s="132"/>
      <c r="BI621" s="132"/>
      <c r="BJ621" s="132"/>
      <c r="BK621" s="132"/>
      <c r="BL621" s="132"/>
      <c r="BM621" s="132"/>
      <c r="BN621" s="132"/>
      <c r="BO621" s="132"/>
      <c r="BP621" s="132"/>
      <c r="BQ621" s="132"/>
      <c r="BR621" s="132"/>
    </row>
    <row r="622" spans="1:70" s="37" customFormat="1" ht="15.75" customHeight="1" x14ac:dyDescent="0.25">
      <c r="A622" s="234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44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  <c r="AF622" s="132"/>
      <c r="AG622" s="132"/>
      <c r="AH622" s="132"/>
      <c r="AI622" s="132"/>
      <c r="AJ622" s="228"/>
      <c r="AK622" s="132"/>
      <c r="AL622" s="132"/>
      <c r="AM622" s="132"/>
      <c r="AN622" s="132"/>
      <c r="AO622" s="132"/>
      <c r="AP622" s="132"/>
      <c r="AQ622" s="132"/>
      <c r="AR622" s="132"/>
      <c r="AS622" s="132"/>
      <c r="AT622" s="132"/>
      <c r="AU622" s="132"/>
      <c r="AV622" s="132"/>
      <c r="AW622" s="132"/>
      <c r="AX622" s="132"/>
      <c r="AY622" s="132"/>
      <c r="AZ622" s="132"/>
      <c r="BA622" s="132"/>
      <c r="BB622" s="132"/>
      <c r="BC622" s="132"/>
      <c r="BD622" s="132"/>
      <c r="BE622" s="132"/>
      <c r="BF622" s="150"/>
      <c r="BG622" s="132"/>
      <c r="BH622" s="132"/>
      <c r="BI622" s="132"/>
      <c r="BJ622" s="132"/>
      <c r="BK622" s="132"/>
      <c r="BL622" s="132"/>
      <c r="BM622" s="132"/>
      <c r="BN622" s="132"/>
      <c r="BO622" s="132"/>
      <c r="BP622" s="132"/>
      <c r="BQ622" s="132"/>
      <c r="BR622" s="132"/>
    </row>
    <row r="623" spans="1:70" s="37" customFormat="1" x14ac:dyDescent="0.25">
      <c r="A623" s="234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44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  <c r="AF623" s="132"/>
      <c r="AG623" s="132"/>
      <c r="AH623" s="132"/>
      <c r="AI623" s="132"/>
      <c r="AJ623" s="228"/>
      <c r="AK623" s="132"/>
      <c r="AL623" s="132"/>
      <c r="AM623" s="132"/>
      <c r="AN623" s="132"/>
      <c r="AO623" s="132"/>
      <c r="AP623" s="132"/>
      <c r="AQ623" s="132"/>
      <c r="AR623" s="132"/>
      <c r="AS623" s="132"/>
      <c r="AT623" s="132"/>
      <c r="AU623" s="132"/>
      <c r="AV623" s="132"/>
      <c r="AW623" s="132"/>
      <c r="AX623" s="132"/>
      <c r="AY623" s="132"/>
      <c r="AZ623" s="132"/>
      <c r="BA623" s="132"/>
      <c r="BB623" s="132"/>
      <c r="BC623" s="132"/>
      <c r="BD623" s="132"/>
      <c r="BE623" s="132"/>
      <c r="BF623" s="150"/>
      <c r="BG623" s="132"/>
      <c r="BH623" s="132"/>
      <c r="BI623" s="132"/>
      <c r="BJ623" s="132"/>
      <c r="BK623" s="132"/>
      <c r="BL623" s="132"/>
      <c r="BM623" s="132"/>
      <c r="BN623" s="132"/>
      <c r="BO623" s="132"/>
      <c r="BP623" s="132"/>
      <c r="BQ623" s="132"/>
      <c r="BR623" s="132"/>
    </row>
    <row r="624" spans="1:70" s="37" customFormat="1" ht="15.75" customHeight="1" x14ac:dyDescent="0.25">
      <c r="A624" s="234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44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  <c r="AF624" s="132"/>
      <c r="AG624" s="132"/>
      <c r="AH624" s="132"/>
      <c r="AI624" s="132"/>
      <c r="AJ624" s="228"/>
      <c r="AK624" s="132"/>
      <c r="AL624" s="132"/>
      <c r="AM624" s="132"/>
      <c r="AN624" s="132"/>
      <c r="AO624" s="132"/>
      <c r="AP624" s="132"/>
      <c r="AQ624" s="132"/>
      <c r="AR624" s="132"/>
      <c r="AS624" s="132"/>
      <c r="AT624" s="132"/>
      <c r="AU624" s="132"/>
      <c r="AV624" s="132"/>
      <c r="AW624" s="132"/>
      <c r="AX624" s="132"/>
      <c r="AY624" s="132"/>
      <c r="AZ624" s="132"/>
      <c r="BA624" s="132"/>
      <c r="BB624" s="132"/>
      <c r="BC624" s="132"/>
      <c r="BD624" s="132"/>
      <c r="BE624" s="132"/>
      <c r="BF624" s="150"/>
      <c r="BG624" s="132"/>
      <c r="BH624" s="132"/>
      <c r="BI624" s="132"/>
      <c r="BJ624" s="132"/>
      <c r="BK624" s="132"/>
      <c r="BL624" s="132"/>
      <c r="BM624" s="132"/>
      <c r="BN624" s="132"/>
      <c r="BO624" s="132"/>
      <c r="BP624" s="132"/>
      <c r="BQ624" s="132"/>
      <c r="BR624" s="132"/>
    </row>
    <row r="625" spans="1:70" s="37" customFormat="1" x14ac:dyDescent="0.25">
      <c r="A625" s="234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44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132"/>
      <c r="AH625" s="132"/>
      <c r="AI625" s="132"/>
      <c r="AJ625" s="228"/>
      <c r="AK625" s="132"/>
      <c r="AL625" s="132"/>
      <c r="AM625" s="132"/>
      <c r="AN625" s="132"/>
      <c r="AO625" s="132"/>
      <c r="AP625" s="132"/>
      <c r="AQ625" s="132"/>
      <c r="AR625" s="132"/>
      <c r="AS625" s="132"/>
      <c r="AT625" s="132"/>
      <c r="AU625" s="132"/>
      <c r="AV625" s="132"/>
      <c r="AW625" s="132"/>
      <c r="AX625" s="132"/>
      <c r="AY625" s="132"/>
      <c r="AZ625" s="132"/>
      <c r="BA625" s="132"/>
      <c r="BB625" s="132"/>
      <c r="BC625" s="132"/>
      <c r="BD625" s="132"/>
      <c r="BE625" s="132"/>
      <c r="BF625" s="150"/>
      <c r="BG625" s="132"/>
      <c r="BH625" s="132"/>
      <c r="BI625" s="132"/>
      <c r="BJ625" s="132"/>
      <c r="BK625" s="132"/>
      <c r="BL625" s="132"/>
      <c r="BM625" s="132"/>
      <c r="BN625" s="132"/>
      <c r="BO625" s="132"/>
      <c r="BP625" s="132"/>
      <c r="BQ625" s="132"/>
      <c r="BR625" s="132"/>
    </row>
    <row r="626" spans="1:70" s="37" customFormat="1" ht="15.75" customHeight="1" x14ac:dyDescent="0.25">
      <c r="A626" s="234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44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  <c r="AF626" s="132"/>
      <c r="AG626" s="132"/>
      <c r="AH626" s="132"/>
      <c r="AI626" s="132"/>
      <c r="AJ626" s="228"/>
      <c r="AK626" s="132"/>
      <c r="AL626" s="132"/>
      <c r="AM626" s="132"/>
      <c r="AN626" s="132"/>
      <c r="AO626" s="132"/>
      <c r="AP626" s="132"/>
      <c r="AQ626" s="132"/>
      <c r="AR626" s="132"/>
      <c r="AS626" s="132"/>
      <c r="AT626" s="132"/>
      <c r="AU626" s="132"/>
      <c r="AV626" s="132"/>
      <c r="AW626" s="132"/>
      <c r="AX626" s="132"/>
      <c r="AY626" s="132"/>
      <c r="AZ626" s="132"/>
      <c r="BA626" s="132"/>
      <c r="BB626" s="132"/>
      <c r="BC626" s="132"/>
      <c r="BD626" s="132"/>
      <c r="BE626" s="132"/>
      <c r="BF626" s="150"/>
      <c r="BG626" s="132"/>
      <c r="BH626" s="132"/>
      <c r="BI626" s="132"/>
      <c r="BJ626" s="132"/>
      <c r="BK626" s="132"/>
      <c r="BL626" s="132"/>
      <c r="BM626" s="132"/>
      <c r="BN626" s="132"/>
      <c r="BO626" s="132"/>
      <c r="BP626" s="132"/>
      <c r="BQ626" s="132"/>
      <c r="BR626" s="132"/>
    </row>
    <row r="627" spans="1:70" s="37" customFormat="1" x14ac:dyDescent="0.25">
      <c r="A627" s="234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44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  <c r="AF627" s="132"/>
      <c r="AG627" s="132"/>
      <c r="AH627" s="132"/>
      <c r="AI627" s="132"/>
      <c r="AJ627" s="228"/>
      <c r="AK627" s="132"/>
      <c r="AL627" s="132"/>
      <c r="AM627" s="132"/>
      <c r="AN627" s="132"/>
      <c r="AO627" s="132"/>
      <c r="AP627" s="132"/>
      <c r="AQ627" s="132"/>
      <c r="AR627" s="132"/>
      <c r="AS627" s="132"/>
      <c r="AT627" s="132"/>
      <c r="AU627" s="132"/>
      <c r="AV627" s="132"/>
      <c r="AW627" s="132"/>
      <c r="AX627" s="132"/>
      <c r="AY627" s="132"/>
      <c r="AZ627" s="132"/>
      <c r="BA627" s="132"/>
      <c r="BB627" s="132"/>
      <c r="BC627" s="132"/>
      <c r="BD627" s="132"/>
      <c r="BE627" s="132"/>
      <c r="BF627" s="150"/>
      <c r="BG627" s="132"/>
      <c r="BH627" s="132"/>
      <c r="BI627" s="132"/>
      <c r="BJ627" s="132"/>
      <c r="BK627" s="132"/>
      <c r="BL627" s="132"/>
      <c r="BM627" s="132"/>
      <c r="BN627" s="132"/>
      <c r="BO627" s="132"/>
      <c r="BP627" s="132"/>
      <c r="BQ627" s="132"/>
      <c r="BR627" s="132"/>
    </row>
    <row r="628" spans="1:70" s="37" customFormat="1" ht="15.75" customHeight="1" x14ac:dyDescent="0.25">
      <c r="A628" s="234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44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  <c r="AF628" s="132"/>
      <c r="AG628" s="132"/>
      <c r="AH628" s="132"/>
      <c r="AI628" s="132"/>
      <c r="AJ628" s="228"/>
      <c r="AK628" s="132"/>
      <c r="AL628" s="132"/>
      <c r="AM628" s="132"/>
      <c r="AN628" s="132"/>
      <c r="AO628" s="132"/>
      <c r="AP628" s="132"/>
      <c r="AQ628" s="132"/>
      <c r="AR628" s="132"/>
      <c r="AS628" s="132"/>
      <c r="AT628" s="132"/>
      <c r="AU628" s="132"/>
      <c r="AV628" s="132"/>
      <c r="AW628" s="132"/>
      <c r="AX628" s="132"/>
      <c r="AY628" s="132"/>
      <c r="AZ628" s="132"/>
      <c r="BA628" s="132"/>
      <c r="BB628" s="132"/>
      <c r="BC628" s="132"/>
      <c r="BD628" s="132"/>
      <c r="BE628" s="132"/>
      <c r="BF628" s="150"/>
      <c r="BG628" s="132"/>
      <c r="BH628" s="132"/>
      <c r="BI628" s="132"/>
      <c r="BJ628" s="132"/>
      <c r="BK628" s="132"/>
      <c r="BL628" s="132"/>
      <c r="BM628" s="132"/>
      <c r="BN628" s="132"/>
      <c r="BO628" s="132"/>
      <c r="BP628" s="132"/>
      <c r="BQ628" s="132"/>
      <c r="BR628" s="132"/>
    </row>
    <row r="629" spans="1:70" s="37" customFormat="1" x14ac:dyDescent="0.25">
      <c r="A629" s="234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44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  <c r="AF629" s="132"/>
      <c r="AG629" s="132"/>
      <c r="AH629" s="132"/>
      <c r="AI629" s="132"/>
      <c r="AJ629" s="228"/>
      <c r="AK629" s="132"/>
      <c r="AL629" s="132"/>
      <c r="AM629" s="132"/>
      <c r="AN629" s="132"/>
      <c r="AO629" s="132"/>
      <c r="AP629" s="132"/>
      <c r="AQ629" s="132"/>
      <c r="AR629" s="132"/>
      <c r="AS629" s="132"/>
      <c r="AT629" s="132"/>
      <c r="AU629" s="132"/>
      <c r="AV629" s="132"/>
      <c r="AW629" s="132"/>
      <c r="AX629" s="132"/>
      <c r="AY629" s="132"/>
      <c r="AZ629" s="132"/>
      <c r="BA629" s="132"/>
      <c r="BB629" s="132"/>
      <c r="BC629" s="132"/>
      <c r="BD629" s="132"/>
      <c r="BE629" s="132"/>
      <c r="BF629" s="150"/>
      <c r="BG629" s="132"/>
      <c r="BH629" s="132"/>
      <c r="BI629" s="132"/>
      <c r="BJ629" s="132"/>
      <c r="BK629" s="132"/>
      <c r="BL629" s="132"/>
      <c r="BM629" s="132"/>
      <c r="BN629" s="132"/>
      <c r="BO629" s="132"/>
      <c r="BP629" s="132"/>
      <c r="BQ629" s="132"/>
      <c r="BR629" s="132"/>
    </row>
    <row r="630" spans="1:70" s="37" customFormat="1" ht="15.75" customHeight="1" x14ac:dyDescent="0.25">
      <c r="A630" s="234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44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  <c r="AF630" s="132"/>
      <c r="AG630" s="132"/>
      <c r="AH630" s="132"/>
      <c r="AI630" s="132"/>
      <c r="AJ630" s="228"/>
      <c r="AK630" s="132"/>
      <c r="AL630" s="132"/>
      <c r="AM630" s="132"/>
      <c r="AN630" s="132"/>
      <c r="AO630" s="132"/>
      <c r="AP630" s="132"/>
      <c r="AQ630" s="132"/>
      <c r="AR630" s="132"/>
      <c r="AS630" s="132"/>
      <c r="AT630" s="132"/>
      <c r="AU630" s="132"/>
      <c r="AV630" s="132"/>
      <c r="AW630" s="132"/>
      <c r="AX630" s="132"/>
      <c r="AY630" s="132"/>
      <c r="AZ630" s="132"/>
      <c r="BA630" s="132"/>
      <c r="BB630" s="132"/>
      <c r="BC630" s="132"/>
      <c r="BD630" s="132"/>
      <c r="BE630" s="132"/>
      <c r="BF630" s="150"/>
      <c r="BG630" s="132"/>
      <c r="BH630" s="132"/>
      <c r="BI630" s="132"/>
      <c r="BJ630" s="132"/>
      <c r="BK630" s="132"/>
      <c r="BL630" s="132"/>
      <c r="BM630" s="132"/>
      <c r="BN630" s="132"/>
      <c r="BO630" s="132"/>
      <c r="BP630" s="132"/>
      <c r="BQ630" s="132"/>
      <c r="BR630" s="132"/>
    </row>
    <row r="631" spans="1:70" s="37" customFormat="1" x14ac:dyDescent="0.25">
      <c r="A631" s="234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44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  <c r="AF631" s="132"/>
      <c r="AG631" s="132"/>
      <c r="AH631" s="132"/>
      <c r="AI631" s="132"/>
      <c r="AJ631" s="228"/>
      <c r="AK631" s="132"/>
      <c r="AL631" s="132"/>
      <c r="AM631" s="132"/>
      <c r="AN631" s="132"/>
      <c r="AO631" s="132"/>
      <c r="AP631" s="132"/>
      <c r="AQ631" s="132"/>
      <c r="AR631" s="132"/>
      <c r="AS631" s="132"/>
      <c r="AT631" s="132"/>
      <c r="AU631" s="132"/>
      <c r="AV631" s="132"/>
      <c r="AW631" s="132"/>
      <c r="AX631" s="132"/>
      <c r="AY631" s="132"/>
      <c r="AZ631" s="132"/>
      <c r="BA631" s="132"/>
      <c r="BB631" s="132"/>
      <c r="BC631" s="132"/>
      <c r="BD631" s="132"/>
      <c r="BE631" s="132"/>
      <c r="BF631" s="150"/>
      <c r="BG631" s="132"/>
      <c r="BH631" s="132"/>
      <c r="BI631" s="132"/>
      <c r="BJ631" s="132"/>
      <c r="BK631" s="132"/>
      <c r="BL631" s="132"/>
      <c r="BM631" s="132"/>
      <c r="BN631" s="132"/>
      <c r="BO631" s="132"/>
      <c r="BP631" s="132"/>
      <c r="BQ631" s="132"/>
      <c r="BR631" s="132"/>
    </row>
    <row r="632" spans="1:70" s="37" customFormat="1" ht="15.75" customHeight="1" x14ac:dyDescent="0.25">
      <c r="A632" s="234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44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  <c r="AF632" s="132"/>
      <c r="AG632" s="132"/>
      <c r="AH632" s="132"/>
      <c r="AI632" s="132"/>
      <c r="AJ632" s="228"/>
      <c r="AK632" s="132"/>
      <c r="AL632" s="132"/>
      <c r="AM632" s="132"/>
      <c r="AN632" s="132"/>
      <c r="AO632" s="132"/>
      <c r="AP632" s="132"/>
      <c r="AQ632" s="132"/>
      <c r="AR632" s="132"/>
      <c r="AS632" s="132"/>
      <c r="AT632" s="132"/>
      <c r="AU632" s="132"/>
      <c r="AV632" s="132"/>
      <c r="AW632" s="132"/>
      <c r="AX632" s="132"/>
      <c r="AY632" s="132"/>
      <c r="AZ632" s="132"/>
      <c r="BA632" s="132"/>
      <c r="BB632" s="132"/>
      <c r="BC632" s="132"/>
      <c r="BD632" s="132"/>
      <c r="BE632" s="132"/>
      <c r="BF632" s="150"/>
      <c r="BG632" s="132"/>
      <c r="BH632" s="132"/>
      <c r="BI632" s="132"/>
      <c r="BJ632" s="132"/>
      <c r="BK632" s="132"/>
      <c r="BL632" s="132"/>
      <c r="BM632" s="132"/>
      <c r="BN632" s="132"/>
      <c r="BO632" s="132"/>
      <c r="BP632" s="132"/>
      <c r="BQ632" s="132"/>
      <c r="BR632" s="132"/>
    </row>
    <row r="633" spans="1:70" s="37" customFormat="1" x14ac:dyDescent="0.25">
      <c r="A633" s="234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44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32"/>
      <c r="AH633" s="132"/>
      <c r="AI633" s="132"/>
      <c r="AJ633" s="228"/>
      <c r="AK633" s="132"/>
      <c r="AL633" s="132"/>
      <c r="AM633" s="132"/>
      <c r="AN633" s="132"/>
      <c r="AO633" s="132"/>
      <c r="AP633" s="132"/>
      <c r="AQ633" s="132"/>
      <c r="AR633" s="132"/>
      <c r="AS633" s="132"/>
      <c r="AT633" s="132"/>
      <c r="AU633" s="132"/>
      <c r="AV633" s="132"/>
      <c r="AW633" s="132"/>
      <c r="AX633" s="132"/>
      <c r="AY633" s="132"/>
      <c r="AZ633" s="132"/>
      <c r="BA633" s="132"/>
      <c r="BB633" s="132"/>
      <c r="BC633" s="132"/>
      <c r="BD633" s="132"/>
      <c r="BE633" s="132"/>
      <c r="BF633" s="150"/>
      <c r="BG633" s="132"/>
      <c r="BH633" s="132"/>
      <c r="BI633" s="132"/>
      <c r="BJ633" s="132"/>
      <c r="BK633" s="132"/>
      <c r="BL633" s="132"/>
      <c r="BM633" s="132"/>
      <c r="BN633" s="132"/>
      <c r="BO633" s="132"/>
      <c r="BP633" s="132"/>
      <c r="BQ633" s="132"/>
      <c r="BR633" s="132"/>
    </row>
    <row r="634" spans="1:70" s="37" customFormat="1" ht="15.75" customHeight="1" x14ac:dyDescent="0.25">
      <c r="A634" s="234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44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  <c r="AF634" s="132"/>
      <c r="AG634" s="132"/>
      <c r="AH634" s="132"/>
      <c r="AI634" s="132"/>
      <c r="AJ634" s="228"/>
      <c r="AK634" s="132"/>
      <c r="AL634" s="132"/>
      <c r="AM634" s="132"/>
      <c r="AN634" s="132"/>
      <c r="AO634" s="132"/>
      <c r="AP634" s="132"/>
      <c r="AQ634" s="132"/>
      <c r="AR634" s="132"/>
      <c r="AS634" s="132"/>
      <c r="AT634" s="132"/>
      <c r="AU634" s="132"/>
      <c r="AV634" s="132"/>
      <c r="AW634" s="132"/>
      <c r="AX634" s="132"/>
      <c r="AY634" s="132"/>
      <c r="AZ634" s="132"/>
      <c r="BA634" s="132"/>
      <c r="BB634" s="132"/>
      <c r="BC634" s="132"/>
      <c r="BD634" s="132"/>
      <c r="BE634" s="132"/>
      <c r="BF634" s="150"/>
      <c r="BG634" s="132"/>
      <c r="BH634" s="132"/>
      <c r="BI634" s="132"/>
      <c r="BJ634" s="132"/>
      <c r="BK634" s="132"/>
      <c r="BL634" s="132"/>
      <c r="BM634" s="132"/>
      <c r="BN634" s="132"/>
      <c r="BO634" s="132"/>
      <c r="BP634" s="132"/>
      <c r="BQ634" s="132"/>
      <c r="BR634" s="132"/>
    </row>
    <row r="635" spans="1:70" s="37" customFormat="1" x14ac:dyDescent="0.25">
      <c r="A635" s="234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44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  <c r="AF635" s="132"/>
      <c r="AG635" s="132"/>
      <c r="AH635" s="132"/>
      <c r="AI635" s="132"/>
      <c r="AJ635" s="228"/>
      <c r="AK635" s="132"/>
      <c r="AL635" s="132"/>
      <c r="AM635" s="132"/>
      <c r="AN635" s="132"/>
      <c r="AO635" s="132"/>
      <c r="AP635" s="132"/>
      <c r="AQ635" s="132"/>
      <c r="AR635" s="132"/>
      <c r="AS635" s="132"/>
      <c r="AT635" s="132"/>
      <c r="AU635" s="132"/>
      <c r="AV635" s="132"/>
      <c r="AW635" s="132"/>
      <c r="AX635" s="132"/>
      <c r="AY635" s="132"/>
      <c r="AZ635" s="132"/>
      <c r="BA635" s="132"/>
      <c r="BB635" s="132"/>
      <c r="BC635" s="132"/>
      <c r="BD635" s="132"/>
      <c r="BE635" s="132"/>
      <c r="BF635" s="150"/>
      <c r="BG635" s="132"/>
      <c r="BH635" s="132"/>
      <c r="BI635" s="132"/>
      <c r="BJ635" s="132"/>
      <c r="BK635" s="132"/>
      <c r="BL635" s="132"/>
      <c r="BM635" s="132"/>
      <c r="BN635" s="132"/>
      <c r="BO635" s="132"/>
      <c r="BP635" s="132"/>
      <c r="BQ635" s="132"/>
      <c r="BR635" s="132"/>
    </row>
    <row r="636" spans="1:70" s="37" customFormat="1" ht="15.75" customHeight="1" x14ac:dyDescent="0.25">
      <c r="A636" s="234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44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  <c r="AF636" s="132"/>
      <c r="AG636" s="132"/>
      <c r="AH636" s="132"/>
      <c r="AI636" s="132"/>
      <c r="AJ636" s="228"/>
      <c r="AK636" s="132"/>
      <c r="AL636" s="132"/>
      <c r="AM636" s="132"/>
      <c r="AN636" s="132"/>
      <c r="AO636" s="132"/>
      <c r="AP636" s="132"/>
      <c r="AQ636" s="132"/>
      <c r="AR636" s="132"/>
      <c r="AS636" s="132"/>
      <c r="AT636" s="132"/>
      <c r="AU636" s="132"/>
      <c r="AV636" s="132"/>
      <c r="AW636" s="132"/>
      <c r="AX636" s="132"/>
      <c r="AY636" s="132"/>
      <c r="AZ636" s="132"/>
      <c r="BA636" s="132"/>
      <c r="BB636" s="132"/>
      <c r="BC636" s="132"/>
      <c r="BD636" s="132"/>
      <c r="BE636" s="132"/>
      <c r="BF636" s="150"/>
      <c r="BG636" s="132"/>
      <c r="BH636" s="132"/>
      <c r="BI636" s="132"/>
      <c r="BJ636" s="132"/>
      <c r="BK636" s="132"/>
      <c r="BL636" s="132"/>
      <c r="BM636" s="132"/>
      <c r="BN636" s="132"/>
      <c r="BO636" s="132"/>
      <c r="BP636" s="132"/>
      <c r="BQ636" s="132"/>
      <c r="BR636" s="132"/>
    </row>
    <row r="637" spans="1:70" s="37" customFormat="1" x14ac:dyDescent="0.25">
      <c r="A637" s="234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44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  <c r="AF637" s="132"/>
      <c r="AG637" s="132"/>
      <c r="AH637" s="132"/>
      <c r="AI637" s="132"/>
      <c r="AJ637" s="228"/>
      <c r="AK637" s="132"/>
      <c r="AL637" s="132"/>
      <c r="AM637" s="132"/>
      <c r="AN637" s="132"/>
      <c r="AO637" s="132"/>
      <c r="AP637" s="132"/>
      <c r="AQ637" s="132"/>
      <c r="AR637" s="132"/>
      <c r="AS637" s="132"/>
      <c r="AT637" s="132"/>
      <c r="AU637" s="132"/>
      <c r="AV637" s="132"/>
      <c r="AW637" s="132"/>
      <c r="AX637" s="132"/>
      <c r="AY637" s="132"/>
      <c r="AZ637" s="132"/>
      <c r="BA637" s="132"/>
      <c r="BB637" s="132"/>
      <c r="BC637" s="132"/>
      <c r="BD637" s="132"/>
      <c r="BE637" s="132"/>
      <c r="BF637" s="150"/>
      <c r="BG637" s="132"/>
      <c r="BH637" s="132"/>
      <c r="BI637" s="132"/>
      <c r="BJ637" s="132"/>
      <c r="BK637" s="132"/>
      <c r="BL637" s="132"/>
      <c r="BM637" s="132"/>
      <c r="BN637" s="132"/>
      <c r="BO637" s="132"/>
      <c r="BP637" s="132"/>
      <c r="BQ637" s="132"/>
      <c r="BR637" s="132"/>
    </row>
    <row r="638" spans="1:70" s="37" customFormat="1" ht="15.75" customHeight="1" x14ac:dyDescent="0.25">
      <c r="A638" s="234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44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  <c r="AF638" s="132"/>
      <c r="AG638" s="132"/>
      <c r="AH638" s="132"/>
      <c r="AI638" s="132"/>
      <c r="AJ638" s="228"/>
      <c r="AK638" s="132"/>
      <c r="AL638" s="132"/>
      <c r="AM638" s="132"/>
      <c r="AN638" s="132"/>
      <c r="AO638" s="132"/>
      <c r="AP638" s="132"/>
      <c r="AQ638" s="132"/>
      <c r="AR638" s="132"/>
      <c r="AS638" s="132"/>
      <c r="AT638" s="132"/>
      <c r="AU638" s="132"/>
      <c r="AV638" s="132"/>
      <c r="AW638" s="132"/>
      <c r="AX638" s="132"/>
      <c r="AY638" s="132"/>
      <c r="AZ638" s="132"/>
      <c r="BA638" s="132"/>
      <c r="BB638" s="132"/>
      <c r="BC638" s="132"/>
      <c r="BD638" s="132"/>
      <c r="BE638" s="132"/>
      <c r="BF638" s="150"/>
      <c r="BG638" s="132"/>
      <c r="BH638" s="132"/>
      <c r="BI638" s="132"/>
      <c r="BJ638" s="132"/>
      <c r="BK638" s="132"/>
      <c r="BL638" s="132"/>
      <c r="BM638" s="132"/>
      <c r="BN638" s="132"/>
      <c r="BO638" s="132"/>
      <c r="BP638" s="132"/>
      <c r="BQ638" s="132"/>
      <c r="BR638" s="132"/>
    </row>
    <row r="639" spans="1:70" s="37" customFormat="1" x14ac:dyDescent="0.25">
      <c r="A639" s="234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44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  <c r="AF639" s="132"/>
      <c r="AG639" s="132"/>
      <c r="AH639" s="132"/>
      <c r="AI639" s="132"/>
      <c r="AJ639" s="228"/>
      <c r="AK639" s="132"/>
      <c r="AL639" s="132"/>
      <c r="AM639" s="132"/>
      <c r="AN639" s="132"/>
      <c r="AO639" s="132"/>
      <c r="AP639" s="132"/>
      <c r="AQ639" s="132"/>
      <c r="AR639" s="132"/>
      <c r="AS639" s="132"/>
      <c r="AT639" s="132"/>
      <c r="AU639" s="132"/>
      <c r="AV639" s="132"/>
      <c r="AW639" s="132"/>
      <c r="AX639" s="132"/>
      <c r="AY639" s="132"/>
      <c r="AZ639" s="132"/>
      <c r="BA639" s="132"/>
      <c r="BB639" s="132"/>
      <c r="BC639" s="132"/>
      <c r="BD639" s="132"/>
      <c r="BE639" s="132"/>
      <c r="BF639" s="150"/>
      <c r="BG639" s="132"/>
      <c r="BH639" s="132"/>
      <c r="BI639" s="132"/>
      <c r="BJ639" s="132"/>
      <c r="BK639" s="132"/>
      <c r="BL639" s="132"/>
      <c r="BM639" s="132"/>
      <c r="BN639" s="132"/>
      <c r="BO639" s="132"/>
      <c r="BP639" s="132"/>
      <c r="BQ639" s="132"/>
      <c r="BR639" s="132"/>
    </row>
    <row r="640" spans="1:70" s="37" customFormat="1" ht="15.75" customHeight="1" x14ac:dyDescent="0.25">
      <c r="A640" s="234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44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  <c r="AF640" s="132"/>
      <c r="AG640" s="132"/>
      <c r="AH640" s="132"/>
      <c r="AI640" s="132"/>
      <c r="AJ640" s="228"/>
      <c r="AK640" s="132"/>
      <c r="AL640" s="132"/>
      <c r="AM640" s="132"/>
      <c r="AN640" s="132"/>
      <c r="AO640" s="132"/>
      <c r="AP640" s="132"/>
      <c r="AQ640" s="132"/>
      <c r="AR640" s="132"/>
      <c r="AS640" s="132"/>
      <c r="AT640" s="132"/>
      <c r="AU640" s="132"/>
      <c r="AV640" s="132"/>
      <c r="AW640" s="132"/>
      <c r="AX640" s="132"/>
      <c r="AY640" s="132"/>
      <c r="AZ640" s="132"/>
      <c r="BA640" s="132"/>
      <c r="BB640" s="132"/>
      <c r="BC640" s="132"/>
      <c r="BD640" s="132"/>
      <c r="BE640" s="132"/>
      <c r="BF640" s="150"/>
      <c r="BG640" s="132"/>
      <c r="BH640" s="132"/>
      <c r="BI640" s="132"/>
      <c r="BJ640" s="132"/>
      <c r="BK640" s="132"/>
      <c r="BL640" s="132"/>
      <c r="BM640" s="132"/>
      <c r="BN640" s="132"/>
      <c r="BO640" s="132"/>
      <c r="BP640" s="132"/>
      <c r="BQ640" s="132"/>
      <c r="BR640" s="132"/>
    </row>
    <row r="641" spans="1:70" s="37" customFormat="1" x14ac:dyDescent="0.25">
      <c r="A641" s="234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44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  <c r="AF641" s="132"/>
      <c r="AG641" s="132"/>
      <c r="AH641" s="132"/>
      <c r="AI641" s="132"/>
      <c r="AJ641" s="228"/>
      <c r="AK641" s="132"/>
      <c r="AL641" s="132"/>
      <c r="AM641" s="132"/>
      <c r="AN641" s="132"/>
      <c r="AO641" s="132"/>
      <c r="AP641" s="132"/>
      <c r="AQ641" s="132"/>
      <c r="AR641" s="132"/>
      <c r="AS641" s="132"/>
      <c r="AT641" s="132"/>
      <c r="AU641" s="132"/>
      <c r="AV641" s="132"/>
      <c r="AW641" s="132"/>
      <c r="AX641" s="132"/>
      <c r="AY641" s="132"/>
      <c r="AZ641" s="132"/>
      <c r="BA641" s="132"/>
      <c r="BB641" s="132"/>
      <c r="BC641" s="132"/>
      <c r="BD641" s="132"/>
      <c r="BE641" s="132"/>
      <c r="BF641" s="150"/>
      <c r="BG641" s="132"/>
      <c r="BH641" s="132"/>
      <c r="BI641" s="132"/>
      <c r="BJ641" s="132"/>
      <c r="BK641" s="132"/>
      <c r="BL641" s="132"/>
      <c r="BM641" s="132"/>
      <c r="BN641" s="132"/>
      <c r="BO641" s="132"/>
      <c r="BP641" s="132"/>
      <c r="BQ641" s="132"/>
      <c r="BR641" s="132"/>
    </row>
    <row r="642" spans="1:70" s="37" customFormat="1" ht="15.75" customHeight="1" x14ac:dyDescent="0.25">
      <c r="A642" s="234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44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  <c r="AF642" s="132"/>
      <c r="AG642" s="132"/>
      <c r="AH642" s="132"/>
      <c r="AI642" s="132"/>
      <c r="AJ642" s="228"/>
      <c r="AK642" s="132"/>
      <c r="AL642" s="132"/>
      <c r="AM642" s="132"/>
      <c r="AN642" s="132"/>
      <c r="AO642" s="132"/>
      <c r="AP642" s="132"/>
      <c r="AQ642" s="132"/>
      <c r="AR642" s="132"/>
      <c r="AS642" s="132"/>
      <c r="AT642" s="132"/>
      <c r="AU642" s="132"/>
      <c r="AV642" s="132"/>
      <c r="AW642" s="132"/>
      <c r="AX642" s="132"/>
      <c r="AY642" s="132"/>
      <c r="AZ642" s="132"/>
      <c r="BA642" s="132"/>
      <c r="BB642" s="132"/>
      <c r="BC642" s="132"/>
      <c r="BD642" s="132"/>
      <c r="BE642" s="132"/>
      <c r="BF642" s="150"/>
      <c r="BG642" s="132"/>
      <c r="BH642" s="132"/>
      <c r="BI642" s="132"/>
      <c r="BJ642" s="132"/>
      <c r="BK642" s="132"/>
      <c r="BL642" s="132"/>
      <c r="BM642" s="132"/>
      <c r="BN642" s="132"/>
      <c r="BO642" s="132"/>
      <c r="BP642" s="132"/>
      <c r="BQ642" s="132"/>
      <c r="BR642" s="132"/>
    </row>
    <row r="643" spans="1:70" s="37" customFormat="1" x14ac:dyDescent="0.25">
      <c r="A643" s="234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44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132"/>
      <c r="AH643" s="132"/>
      <c r="AI643" s="132"/>
      <c r="AJ643" s="228"/>
      <c r="AK643" s="132"/>
      <c r="AL643" s="132"/>
      <c r="AM643" s="132"/>
      <c r="AN643" s="132"/>
      <c r="AO643" s="132"/>
      <c r="AP643" s="132"/>
      <c r="AQ643" s="132"/>
      <c r="AR643" s="132"/>
      <c r="AS643" s="132"/>
      <c r="AT643" s="132"/>
      <c r="AU643" s="132"/>
      <c r="AV643" s="132"/>
      <c r="AW643" s="132"/>
      <c r="AX643" s="132"/>
      <c r="AY643" s="132"/>
      <c r="AZ643" s="132"/>
      <c r="BA643" s="132"/>
      <c r="BB643" s="132"/>
      <c r="BC643" s="132"/>
      <c r="BD643" s="132"/>
      <c r="BE643" s="132"/>
      <c r="BF643" s="150"/>
      <c r="BG643" s="132"/>
      <c r="BH643" s="132"/>
      <c r="BI643" s="132"/>
      <c r="BJ643" s="132"/>
      <c r="BK643" s="132"/>
      <c r="BL643" s="132"/>
      <c r="BM643" s="132"/>
      <c r="BN643" s="132"/>
      <c r="BO643" s="132"/>
      <c r="BP643" s="132"/>
      <c r="BQ643" s="132"/>
      <c r="BR643" s="132"/>
    </row>
    <row r="644" spans="1:70" s="37" customFormat="1" ht="15.75" customHeight="1" x14ac:dyDescent="0.25">
      <c r="A644" s="234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44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  <c r="AF644" s="132"/>
      <c r="AG644" s="132"/>
      <c r="AH644" s="132"/>
      <c r="AI644" s="132"/>
      <c r="AJ644" s="228"/>
      <c r="AK644" s="132"/>
      <c r="AL644" s="132"/>
      <c r="AM644" s="132"/>
      <c r="AN644" s="132"/>
      <c r="AO644" s="132"/>
      <c r="AP644" s="132"/>
      <c r="AQ644" s="132"/>
      <c r="AR644" s="132"/>
      <c r="AS644" s="132"/>
      <c r="AT644" s="132"/>
      <c r="AU644" s="132"/>
      <c r="AV644" s="132"/>
      <c r="AW644" s="132"/>
      <c r="AX644" s="132"/>
      <c r="AY644" s="132"/>
      <c r="AZ644" s="132"/>
      <c r="BA644" s="132"/>
      <c r="BB644" s="132"/>
      <c r="BC644" s="132"/>
      <c r="BD644" s="132"/>
      <c r="BE644" s="132"/>
      <c r="BF644" s="150"/>
      <c r="BG644" s="132"/>
      <c r="BH644" s="132"/>
      <c r="BI644" s="132"/>
      <c r="BJ644" s="132"/>
      <c r="BK644" s="132"/>
      <c r="BL644" s="132"/>
      <c r="BM644" s="132"/>
      <c r="BN644" s="132"/>
      <c r="BO644" s="132"/>
      <c r="BP644" s="132"/>
      <c r="BQ644" s="132"/>
      <c r="BR644" s="132"/>
    </row>
    <row r="645" spans="1:70" s="37" customFormat="1" x14ac:dyDescent="0.25">
      <c r="A645" s="234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44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  <c r="AF645" s="132"/>
      <c r="AG645" s="132"/>
      <c r="AH645" s="132"/>
      <c r="AI645" s="132"/>
      <c r="AJ645" s="228"/>
      <c r="AK645" s="132"/>
      <c r="AL645" s="132"/>
      <c r="AM645" s="132"/>
      <c r="AN645" s="132"/>
      <c r="AO645" s="132"/>
      <c r="AP645" s="132"/>
      <c r="AQ645" s="132"/>
      <c r="AR645" s="132"/>
      <c r="AS645" s="132"/>
      <c r="AT645" s="132"/>
      <c r="AU645" s="132"/>
      <c r="AV645" s="132"/>
      <c r="AW645" s="132"/>
      <c r="AX645" s="132"/>
      <c r="AY645" s="132"/>
      <c r="AZ645" s="132"/>
      <c r="BA645" s="132"/>
      <c r="BB645" s="132"/>
      <c r="BC645" s="132"/>
      <c r="BD645" s="132"/>
      <c r="BE645" s="132"/>
      <c r="BF645" s="150"/>
      <c r="BG645" s="132"/>
      <c r="BH645" s="132"/>
      <c r="BI645" s="132"/>
      <c r="BJ645" s="132"/>
      <c r="BK645" s="132"/>
      <c r="BL645" s="132"/>
      <c r="BM645" s="132"/>
      <c r="BN645" s="132"/>
      <c r="BO645" s="132"/>
      <c r="BP645" s="132"/>
      <c r="BQ645" s="132"/>
      <c r="BR645" s="132"/>
    </row>
    <row r="646" spans="1:70" s="37" customFormat="1" ht="15.75" customHeight="1" x14ac:dyDescent="0.25">
      <c r="A646" s="234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44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  <c r="AF646" s="132"/>
      <c r="AG646" s="132"/>
      <c r="AH646" s="132"/>
      <c r="AI646" s="132"/>
      <c r="AJ646" s="228"/>
      <c r="AK646" s="132"/>
      <c r="AL646" s="132"/>
      <c r="AM646" s="132"/>
      <c r="AN646" s="132"/>
      <c r="AO646" s="132"/>
      <c r="AP646" s="132"/>
      <c r="AQ646" s="132"/>
      <c r="AR646" s="132"/>
      <c r="AS646" s="132"/>
      <c r="AT646" s="132"/>
      <c r="AU646" s="132"/>
      <c r="AV646" s="132"/>
      <c r="AW646" s="132"/>
      <c r="AX646" s="132"/>
      <c r="AY646" s="132"/>
      <c r="AZ646" s="132"/>
      <c r="BA646" s="132"/>
      <c r="BB646" s="132"/>
      <c r="BC646" s="132"/>
      <c r="BD646" s="132"/>
      <c r="BE646" s="132"/>
      <c r="BF646" s="150"/>
      <c r="BG646" s="132"/>
      <c r="BH646" s="132"/>
      <c r="BI646" s="132"/>
      <c r="BJ646" s="132"/>
      <c r="BK646" s="132"/>
      <c r="BL646" s="132"/>
      <c r="BM646" s="132"/>
      <c r="BN646" s="132"/>
      <c r="BO646" s="132"/>
      <c r="BP646" s="132"/>
      <c r="BQ646" s="132"/>
      <c r="BR646" s="132"/>
    </row>
    <row r="647" spans="1:70" s="37" customFormat="1" x14ac:dyDescent="0.25">
      <c r="A647" s="234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44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  <c r="AF647" s="132"/>
      <c r="AG647" s="132"/>
      <c r="AH647" s="132"/>
      <c r="AI647" s="132"/>
      <c r="AJ647" s="228"/>
      <c r="AK647" s="132"/>
      <c r="AL647" s="132"/>
      <c r="AM647" s="132"/>
      <c r="AN647" s="132"/>
      <c r="AO647" s="132"/>
      <c r="AP647" s="132"/>
      <c r="AQ647" s="132"/>
      <c r="AR647" s="132"/>
      <c r="AS647" s="132"/>
      <c r="AT647" s="132"/>
      <c r="AU647" s="132"/>
      <c r="AV647" s="132"/>
      <c r="AW647" s="132"/>
      <c r="AX647" s="132"/>
      <c r="AY647" s="132"/>
      <c r="AZ647" s="132"/>
      <c r="BA647" s="132"/>
      <c r="BB647" s="132"/>
      <c r="BC647" s="132"/>
      <c r="BD647" s="132"/>
      <c r="BE647" s="132"/>
      <c r="BF647" s="150"/>
      <c r="BG647" s="132"/>
      <c r="BH647" s="132"/>
      <c r="BI647" s="132"/>
      <c r="BJ647" s="132"/>
      <c r="BK647" s="132"/>
      <c r="BL647" s="132"/>
      <c r="BM647" s="132"/>
      <c r="BN647" s="132"/>
      <c r="BO647" s="132"/>
      <c r="BP647" s="132"/>
      <c r="BQ647" s="132"/>
      <c r="BR647" s="132"/>
    </row>
    <row r="648" spans="1:70" s="37" customFormat="1" ht="15.75" customHeight="1" x14ac:dyDescent="0.25">
      <c r="A648" s="234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44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  <c r="AF648" s="132"/>
      <c r="AG648" s="132"/>
      <c r="AH648" s="132"/>
      <c r="AI648" s="132"/>
      <c r="AJ648" s="228"/>
      <c r="AK648" s="132"/>
      <c r="AL648" s="132"/>
      <c r="AM648" s="132"/>
      <c r="AN648" s="132"/>
      <c r="AO648" s="132"/>
      <c r="AP648" s="132"/>
      <c r="AQ648" s="132"/>
      <c r="AR648" s="132"/>
      <c r="AS648" s="132"/>
      <c r="AT648" s="132"/>
      <c r="AU648" s="132"/>
      <c r="AV648" s="132"/>
      <c r="AW648" s="132"/>
      <c r="AX648" s="132"/>
      <c r="AY648" s="132"/>
      <c r="AZ648" s="132"/>
      <c r="BA648" s="132"/>
      <c r="BB648" s="132"/>
      <c r="BC648" s="132"/>
      <c r="BD648" s="132"/>
      <c r="BE648" s="132"/>
      <c r="BF648" s="150"/>
      <c r="BG648" s="132"/>
      <c r="BH648" s="132"/>
      <c r="BI648" s="132"/>
      <c r="BJ648" s="132"/>
      <c r="BK648" s="132"/>
      <c r="BL648" s="132"/>
      <c r="BM648" s="132"/>
      <c r="BN648" s="132"/>
      <c r="BO648" s="132"/>
      <c r="BP648" s="132"/>
      <c r="BQ648" s="132"/>
      <c r="BR648" s="132"/>
    </row>
    <row r="649" spans="1:70" s="37" customFormat="1" x14ac:dyDescent="0.25">
      <c r="A649" s="234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44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  <c r="AF649" s="132"/>
      <c r="AG649" s="132"/>
      <c r="AH649" s="132"/>
      <c r="AI649" s="132"/>
      <c r="AJ649" s="228"/>
      <c r="AK649" s="132"/>
      <c r="AL649" s="132"/>
      <c r="AM649" s="132"/>
      <c r="AN649" s="132"/>
      <c r="AO649" s="132"/>
      <c r="AP649" s="132"/>
      <c r="AQ649" s="132"/>
      <c r="AR649" s="132"/>
      <c r="AS649" s="132"/>
      <c r="AT649" s="132"/>
      <c r="AU649" s="132"/>
      <c r="AV649" s="132"/>
      <c r="AW649" s="132"/>
      <c r="AX649" s="132"/>
      <c r="AY649" s="132"/>
      <c r="AZ649" s="132"/>
      <c r="BA649" s="132"/>
      <c r="BB649" s="132"/>
      <c r="BC649" s="132"/>
      <c r="BD649" s="132"/>
      <c r="BE649" s="132"/>
      <c r="BF649" s="150"/>
      <c r="BG649" s="132"/>
      <c r="BH649" s="132"/>
      <c r="BI649" s="132"/>
      <c r="BJ649" s="132"/>
      <c r="BK649" s="132"/>
      <c r="BL649" s="132"/>
      <c r="BM649" s="132"/>
      <c r="BN649" s="132"/>
      <c r="BO649" s="132"/>
      <c r="BP649" s="132"/>
      <c r="BQ649" s="132"/>
      <c r="BR649" s="132"/>
    </row>
    <row r="650" spans="1:70" s="37" customFormat="1" ht="15.75" customHeight="1" x14ac:dyDescent="0.25">
      <c r="A650" s="234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44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  <c r="AF650" s="132"/>
      <c r="AG650" s="132"/>
      <c r="AH650" s="132"/>
      <c r="AI650" s="132"/>
      <c r="AJ650" s="228"/>
      <c r="AK650" s="132"/>
      <c r="AL650" s="132"/>
      <c r="AM650" s="132"/>
      <c r="AN650" s="132"/>
      <c r="AO650" s="132"/>
      <c r="AP650" s="132"/>
      <c r="AQ650" s="132"/>
      <c r="AR650" s="132"/>
      <c r="AS650" s="132"/>
      <c r="AT650" s="132"/>
      <c r="AU650" s="132"/>
      <c r="AV650" s="132"/>
      <c r="AW650" s="132"/>
      <c r="AX650" s="132"/>
      <c r="AY650" s="132"/>
      <c r="AZ650" s="132"/>
      <c r="BA650" s="132"/>
      <c r="BB650" s="132"/>
      <c r="BC650" s="132"/>
      <c r="BD650" s="132"/>
      <c r="BE650" s="132"/>
      <c r="BF650" s="150"/>
      <c r="BG650" s="132"/>
      <c r="BH650" s="132"/>
      <c r="BI650" s="132"/>
      <c r="BJ650" s="132"/>
      <c r="BK650" s="132"/>
      <c r="BL650" s="132"/>
      <c r="BM650" s="132"/>
      <c r="BN650" s="132"/>
      <c r="BO650" s="132"/>
      <c r="BP650" s="132"/>
      <c r="BQ650" s="132"/>
      <c r="BR650" s="132"/>
    </row>
    <row r="651" spans="1:70" s="37" customFormat="1" x14ac:dyDescent="0.25">
      <c r="A651" s="234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44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  <c r="AF651" s="132"/>
      <c r="AG651" s="132"/>
      <c r="AH651" s="132"/>
      <c r="AI651" s="132"/>
      <c r="AJ651" s="228"/>
      <c r="AK651" s="132"/>
      <c r="AL651" s="132"/>
      <c r="AM651" s="132"/>
      <c r="AN651" s="132"/>
      <c r="AO651" s="132"/>
      <c r="AP651" s="132"/>
      <c r="AQ651" s="132"/>
      <c r="AR651" s="132"/>
      <c r="AS651" s="132"/>
      <c r="AT651" s="132"/>
      <c r="AU651" s="132"/>
      <c r="AV651" s="132"/>
      <c r="AW651" s="132"/>
      <c r="AX651" s="132"/>
      <c r="AY651" s="132"/>
      <c r="AZ651" s="132"/>
      <c r="BA651" s="132"/>
      <c r="BB651" s="132"/>
      <c r="BC651" s="132"/>
      <c r="BD651" s="132"/>
      <c r="BE651" s="132"/>
      <c r="BF651" s="150"/>
      <c r="BG651" s="132"/>
      <c r="BH651" s="132"/>
      <c r="BI651" s="132"/>
      <c r="BJ651" s="132"/>
      <c r="BK651" s="132"/>
      <c r="BL651" s="132"/>
      <c r="BM651" s="132"/>
      <c r="BN651" s="132"/>
      <c r="BO651" s="132"/>
      <c r="BP651" s="132"/>
      <c r="BQ651" s="132"/>
      <c r="BR651" s="132"/>
    </row>
    <row r="652" spans="1:70" s="37" customFormat="1" ht="15.75" customHeight="1" x14ac:dyDescent="0.25">
      <c r="A652" s="234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44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  <c r="AF652" s="132"/>
      <c r="AG652" s="132"/>
      <c r="AH652" s="132"/>
      <c r="AI652" s="132"/>
      <c r="AJ652" s="228"/>
      <c r="AK652" s="132"/>
      <c r="AL652" s="132"/>
      <c r="AM652" s="132"/>
      <c r="AN652" s="132"/>
      <c r="AO652" s="132"/>
      <c r="AP652" s="132"/>
      <c r="AQ652" s="132"/>
      <c r="AR652" s="132"/>
      <c r="AS652" s="132"/>
      <c r="AT652" s="132"/>
      <c r="AU652" s="132"/>
      <c r="AV652" s="132"/>
      <c r="AW652" s="132"/>
      <c r="AX652" s="132"/>
      <c r="AY652" s="132"/>
      <c r="AZ652" s="132"/>
      <c r="BA652" s="132"/>
      <c r="BB652" s="132"/>
      <c r="BC652" s="132"/>
      <c r="BD652" s="132"/>
      <c r="BE652" s="132"/>
      <c r="BF652" s="150"/>
      <c r="BG652" s="132"/>
      <c r="BH652" s="132"/>
      <c r="BI652" s="132"/>
      <c r="BJ652" s="132"/>
      <c r="BK652" s="132"/>
      <c r="BL652" s="132"/>
      <c r="BM652" s="132"/>
      <c r="BN652" s="132"/>
      <c r="BO652" s="132"/>
      <c r="BP652" s="132"/>
      <c r="BQ652" s="132"/>
      <c r="BR652" s="132"/>
    </row>
    <row r="653" spans="1:70" s="37" customFormat="1" x14ac:dyDescent="0.25">
      <c r="A653" s="234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44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132"/>
      <c r="AH653" s="132"/>
      <c r="AI653" s="132"/>
      <c r="AJ653" s="228"/>
      <c r="AK653" s="132"/>
      <c r="AL653" s="132"/>
      <c r="AM653" s="132"/>
      <c r="AN653" s="132"/>
      <c r="AO653" s="132"/>
      <c r="AP653" s="132"/>
      <c r="AQ653" s="132"/>
      <c r="AR653" s="132"/>
      <c r="AS653" s="132"/>
      <c r="AT653" s="132"/>
      <c r="AU653" s="132"/>
      <c r="AV653" s="132"/>
      <c r="AW653" s="132"/>
      <c r="AX653" s="132"/>
      <c r="AY653" s="132"/>
      <c r="AZ653" s="132"/>
      <c r="BA653" s="132"/>
      <c r="BB653" s="132"/>
      <c r="BC653" s="132"/>
      <c r="BD653" s="132"/>
      <c r="BE653" s="132"/>
      <c r="BF653" s="150"/>
      <c r="BG653" s="132"/>
      <c r="BH653" s="132"/>
      <c r="BI653" s="132"/>
      <c r="BJ653" s="132"/>
      <c r="BK653" s="132"/>
      <c r="BL653" s="132"/>
      <c r="BM653" s="132"/>
      <c r="BN653" s="132"/>
      <c r="BO653" s="132"/>
      <c r="BP653" s="132"/>
      <c r="BQ653" s="132"/>
      <c r="BR653" s="132"/>
    </row>
    <row r="654" spans="1:70" s="37" customFormat="1" ht="15.75" customHeight="1" x14ac:dyDescent="0.25">
      <c r="A654" s="234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44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  <c r="AF654" s="132"/>
      <c r="AG654" s="132"/>
      <c r="AH654" s="132"/>
      <c r="AI654" s="132"/>
      <c r="AJ654" s="228"/>
      <c r="AK654" s="132"/>
      <c r="AL654" s="132"/>
      <c r="AM654" s="132"/>
      <c r="AN654" s="132"/>
      <c r="AO654" s="132"/>
      <c r="AP654" s="132"/>
      <c r="AQ654" s="132"/>
      <c r="AR654" s="132"/>
      <c r="AS654" s="132"/>
      <c r="AT654" s="132"/>
      <c r="AU654" s="132"/>
      <c r="AV654" s="132"/>
      <c r="AW654" s="132"/>
      <c r="AX654" s="132"/>
      <c r="AY654" s="132"/>
      <c r="AZ654" s="132"/>
      <c r="BA654" s="132"/>
      <c r="BB654" s="132"/>
      <c r="BC654" s="132"/>
      <c r="BD654" s="132"/>
      <c r="BE654" s="132"/>
      <c r="BF654" s="150"/>
      <c r="BG654" s="132"/>
      <c r="BH654" s="132"/>
      <c r="BI654" s="132"/>
      <c r="BJ654" s="132"/>
      <c r="BK654" s="132"/>
      <c r="BL654" s="132"/>
      <c r="BM654" s="132"/>
      <c r="BN654" s="132"/>
      <c r="BO654" s="132"/>
      <c r="BP654" s="132"/>
      <c r="BQ654" s="132"/>
      <c r="BR654" s="132"/>
    </row>
    <row r="655" spans="1:70" s="37" customFormat="1" x14ac:dyDescent="0.25">
      <c r="A655" s="234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44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  <c r="AF655" s="132"/>
      <c r="AG655" s="132"/>
      <c r="AH655" s="132"/>
      <c r="AI655" s="132"/>
      <c r="AJ655" s="228"/>
      <c r="AK655" s="132"/>
      <c r="AL655" s="132"/>
      <c r="AM655" s="132"/>
      <c r="AN655" s="132"/>
      <c r="AO655" s="132"/>
      <c r="AP655" s="132"/>
      <c r="AQ655" s="132"/>
      <c r="AR655" s="132"/>
      <c r="AS655" s="132"/>
      <c r="AT655" s="132"/>
      <c r="AU655" s="132"/>
      <c r="AV655" s="132"/>
      <c r="AW655" s="132"/>
      <c r="AX655" s="132"/>
      <c r="AY655" s="132"/>
      <c r="AZ655" s="132"/>
      <c r="BA655" s="132"/>
      <c r="BB655" s="132"/>
      <c r="BC655" s="132"/>
      <c r="BD655" s="132"/>
      <c r="BE655" s="132"/>
      <c r="BF655" s="150"/>
      <c r="BG655" s="132"/>
      <c r="BH655" s="132"/>
      <c r="BI655" s="132"/>
      <c r="BJ655" s="132"/>
      <c r="BK655" s="132"/>
      <c r="BL655" s="132"/>
      <c r="BM655" s="132"/>
      <c r="BN655" s="132"/>
      <c r="BO655" s="132"/>
      <c r="BP655" s="132"/>
      <c r="BQ655" s="132"/>
      <c r="BR655" s="132"/>
    </row>
    <row r="656" spans="1:70" s="37" customFormat="1" ht="15.75" customHeight="1" x14ac:dyDescent="0.25">
      <c r="A656" s="234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44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  <c r="AF656" s="132"/>
      <c r="AG656" s="132"/>
      <c r="AH656" s="132"/>
      <c r="AI656" s="132"/>
      <c r="AJ656" s="228"/>
      <c r="AK656" s="132"/>
      <c r="AL656" s="132"/>
      <c r="AM656" s="132"/>
      <c r="AN656" s="132"/>
      <c r="AO656" s="132"/>
      <c r="AP656" s="132"/>
      <c r="AQ656" s="132"/>
      <c r="AR656" s="132"/>
      <c r="AS656" s="132"/>
      <c r="AT656" s="132"/>
      <c r="AU656" s="132"/>
      <c r="AV656" s="132"/>
      <c r="AW656" s="132"/>
      <c r="AX656" s="132"/>
      <c r="AY656" s="132"/>
      <c r="AZ656" s="132"/>
      <c r="BA656" s="132"/>
      <c r="BB656" s="132"/>
      <c r="BC656" s="132"/>
      <c r="BD656" s="132"/>
      <c r="BE656" s="132"/>
      <c r="BF656" s="150"/>
      <c r="BG656" s="132"/>
      <c r="BH656" s="132"/>
      <c r="BI656" s="132"/>
      <c r="BJ656" s="132"/>
      <c r="BK656" s="132"/>
      <c r="BL656" s="132"/>
      <c r="BM656" s="132"/>
      <c r="BN656" s="132"/>
      <c r="BO656" s="132"/>
      <c r="BP656" s="132"/>
      <c r="BQ656" s="132"/>
      <c r="BR656" s="132"/>
    </row>
    <row r="657" spans="1:70" s="37" customFormat="1" x14ac:dyDescent="0.25">
      <c r="A657" s="234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44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  <c r="AF657" s="132"/>
      <c r="AG657" s="132"/>
      <c r="AH657" s="132"/>
      <c r="AI657" s="132"/>
      <c r="AJ657" s="228"/>
      <c r="AK657" s="132"/>
      <c r="AL657" s="132"/>
      <c r="AM657" s="132"/>
      <c r="AN657" s="132"/>
      <c r="AO657" s="132"/>
      <c r="AP657" s="132"/>
      <c r="AQ657" s="132"/>
      <c r="AR657" s="132"/>
      <c r="AS657" s="132"/>
      <c r="AT657" s="132"/>
      <c r="AU657" s="132"/>
      <c r="AV657" s="132"/>
      <c r="AW657" s="132"/>
      <c r="AX657" s="132"/>
      <c r="AY657" s="132"/>
      <c r="AZ657" s="132"/>
      <c r="BA657" s="132"/>
      <c r="BB657" s="132"/>
      <c r="BC657" s="132"/>
      <c r="BD657" s="132"/>
      <c r="BE657" s="132"/>
      <c r="BF657" s="150"/>
      <c r="BG657" s="132"/>
      <c r="BH657" s="132"/>
      <c r="BI657" s="132"/>
      <c r="BJ657" s="132"/>
      <c r="BK657" s="132"/>
      <c r="BL657" s="132"/>
      <c r="BM657" s="132"/>
      <c r="BN657" s="132"/>
      <c r="BO657" s="132"/>
      <c r="BP657" s="132"/>
      <c r="BQ657" s="132"/>
      <c r="BR657" s="132"/>
    </row>
    <row r="658" spans="1:70" s="37" customFormat="1" ht="15.75" customHeight="1" x14ac:dyDescent="0.25">
      <c r="A658" s="234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44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  <c r="AF658" s="132"/>
      <c r="AG658" s="132"/>
      <c r="AH658" s="132"/>
      <c r="AI658" s="132"/>
      <c r="AJ658" s="228"/>
      <c r="AK658" s="132"/>
      <c r="AL658" s="132"/>
      <c r="AM658" s="132"/>
      <c r="AN658" s="132"/>
      <c r="AO658" s="132"/>
      <c r="AP658" s="132"/>
      <c r="AQ658" s="132"/>
      <c r="AR658" s="132"/>
      <c r="AS658" s="132"/>
      <c r="AT658" s="132"/>
      <c r="AU658" s="132"/>
      <c r="AV658" s="132"/>
      <c r="AW658" s="132"/>
      <c r="AX658" s="132"/>
      <c r="AY658" s="132"/>
      <c r="AZ658" s="132"/>
      <c r="BA658" s="132"/>
      <c r="BB658" s="132"/>
      <c r="BC658" s="132"/>
      <c r="BD658" s="132"/>
      <c r="BE658" s="132"/>
      <c r="BF658" s="150"/>
      <c r="BG658" s="132"/>
      <c r="BH658" s="132"/>
      <c r="BI658" s="132"/>
      <c r="BJ658" s="132"/>
      <c r="BK658" s="132"/>
      <c r="BL658" s="132"/>
      <c r="BM658" s="132"/>
      <c r="BN658" s="132"/>
      <c r="BO658" s="132"/>
      <c r="BP658" s="132"/>
      <c r="BQ658" s="132"/>
      <c r="BR658" s="132"/>
    </row>
    <row r="659" spans="1:70" s="37" customFormat="1" x14ac:dyDescent="0.25">
      <c r="A659" s="234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44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  <c r="AF659" s="132"/>
      <c r="AG659" s="132"/>
      <c r="AH659" s="132"/>
      <c r="AI659" s="132"/>
      <c r="AJ659" s="228"/>
      <c r="AK659" s="132"/>
      <c r="AL659" s="132"/>
      <c r="AM659" s="132"/>
      <c r="AN659" s="132"/>
      <c r="AO659" s="132"/>
      <c r="AP659" s="132"/>
      <c r="AQ659" s="132"/>
      <c r="AR659" s="132"/>
      <c r="AS659" s="132"/>
      <c r="AT659" s="132"/>
      <c r="AU659" s="132"/>
      <c r="AV659" s="132"/>
      <c r="AW659" s="132"/>
      <c r="AX659" s="132"/>
      <c r="AY659" s="132"/>
      <c r="AZ659" s="132"/>
      <c r="BA659" s="132"/>
      <c r="BB659" s="132"/>
      <c r="BC659" s="132"/>
      <c r="BD659" s="132"/>
      <c r="BE659" s="132"/>
      <c r="BF659" s="150"/>
      <c r="BG659" s="132"/>
      <c r="BH659" s="132"/>
      <c r="BI659" s="132"/>
      <c r="BJ659" s="132"/>
      <c r="BK659" s="132"/>
      <c r="BL659" s="132"/>
      <c r="BM659" s="132"/>
      <c r="BN659" s="132"/>
      <c r="BO659" s="132"/>
      <c r="BP659" s="132"/>
      <c r="BQ659" s="132"/>
      <c r="BR659" s="132"/>
    </row>
    <row r="660" spans="1:70" s="37" customFormat="1" ht="15.75" customHeight="1" x14ac:dyDescent="0.25">
      <c r="A660" s="234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44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  <c r="AF660" s="132"/>
      <c r="AG660" s="132"/>
      <c r="AH660" s="132"/>
      <c r="AI660" s="132"/>
      <c r="AJ660" s="228"/>
      <c r="AK660" s="132"/>
      <c r="AL660" s="132"/>
      <c r="AM660" s="132"/>
      <c r="AN660" s="132"/>
      <c r="AO660" s="132"/>
      <c r="AP660" s="132"/>
      <c r="AQ660" s="132"/>
      <c r="AR660" s="132"/>
      <c r="AS660" s="132"/>
      <c r="AT660" s="132"/>
      <c r="AU660" s="132"/>
      <c r="AV660" s="132"/>
      <c r="AW660" s="132"/>
      <c r="AX660" s="132"/>
      <c r="AY660" s="132"/>
      <c r="AZ660" s="132"/>
      <c r="BA660" s="132"/>
      <c r="BB660" s="132"/>
      <c r="BC660" s="132"/>
      <c r="BD660" s="132"/>
      <c r="BE660" s="132"/>
      <c r="BF660" s="150"/>
      <c r="BG660" s="132"/>
      <c r="BH660" s="132"/>
      <c r="BI660" s="132"/>
      <c r="BJ660" s="132"/>
      <c r="BK660" s="132"/>
      <c r="BL660" s="132"/>
      <c r="BM660" s="132"/>
      <c r="BN660" s="132"/>
      <c r="BO660" s="132"/>
      <c r="BP660" s="132"/>
      <c r="BQ660" s="132"/>
      <c r="BR660" s="132"/>
    </row>
    <row r="661" spans="1:70" s="37" customFormat="1" x14ac:dyDescent="0.25">
      <c r="A661" s="234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44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  <c r="AF661" s="132"/>
      <c r="AG661" s="132"/>
      <c r="AH661" s="132"/>
      <c r="AI661" s="132"/>
      <c r="AJ661" s="228"/>
      <c r="AK661" s="132"/>
      <c r="AL661" s="132"/>
      <c r="AM661" s="132"/>
      <c r="AN661" s="132"/>
      <c r="AO661" s="132"/>
      <c r="AP661" s="132"/>
      <c r="AQ661" s="132"/>
      <c r="AR661" s="132"/>
      <c r="AS661" s="132"/>
      <c r="AT661" s="132"/>
      <c r="AU661" s="132"/>
      <c r="AV661" s="132"/>
      <c r="AW661" s="132"/>
      <c r="AX661" s="132"/>
      <c r="AY661" s="132"/>
      <c r="AZ661" s="132"/>
      <c r="BA661" s="132"/>
      <c r="BB661" s="132"/>
      <c r="BC661" s="132"/>
      <c r="BD661" s="132"/>
      <c r="BE661" s="132"/>
      <c r="BF661" s="150"/>
      <c r="BG661" s="132"/>
      <c r="BH661" s="132"/>
      <c r="BI661" s="132"/>
      <c r="BJ661" s="132"/>
      <c r="BK661" s="132"/>
      <c r="BL661" s="132"/>
      <c r="BM661" s="132"/>
      <c r="BN661" s="132"/>
      <c r="BO661" s="132"/>
      <c r="BP661" s="132"/>
      <c r="BQ661" s="132"/>
      <c r="BR661" s="132"/>
    </row>
    <row r="662" spans="1:70" s="37" customFormat="1" ht="15.75" customHeight="1" x14ac:dyDescent="0.25">
      <c r="A662" s="234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44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  <c r="AF662" s="132"/>
      <c r="AG662" s="132"/>
      <c r="AH662" s="132"/>
      <c r="AI662" s="132"/>
      <c r="AJ662" s="228"/>
      <c r="AK662" s="132"/>
      <c r="AL662" s="132"/>
      <c r="AM662" s="132"/>
      <c r="AN662" s="132"/>
      <c r="AO662" s="132"/>
      <c r="AP662" s="132"/>
      <c r="AQ662" s="132"/>
      <c r="AR662" s="132"/>
      <c r="AS662" s="132"/>
      <c r="AT662" s="132"/>
      <c r="AU662" s="132"/>
      <c r="AV662" s="132"/>
      <c r="AW662" s="132"/>
      <c r="AX662" s="132"/>
      <c r="AY662" s="132"/>
      <c r="AZ662" s="132"/>
      <c r="BA662" s="132"/>
      <c r="BB662" s="132"/>
      <c r="BC662" s="132"/>
      <c r="BD662" s="132"/>
      <c r="BE662" s="132"/>
      <c r="BF662" s="150"/>
      <c r="BG662" s="132"/>
      <c r="BH662" s="132"/>
      <c r="BI662" s="132"/>
      <c r="BJ662" s="132"/>
      <c r="BK662" s="132"/>
      <c r="BL662" s="132"/>
      <c r="BM662" s="132"/>
      <c r="BN662" s="132"/>
      <c r="BO662" s="132"/>
      <c r="BP662" s="132"/>
      <c r="BQ662" s="132"/>
      <c r="BR662" s="132"/>
    </row>
    <row r="663" spans="1:70" s="37" customFormat="1" x14ac:dyDescent="0.25">
      <c r="A663" s="234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44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  <c r="AF663" s="132"/>
      <c r="AG663" s="132"/>
      <c r="AH663" s="132"/>
      <c r="AI663" s="132"/>
      <c r="AJ663" s="228"/>
      <c r="AK663" s="132"/>
      <c r="AL663" s="132"/>
      <c r="AM663" s="132"/>
      <c r="AN663" s="132"/>
      <c r="AO663" s="132"/>
      <c r="AP663" s="132"/>
      <c r="AQ663" s="132"/>
      <c r="AR663" s="132"/>
      <c r="AS663" s="132"/>
      <c r="AT663" s="132"/>
      <c r="AU663" s="132"/>
      <c r="AV663" s="132"/>
      <c r="AW663" s="132"/>
      <c r="AX663" s="132"/>
      <c r="AY663" s="132"/>
      <c r="AZ663" s="132"/>
      <c r="BA663" s="132"/>
      <c r="BB663" s="132"/>
      <c r="BC663" s="132"/>
      <c r="BD663" s="132"/>
      <c r="BE663" s="132"/>
      <c r="BF663" s="150"/>
      <c r="BG663" s="132"/>
      <c r="BH663" s="132"/>
      <c r="BI663" s="132"/>
      <c r="BJ663" s="132"/>
      <c r="BK663" s="132"/>
      <c r="BL663" s="132"/>
      <c r="BM663" s="132"/>
      <c r="BN663" s="132"/>
      <c r="BO663" s="132"/>
      <c r="BP663" s="132"/>
      <c r="BQ663" s="132"/>
      <c r="BR663" s="132"/>
    </row>
    <row r="664" spans="1:70" s="37" customFormat="1" ht="15.75" customHeight="1" x14ac:dyDescent="0.25">
      <c r="A664" s="234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44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  <c r="AF664" s="132"/>
      <c r="AG664" s="132"/>
      <c r="AH664" s="132"/>
      <c r="AI664" s="132"/>
      <c r="AJ664" s="228"/>
      <c r="AK664" s="132"/>
      <c r="AL664" s="132"/>
      <c r="AM664" s="132"/>
      <c r="AN664" s="132"/>
      <c r="AO664" s="132"/>
      <c r="AP664" s="132"/>
      <c r="AQ664" s="132"/>
      <c r="AR664" s="132"/>
      <c r="AS664" s="132"/>
      <c r="AT664" s="132"/>
      <c r="AU664" s="132"/>
      <c r="AV664" s="132"/>
      <c r="AW664" s="132"/>
      <c r="AX664" s="132"/>
      <c r="AY664" s="132"/>
      <c r="AZ664" s="132"/>
      <c r="BA664" s="132"/>
      <c r="BB664" s="132"/>
      <c r="BC664" s="132"/>
      <c r="BD664" s="132"/>
      <c r="BE664" s="132"/>
      <c r="BF664" s="150"/>
      <c r="BG664" s="132"/>
      <c r="BH664" s="132"/>
      <c r="BI664" s="132"/>
      <c r="BJ664" s="132"/>
      <c r="BK664" s="132"/>
      <c r="BL664" s="132"/>
      <c r="BM664" s="132"/>
      <c r="BN664" s="132"/>
      <c r="BO664" s="132"/>
      <c r="BP664" s="132"/>
      <c r="BQ664" s="132"/>
      <c r="BR664" s="132"/>
    </row>
    <row r="665" spans="1:70" s="37" customFormat="1" x14ac:dyDescent="0.25">
      <c r="A665" s="234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44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  <c r="AF665" s="132"/>
      <c r="AG665" s="132"/>
      <c r="AH665" s="132"/>
      <c r="AI665" s="132"/>
      <c r="AJ665" s="228"/>
      <c r="AK665" s="132"/>
      <c r="AL665" s="132"/>
      <c r="AM665" s="132"/>
      <c r="AN665" s="132"/>
      <c r="AO665" s="132"/>
      <c r="AP665" s="132"/>
      <c r="AQ665" s="132"/>
      <c r="AR665" s="132"/>
      <c r="AS665" s="132"/>
      <c r="AT665" s="132"/>
      <c r="AU665" s="132"/>
      <c r="AV665" s="132"/>
      <c r="AW665" s="132"/>
      <c r="AX665" s="132"/>
      <c r="AY665" s="132"/>
      <c r="AZ665" s="132"/>
      <c r="BA665" s="132"/>
      <c r="BB665" s="132"/>
      <c r="BC665" s="132"/>
      <c r="BD665" s="132"/>
      <c r="BE665" s="132"/>
      <c r="BF665" s="150"/>
      <c r="BG665" s="132"/>
      <c r="BH665" s="132"/>
      <c r="BI665" s="132"/>
      <c r="BJ665" s="132"/>
      <c r="BK665" s="132"/>
      <c r="BL665" s="132"/>
      <c r="BM665" s="132"/>
      <c r="BN665" s="132"/>
      <c r="BO665" s="132"/>
      <c r="BP665" s="132"/>
      <c r="BQ665" s="132"/>
      <c r="BR665" s="132"/>
    </row>
    <row r="666" spans="1:70" s="37" customFormat="1" ht="15.75" customHeight="1" x14ac:dyDescent="0.25">
      <c r="A666" s="234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44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  <c r="AF666" s="132"/>
      <c r="AG666" s="132"/>
      <c r="AH666" s="132"/>
      <c r="AI666" s="132"/>
      <c r="AJ666" s="228"/>
      <c r="AK666" s="132"/>
      <c r="AL666" s="132"/>
      <c r="AM666" s="132"/>
      <c r="AN666" s="132"/>
      <c r="AO666" s="132"/>
      <c r="AP666" s="132"/>
      <c r="AQ666" s="132"/>
      <c r="AR666" s="132"/>
      <c r="AS666" s="132"/>
      <c r="AT666" s="132"/>
      <c r="AU666" s="132"/>
      <c r="AV666" s="132"/>
      <c r="AW666" s="132"/>
      <c r="AX666" s="132"/>
      <c r="AY666" s="132"/>
      <c r="AZ666" s="132"/>
      <c r="BA666" s="132"/>
      <c r="BB666" s="132"/>
      <c r="BC666" s="132"/>
      <c r="BD666" s="132"/>
      <c r="BE666" s="132"/>
      <c r="BF666" s="150"/>
      <c r="BG666" s="132"/>
      <c r="BH666" s="132"/>
      <c r="BI666" s="132"/>
      <c r="BJ666" s="132"/>
      <c r="BK666" s="132"/>
      <c r="BL666" s="132"/>
      <c r="BM666" s="132"/>
      <c r="BN666" s="132"/>
      <c r="BO666" s="132"/>
      <c r="BP666" s="132"/>
      <c r="BQ666" s="132"/>
      <c r="BR666" s="132"/>
    </row>
    <row r="667" spans="1:70" s="37" customFormat="1" x14ac:dyDescent="0.25">
      <c r="A667" s="234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44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  <c r="AF667" s="132"/>
      <c r="AG667" s="132"/>
      <c r="AH667" s="132"/>
      <c r="AI667" s="132"/>
      <c r="AJ667" s="228"/>
      <c r="AK667" s="132"/>
      <c r="AL667" s="132"/>
      <c r="AM667" s="132"/>
      <c r="AN667" s="132"/>
      <c r="AO667" s="132"/>
      <c r="AP667" s="132"/>
      <c r="AQ667" s="132"/>
      <c r="AR667" s="132"/>
      <c r="AS667" s="132"/>
      <c r="AT667" s="132"/>
      <c r="AU667" s="132"/>
      <c r="AV667" s="132"/>
      <c r="AW667" s="132"/>
      <c r="AX667" s="132"/>
      <c r="AY667" s="132"/>
      <c r="AZ667" s="132"/>
      <c r="BA667" s="132"/>
      <c r="BB667" s="132"/>
      <c r="BC667" s="132"/>
      <c r="BD667" s="132"/>
      <c r="BE667" s="132"/>
      <c r="BF667" s="150"/>
      <c r="BG667" s="132"/>
      <c r="BH667" s="132"/>
      <c r="BI667" s="132"/>
      <c r="BJ667" s="132"/>
      <c r="BK667" s="132"/>
      <c r="BL667" s="132"/>
      <c r="BM667" s="132"/>
      <c r="BN667" s="132"/>
      <c r="BO667" s="132"/>
      <c r="BP667" s="132"/>
      <c r="BQ667" s="132"/>
      <c r="BR667" s="132"/>
    </row>
    <row r="668" spans="1:70" s="37" customFormat="1" ht="15.75" customHeight="1" x14ac:dyDescent="0.25">
      <c r="A668" s="234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44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  <c r="AF668" s="132"/>
      <c r="AG668" s="132"/>
      <c r="AH668" s="132"/>
      <c r="AI668" s="132"/>
      <c r="AJ668" s="228"/>
      <c r="AK668" s="132"/>
      <c r="AL668" s="132"/>
      <c r="AM668" s="132"/>
      <c r="AN668" s="132"/>
      <c r="AO668" s="132"/>
      <c r="AP668" s="132"/>
      <c r="AQ668" s="132"/>
      <c r="AR668" s="132"/>
      <c r="AS668" s="132"/>
      <c r="AT668" s="132"/>
      <c r="AU668" s="132"/>
      <c r="AV668" s="132"/>
      <c r="AW668" s="132"/>
      <c r="AX668" s="132"/>
      <c r="AY668" s="132"/>
      <c r="AZ668" s="132"/>
      <c r="BA668" s="132"/>
      <c r="BB668" s="132"/>
      <c r="BC668" s="132"/>
      <c r="BD668" s="132"/>
      <c r="BE668" s="132"/>
      <c r="BF668" s="150"/>
      <c r="BG668" s="132"/>
      <c r="BH668" s="132"/>
      <c r="BI668" s="132"/>
      <c r="BJ668" s="132"/>
      <c r="BK668" s="132"/>
      <c r="BL668" s="132"/>
      <c r="BM668" s="132"/>
      <c r="BN668" s="132"/>
      <c r="BO668" s="132"/>
      <c r="BP668" s="132"/>
      <c r="BQ668" s="132"/>
      <c r="BR668" s="132"/>
    </row>
    <row r="669" spans="1:70" s="37" customFormat="1" x14ac:dyDescent="0.25">
      <c r="A669" s="234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44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  <c r="AF669" s="132"/>
      <c r="AG669" s="132"/>
      <c r="AH669" s="132"/>
      <c r="AI669" s="132"/>
      <c r="AJ669" s="228"/>
      <c r="AK669" s="132"/>
      <c r="AL669" s="132"/>
      <c r="AM669" s="132"/>
      <c r="AN669" s="132"/>
      <c r="AO669" s="132"/>
      <c r="AP669" s="132"/>
      <c r="AQ669" s="132"/>
      <c r="AR669" s="132"/>
      <c r="AS669" s="132"/>
      <c r="AT669" s="132"/>
      <c r="AU669" s="132"/>
      <c r="AV669" s="132"/>
      <c r="AW669" s="132"/>
      <c r="AX669" s="132"/>
      <c r="AY669" s="132"/>
      <c r="AZ669" s="132"/>
      <c r="BA669" s="132"/>
      <c r="BB669" s="132"/>
      <c r="BC669" s="132"/>
      <c r="BD669" s="132"/>
      <c r="BE669" s="132"/>
      <c r="BF669" s="150"/>
      <c r="BG669" s="132"/>
      <c r="BH669" s="132"/>
      <c r="BI669" s="132"/>
      <c r="BJ669" s="132"/>
      <c r="BK669" s="132"/>
      <c r="BL669" s="132"/>
      <c r="BM669" s="132"/>
      <c r="BN669" s="132"/>
      <c r="BO669" s="132"/>
      <c r="BP669" s="132"/>
      <c r="BQ669" s="132"/>
      <c r="BR669" s="132"/>
    </row>
    <row r="670" spans="1:70" s="37" customFormat="1" ht="15.75" customHeight="1" x14ac:dyDescent="0.25">
      <c r="A670" s="234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44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  <c r="AF670" s="132"/>
      <c r="AG670" s="132"/>
      <c r="AH670" s="132"/>
      <c r="AI670" s="132"/>
      <c r="AJ670" s="228"/>
      <c r="AK670" s="132"/>
      <c r="AL670" s="132"/>
      <c r="AM670" s="132"/>
      <c r="AN670" s="132"/>
      <c r="AO670" s="132"/>
      <c r="AP670" s="132"/>
      <c r="AQ670" s="132"/>
      <c r="AR670" s="132"/>
      <c r="AS670" s="132"/>
      <c r="AT670" s="132"/>
      <c r="AU670" s="132"/>
      <c r="AV670" s="132"/>
      <c r="AW670" s="132"/>
      <c r="AX670" s="132"/>
      <c r="AY670" s="132"/>
      <c r="AZ670" s="132"/>
      <c r="BA670" s="132"/>
      <c r="BB670" s="132"/>
      <c r="BC670" s="132"/>
      <c r="BD670" s="132"/>
      <c r="BE670" s="132"/>
      <c r="BF670" s="150"/>
      <c r="BG670" s="132"/>
      <c r="BH670" s="132"/>
      <c r="BI670" s="132"/>
      <c r="BJ670" s="132"/>
      <c r="BK670" s="132"/>
      <c r="BL670" s="132"/>
      <c r="BM670" s="132"/>
      <c r="BN670" s="132"/>
      <c r="BO670" s="132"/>
      <c r="BP670" s="132"/>
      <c r="BQ670" s="132"/>
      <c r="BR670" s="132"/>
    </row>
    <row r="671" spans="1:70" s="37" customFormat="1" x14ac:dyDescent="0.25">
      <c r="A671" s="234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44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  <c r="AF671" s="132"/>
      <c r="AG671" s="132"/>
      <c r="AH671" s="132"/>
      <c r="AI671" s="132"/>
      <c r="AJ671" s="228"/>
      <c r="AK671" s="132"/>
      <c r="AL671" s="132"/>
      <c r="AM671" s="132"/>
      <c r="AN671" s="132"/>
      <c r="AO671" s="132"/>
      <c r="AP671" s="132"/>
      <c r="AQ671" s="132"/>
      <c r="AR671" s="132"/>
      <c r="AS671" s="132"/>
      <c r="AT671" s="132"/>
      <c r="AU671" s="132"/>
      <c r="AV671" s="132"/>
      <c r="AW671" s="132"/>
      <c r="AX671" s="132"/>
      <c r="AY671" s="132"/>
      <c r="AZ671" s="132"/>
      <c r="BA671" s="132"/>
      <c r="BB671" s="132"/>
      <c r="BC671" s="132"/>
      <c r="BD671" s="132"/>
      <c r="BE671" s="132"/>
      <c r="BF671" s="150"/>
      <c r="BG671" s="132"/>
      <c r="BH671" s="132"/>
      <c r="BI671" s="132"/>
      <c r="BJ671" s="132"/>
      <c r="BK671" s="132"/>
      <c r="BL671" s="132"/>
      <c r="BM671" s="132"/>
      <c r="BN671" s="132"/>
      <c r="BO671" s="132"/>
      <c r="BP671" s="132"/>
      <c r="BQ671" s="132"/>
      <c r="BR671" s="132"/>
    </row>
    <row r="672" spans="1:70" s="37" customFormat="1" ht="15.75" customHeight="1" x14ac:dyDescent="0.25">
      <c r="A672" s="234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44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  <c r="AF672" s="132"/>
      <c r="AG672" s="132"/>
      <c r="AH672" s="132"/>
      <c r="AI672" s="132"/>
      <c r="AJ672" s="228"/>
      <c r="AK672" s="132"/>
      <c r="AL672" s="132"/>
      <c r="AM672" s="132"/>
      <c r="AN672" s="132"/>
      <c r="AO672" s="132"/>
      <c r="AP672" s="132"/>
      <c r="AQ672" s="132"/>
      <c r="AR672" s="132"/>
      <c r="AS672" s="132"/>
      <c r="AT672" s="132"/>
      <c r="AU672" s="132"/>
      <c r="AV672" s="132"/>
      <c r="AW672" s="132"/>
      <c r="AX672" s="132"/>
      <c r="AY672" s="132"/>
      <c r="AZ672" s="132"/>
      <c r="BA672" s="132"/>
      <c r="BB672" s="132"/>
      <c r="BC672" s="132"/>
      <c r="BD672" s="132"/>
      <c r="BE672" s="132"/>
      <c r="BF672" s="150"/>
      <c r="BG672" s="132"/>
      <c r="BH672" s="132"/>
      <c r="BI672" s="132"/>
      <c r="BJ672" s="132"/>
      <c r="BK672" s="132"/>
      <c r="BL672" s="132"/>
      <c r="BM672" s="132"/>
      <c r="BN672" s="132"/>
      <c r="BO672" s="132"/>
      <c r="BP672" s="132"/>
      <c r="BQ672" s="132"/>
      <c r="BR672" s="132"/>
    </row>
    <row r="673" spans="1:70" s="37" customFormat="1" x14ac:dyDescent="0.25">
      <c r="A673" s="234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44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  <c r="AF673" s="132"/>
      <c r="AG673" s="132"/>
      <c r="AH673" s="132"/>
      <c r="AI673" s="132"/>
      <c r="AJ673" s="228"/>
      <c r="AK673" s="132"/>
      <c r="AL673" s="132"/>
      <c r="AM673" s="132"/>
      <c r="AN673" s="132"/>
      <c r="AO673" s="132"/>
      <c r="AP673" s="132"/>
      <c r="AQ673" s="132"/>
      <c r="AR673" s="132"/>
      <c r="AS673" s="132"/>
      <c r="AT673" s="132"/>
      <c r="AU673" s="132"/>
      <c r="AV673" s="132"/>
      <c r="AW673" s="132"/>
      <c r="AX673" s="132"/>
      <c r="AY673" s="132"/>
      <c r="AZ673" s="132"/>
      <c r="BA673" s="132"/>
      <c r="BB673" s="132"/>
      <c r="BC673" s="132"/>
      <c r="BD673" s="132"/>
      <c r="BE673" s="132"/>
      <c r="BF673" s="150"/>
      <c r="BG673" s="132"/>
      <c r="BH673" s="132"/>
      <c r="BI673" s="132"/>
      <c r="BJ673" s="132"/>
      <c r="BK673" s="132"/>
      <c r="BL673" s="132"/>
      <c r="BM673" s="132"/>
      <c r="BN673" s="132"/>
      <c r="BO673" s="132"/>
      <c r="BP673" s="132"/>
      <c r="BQ673" s="132"/>
      <c r="BR673" s="132"/>
    </row>
    <row r="674" spans="1:70" s="37" customFormat="1" ht="15.75" customHeight="1" x14ac:dyDescent="0.25">
      <c r="A674" s="234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44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  <c r="AF674" s="132"/>
      <c r="AG674" s="132"/>
      <c r="AH674" s="132"/>
      <c r="AI674" s="132"/>
      <c r="AJ674" s="228"/>
      <c r="AK674" s="132"/>
      <c r="AL674" s="132"/>
      <c r="AM674" s="132"/>
      <c r="AN674" s="132"/>
      <c r="AO674" s="132"/>
      <c r="AP674" s="132"/>
      <c r="AQ674" s="132"/>
      <c r="AR674" s="132"/>
      <c r="AS674" s="132"/>
      <c r="AT674" s="132"/>
      <c r="AU674" s="132"/>
      <c r="AV674" s="132"/>
      <c r="AW674" s="132"/>
      <c r="AX674" s="132"/>
      <c r="AY674" s="132"/>
      <c r="AZ674" s="132"/>
      <c r="BA674" s="132"/>
      <c r="BB674" s="132"/>
      <c r="BC674" s="132"/>
      <c r="BD674" s="132"/>
      <c r="BE674" s="132"/>
      <c r="BF674" s="150"/>
      <c r="BG674" s="132"/>
      <c r="BH674" s="132"/>
      <c r="BI674" s="132"/>
      <c r="BJ674" s="132"/>
      <c r="BK674" s="132"/>
      <c r="BL674" s="132"/>
      <c r="BM674" s="132"/>
      <c r="BN674" s="132"/>
      <c r="BO674" s="132"/>
      <c r="BP674" s="132"/>
      <c r="BQ674" s="132"/>
      <c r="BR674" s="132"/>
    </row>
    <row r="675" spans="1:70" s="37" customFormat="1" x14ac:dyDescent="0.25">
      <c r="A675" s="234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44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  <c r="AF675" s="132"/>
      <c r="AG675" s="132"/>
      <c r="AH675" s="132"/>
      <c r="AI675" s="132"/>
      <c r="AJ675" s="228"/>
      <c r="AK675" s="132"/>
      <c r="AL675" s="132"/>
      <c r="AM675" s="132"/>
      <c r="AN675" s="132"/>
      <c r="AO675" s="132"/>
      <c r="AP675" s="132"/>
      <c r="AQ675" s="132"/>
      <c r="AR675" s="132"/>
      <c r="AS675" s="132"/>
      <c r="AT675" s="132"/>
      <c r="AU675" s="132"/>
      <c r="AV675" s="132"/>
      <c r="AW675" s="132"/>
      <c r="AX675" s="132"/>
      <c r="AY675" s="132"/>
      <c r="AZ675" s="132"/>
      <c r="BA675" s="132"/>
      <c r="BB675" s="132"/>
      <c r="BC675" s="132"/>
      <c r="BD675" s="132"/>
      <c r="BE675" s="132"/>
      <c r="BF675" s="150"/>
      <c r="BG675" s="132"/>
      <c r="BH675" s="132"/>
      <c r="BI675" s="132"/>
      <c r="BJ675" s="132"/>
      <c r="BK675" s="132"/>
      <c r="BL675" s="132"/>
      <c r="BM675" s="132"/>
      <c r="BN675" s="132"/>
      <c r="BO675" s="132"/>
      <c r="BP675" s="132"/>
      <c r="BQ675" s="132"/>
      <c r="BR675" s="132"/>
    </row>
    <row r="676" spans="1:70" s="37" customFormat="1" ht="15.75" customHeight="1" x14ac:dyDescent="0.25">
      <c r="A676" s="234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44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  <c r="AF676" s="132"/>
      <c r="AG676" s="132"/>
      <c r="AH676" s="132"/>
      <c r="AI676" s="132"/>
      <c r="AJ676" s="228"/>
      <c r="AK676" s="132"/>
      <c r="AL676" s="132"/>
      <c r="AM676" s="132"/>
      <c r="AN676" s="132"/>
      <c r="AO676" s="132"/>
      <c r="AP676" s="132"/>
      <c r="AQ676" s="132"/>
      <c r="AR676" s="132"/>
      <c r="AS676" s="132"/>
      <c r="AT676" s="132"/>
      <c r="AU676" s="132"/>
      <c r="AV676" s="132"/>
      <c r="AW676" s="132"/>
      <c r="AX676" s="132"/>
      <c r="AY676" s="132"/>
      <c r="AZ676" s="132"/>
      <c r="BA676" s="132"/>
      <c r="BB676" s="132"/>
      <c r="BC676" s="132"/>
      <c r="BD676" s="132"/>
      <c r="BE676" s="132"/>
      <c r="BF676" s="150"/>
      <c r="BG676" s="132"/>
      <c r="BH676" s="132"/>
      <c r="BI676" s="132"/>
      <c r="BJ676" s="132"/>
      <c r="BK676" s="132"/>
      <c r="BL676" s="132"/>
      <c r="BM676" s="132"/>
      <c r="BN676" s="132"/>
      <c r="BO676" s="132"/>
      <c r="BP676" s="132"/>
      <c r="BQ676" s="132"/>
      <c r="BR676" s="132"/>
    </row>
    <row r="677" spans="1:70" s="37" customFormat="1" x14ac:dyDescent="0.25">
      <c r="A677" s="234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44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  <c r="AF677" s="132"/>
      <c r="AG677" s="132"/>
      <c r="AH677" s="132"/>
      <c r="AI677" s="132"/>
      <c r="AJ677" s="228"/>
      <c r="AK677" s="132"/>
      <c r="AL677" s="132"/>
      <c r="AM677" s="132"/>
      <c r="AN677" s="132"/>
      <c r="AO677" s="132"/>
      <c r="AP677" s="132"/>
      <c r="AQ677" s="132"/>
      <c r="AR677" s="132"/>
      <c r="AS677" s="132"/>
      <c r="AT677" s="132"/>
      <c r="AU677" s="132"/>
      <c r="AV677" s="132"/>
      <c r="AW677" s="132"/>
      <c r="AX677" s="132"/>
      <c r="AY677" s="132"/>
      <c r="AZ677" s="132"/>
      <c r="BA677" s="132"/>
      <c r="BB677" s="132"/>
      <c r="BC677" s="132"/>
      <c r="BD677" s="132"/>
      <c r="BE677" s="132"/>
      <c r="BF677" s="150"/>
      <c r="BG677" s="132"/>
      <c r="BH677" s="132"/>
      <c r="BI677" s="132"/>
      <c r="BJ677" s="132"/>
      <c r="BK677" s="132"/>
      <c r="BL677" s="132"/>
      <c r="BM677" s="132"/>
      <c r="BN677" s="132"/>
      <c r="BO677" s="132"/>
      <c r="BP677" s="132"/>
      <c r="BQ677" s="132"/>
      <c r="BR677" s="132"/>
    </row>
    <row r="678" spans="1:70" s="37" customFormat="1" ht="15.75" customHeight="1" x14ac:dyDescent="0.25">
      <c r="A678" s="234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44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  <c r="AF678" s="132"/>
      <c r="AG678" s="132"/>
      <c r="AH678" s="132"/>
      <c r="AI678" s="132"/>
      <c r="AJ678" s="228"/>
      <c r="AK678" s="132"/>
      <c r="AL678" s="132"/>
      <c r="AM678" s="132"/>
      <c r="AN678" s="132"/>
      <c r="AO678" s="132"/>
      <c r="AP678" s="132"/>
      <c r="AQ678" s="132"/>
      <c r="AR678" s="132"/>
      <c r="AS678" s="132"/>
      <c r="AT678" s="132"/>
      <c r="AU678" s="132"/>
      <c r="AV678" s="132"/>
      <c r="AW678" s="132"/>
      <c r="AX678" s="132"/>
      <c r="AY678" s="132"/>
      <c r="AZ678" s="132"/>
      <c r="BA678" s="132"/>
      <c r="BB678" s="132"/>
      <c r="BC678" s="132"/>
      <c r="BD678" s="132"/>
      <c r="BE678" s="132"/>
      <c r="BF678" s="150"/>
      <c r="BG678" s="132"/>
      <c r="BH678" s="132"/>
      <c r="BI678" s="132"/>
      <c r="BJ678" s="132"/>
      <c r="BK678" s="132"/>
      <c r="BL678" s="132"/>
      <c r="BM678" s="132"/>
      <c r="BN678" s="132"/>
      <c r="BO678" s="132"/>
      <c r="BP678" s="132"/>
      <c r="BQ678" s="132"/>
      <c r="BR678" s="132"/>
    </row>
    <row r="679" spans="1:70" s="37" customFormat="1" x14ac:dyDescent="0.25">
      <c r="A679" s="234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44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  <c r="AF679" s="132"/>
      <c r="AG679" s="132"/>
      <c r="AH679" s="132"/>
      <c r="AI679" s="132"/>
      <c r="AJ679" s="228"/>
      <c r="AK679" s="132"/>
      <c r="AL679" s="132"/>
      <c r="AM679" s="132"/>
      <c r="AN679" s="132"/>
      <c r="AO679" s="132"/>
      <c r="AP679" s="132"/>
      <c r="AQ679" s="132"/>
      <c r="AR679" s="132"/>
      <c r="AS679" s="132"/>
      <c r="AT679" s="132"/>
      <c r="AU679" s="132"/>
      <c r="AV679" s="132"/>
      <c r="AW679" s="132"/>
      <c r="AX679" s="132"/>
      <c r="AY679" s="132"/>
      <c r="AZ679" s="132"/>
      <c r="BA679" s="132"/>
      <c r="BB679" s="132"/>
      <c r="BC679" s="132"/>
      <c r="BD679" s="132"/>
      <c r="BE679" s="132"/>
      <c r="BF679" s="150"/>
      <c r="BG679" s="132"/>
      <c r="BH679" s="132"/>
      <c r="BI679" s="132"/>
      <c r="BJ679" s="132"/>
      <c r="BK679" s="132"/>
      <c r="BL679" s="132"/>
      <c r="BM679" s="132"/>
      <c r="BN679" s="132"/>
      <c r="BO679" s="132"/>
      <c r="BP679" s="132"/>
      <c r="BQ679" s="132"/>
      <c r="BR679" s="132"/>
    </row>
    <row r="680" spans="1:70" s="37" customFormat="1" ht="15.75" customHeight="1" x14ac:dyDescent="0.25">
      <c r="A680" s="234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44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  <c r="AF680" s="132"/>
      <c r="AG680" s="132"/>
      <c r="AH680" s="132"/>
      <c r="AI680" s="132"/>
      <c r="AJ680" s="228"/>
      <c r="AK680" s="132"/>
      <c r="AL680" s="132"/>
      <c r="AM680" s="132"/>
      <c r="AN680" s="132"/>
      <c r="AO680" s="132"/>
      <c r="AP680" s="132"/>
      <c r="AQ680" s="132"/>
      <c r="AR680" s="132"/>
      <c r="AS680" s="132"/>
      <c r="AT680" s="132"/>
      <c r="AU680" s="132"/>
      <c r="AV680" s="132"/>
      <c r="AW680" s="132"/>
      <c r="AX680" s="132"/>
      <c r="AY680" s="132"/>
      <c r="AZ680" s="132"/>
      <c r="BA680" s="132"/>
      <c r="BB680" s="132"/>
      <c r="BC680" s="132"/>
      <c r="BD680" s="132"/>
      <c r="BE680" s="132"/>
      <c r="BF680" s="150"/>
      <c r="BG680" s="132"/>
      <c r="BH680" s="132"/>
      <c r="BI680" s="132"/>
      <c r="BJ680" s="132"/>
      <c r="BK680" s="132"/>
      <c r="BL680" s="132"/>
      <c r="BM680" s="132"/>
      <c r="BN680" s="132"/>
      <c r="BO680" s="132"/>
      <c r="BP680" s="132"/>
      <c r="BQ680" s="132"/>
      <c r="BR680" s="132"/>
    </row>
    <row r="681" spans="1:70" s="37" customFormat="1" x14ac:dyDescent="0.25">
      <c r="A681" s="234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44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  <c r="AF681" s="132"/>
      <c r="AG681" s="132"/>
      <c r="AH681" s="132"/>
      <c r="AI681" s="132"/>
      <c r="AJ681" s="228"/>
      <c r="AK681" s="132"/>
      <c r="AL681" s="132"/>
      <c r="AM681" s="132"/>
      <c r="AN681" s="132"/>
      <c r="AO681" s="132"/>
      <c r="AP681" s="132"/>
      <c r="AQ681" s="132"/>
      <c r="AR681" s="132"/>
      <c r="AS681" s="132"/>
      <c r="AT681" s="132"/>
      <c r="AU681" s="132"/>
      <c r="AV681" s="132"/>
      <c r="AW681" s="132"/>
      <c r="AX681" s="132"/>
      <c r="AY681" s="132"/>
      <c r="AZ681" s="132"/>
      <c r="BA681" s="132"/>
      <c r="BB681" s="132"/>
      <c r="BC681" s="132"/>
      <c r="BD681" s="132"/>
      <c r="BE681" s="132"/>
      <c r="BF681" s="150"/>
      <c r="BG681" s="132"/>
      <c r="BH681" s="132"/>
      <c r="BI681" s="132"/>
      <c r="BJ681" s="132"/>
      <c r="BK681" s="132"/>
      <c r="BL681" s="132"/>
      <c r="BM681" s="132"/>
      <c r="BN681" s="132"/>
      <c r="BO681" s="132"/>
      <c r="BP681" s="132"/>
      <c r="BQ681" s="132"/>
      <c r="BR681" s="132"/>
    </row>
    <row r="682" spans="1:70" s="37" customFormat="1" ht="15.75" customHeight="1" x14ac:dyDescent="0.25">
      <c r="A682" s="234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44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  <c r="AF682" s="132"/>
      <c r="AG682" s="132"/>
      <c r="AH682" s="132"/>
      <c r="AI682" s="132"/>
      <c r="AJ682" s="228"/>
      <c r="AK682" s="132"/>
      <c r="AL682" s="132"/>
      <c r="AM682" s="132"/>
      <c r="AN682" s="132"/>
      <c r="AO682" s="132"/>
      <c r="AP682" s="132"/>
      <c r="AQ682" s="132"/>
      <c r="AR682" s="132"/>
      <c r="AS682" s="132"/>
      <c r="AT682" s="132"/>
      <c r="AU682" s="132"/>
      <c r="AV682" s="132"/>
      <c r="AW682" s="132"/>
      <c r="AX682" s="132"/>
      <c r="AY682" s="132"/>
      <c r="AZ682" s="132"/>
      <c r="BA682" s="132"/>
      <c r="BB682" s="132"/>
      <c r="BC682" s="132"/>
      <c r="BD682" s="132"/>
      <c r="BE682" s="132"/>
      <c r="BF682" s="150"/>
      <c r="BG682" s="132"/>
      <c r="BH682" s="132"/>
      <c r="BI682" s="132"/>
      <c r="BJ682" s="132"/>
      <c r="BK682" s="132"/>
      <c r="BL682" s="132"/>
      <c r="BM682" s="132"/>
      <c r="BN682" s="132"/>
      <c r="BO682" s="132"/>
      <c r="BP682" s="132"/>
      <c r="BQ682" s="132"/>
      <c r="BR682" s="132"/>
    </row>
    <row r="683" spans="1:70" s="37" customFormat="1" x14ac:dyDescent="0.25">
      <c r="A683" s="234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44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  <c r="AF683" s="132"/>
      <c r="AG683" s="132"/>
      <c r="AH683" s="132"/>
      <c r="AI683" s="132"/>
      <c r="AJ683" s="228"/>
      <c r="AK683" s="132"/>
      <c r="AL683" s="132"/>
      <c r="AM683" s="132"/>
      <c r="AN683" s="132"/>
      <c r="AO683" s="132"/>
      <c r="AP683" s="132"/>
      <c r="AQ683" s="132"/>
      <c r="AR683" s="132"/>
      <c r="AS683" s="132"/>
      <c r="AT683" s="132"/>
      <c r="AU683" s="132"/>
      <c r="AV683" s="132"/>
      <c r="AW683" s="132"/>
      <c r="AX683" s="132"/>
      <c r="AY683" s="132"/>
      <c r="AZ683" s="132"/>
      <c r="BA683" s="132"/>
      <c r="BB683" s="132"/>
      <c r="BC683" s="132"/>
      <c r="BD683" s="132"/>
      <c r="BE683" s="132"/>
      <c r="BF683" s="150"/>
      <c r="BG683" s="132"/>
      <c r="BH683" s="132"/>
      <c r="BI683" s="132"/>
      <c r="BJ683" s="132"/>
      <c r="BK683" s="132"/>
      <c r="BL683" s="132"/>
      <c r="BM683" s="132"/>
      <c r="BN683" s="132"/>
      <c r="BO683" s="132"/>
      <c r="BP683" s="132"/>
      <c r="BQ683" s="132"/>
      <c r="BR683" s="132"/>
    </row>
    <row r="684" spans="1:70" s="37" customFormat="1" ht="15.75" customHeight="1" x14ac:dyDescent="0.25">
      <c r="A684" s="234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44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  <c r="AF684" s="132"/>
      <c r="AG684" s="132"/>
      <c r="AH684" s="132"/>
      <c r="AI684" s="132"/>
      <c r="AJ684" s="228"/>
      <c r="AK684" s="132"/>
      <c r="AL684" s="132"/>
      <c r="AM684" s="132"/>
      <c r="AN684" s="132"/>
      <c r="AO684" s="132"/>
      <c r="AP684" s="132"/>
      <c r="AQ684" s="132"/>
      <c r="AR684" s="132"/>
      <c r="AS684" s="132"/>
      <c r="AT684" s="132"/>
      <c r="AU684" s="132"/>
      <c r="AV684" s="132"/>
      <c r="AW684" s="132"/>
      <c r="AX684" s="132"/>
      <c r="AY684" s="132"/>
      <c r="AZ684" s="132"/>
      <c r="BA684" s="132"/>
      <c r="BB684" s="132"/>
      <c r="BC684" s="132"/>
      <c r="BD684" s="132"/>
      <c r="BE684" s="132"/>
      <c r="BF684" s="150"/>
      <c r="BG684" s="132"/>
      <c r="BH684" s="132"/>
      <c r="BI684" s="132"/>
      <c r="BJ684" s="132"/>
      <c r="BK684" s="132"/>
      <c r="BL684" s="132"/>
      <c r="BM684" s="132"/>
      <c r="BN684" s="132"/>
      <c r="BO684" s="132"/>
      <c r="BP684" s="132"/>
      <c r="BQ684" s="132"/>
      <c r="BR684" s="132"/>
    </row>
    <row r="685" spans="1:70" s="37" customFormat="1" x14ac:dyDescent="0.25">
      <c r="A685" s="234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44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  <c r="AF685" s="132"/>
      <c r="AG685" s="132"/>
      <c r="AH685" s="132"/>
      <c r="AI685" s="132"/>
      <c r="AJ685" s="228"/>
      <c r="AK685" s="132"/>
      <c r="AL685" s="132"/>
      <c r="AM685" s="132"/>
      <c r="AN685" s="132"/>
      <c r="AO685" s="132"/>
      <c r="AP685" s="132"/>
      <c r="AQ685" s="132"/>
      <c r="AR685" s="132"/>
      <c r="AS685" s="132"/>
      <c r="AT685" s="132"/>
      <c r="AU685" s="132"/>
      <c r="AV685" s="132"/>
      <c r="AW685" s="132"/>
      <c r="AX685" s="132"/>
      <c r="AY685" s="132"/>
      <c r="AZ685" s="132"/>
      <c r="BA685" s="132"/>
      <c r="BB685" s="132"/>
      <c r="BC685" s="132"/>
      <c r="BD685" s="132"/>
      <c r="BE685" s="132"/>
      <c r="BF685" s="150"/>
      <c r="BG685" s="132"/>
      <c r="BH685" s="132"/>
      <c r="BI685" s="132"/>
      <c r="BJ685" s="132"/>
      <c r="BK685" s="132"/>
      <c r="BL685" s="132"/>
      <c r="BM685" s="132"/>
      <c r="BN685" s="132"/>
      <c r="BO685" s="132"/>
      <c r="BP685" s="132"/>
      <c r="BQ685" s="132"/>
      <c r="BR685" s="132"/>
    </row>
    <row r="686" spans="1:70" s="37" customFormat="1" ht="15.75" customHeight="1" x14ac:dyDescent="0.25">
      <c r="A686" s="234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44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  <c r="AF686" s="132"/>
      <c r="AG686" s="132"/>
      <c r="AH686" s="132"/>
      <c r="AI686" s="132"/>
      <c r="AJ686" s="228"/>
      <c r="AK686" s="132"/>
      <c r="AL686" s="132"/>
      <c r="AM686" s="132"/>
      <c r="AN686" s="132"/>
      <c r="AO686" s="132"/>
      <c r="AP686" s="132"/>
      <c r="AQ686" s="132"/>
      <c r="AR686" s="132"/>
      <c r="AS686" s="132"/>
      <c r="AT686" s="132"/>
      <c r="AU686" s="132"/>
      <c r="AV686" s="132"/>
      <c r="AW686" s="132"/>
      <c r="AX686" s="132"/>
      <c r="AY686" s="132"/>
      <c r="AZ686" s="132"/>
      <c r="BA686" s="132"/>
      <c r="BB686" s="132"/>
      <c r="BC686" s="132"/>
      <c r="BD686" s="132"/>
      <c r="BE686" s="132"/>
      <c r="BF686" s="150"/>
      <c r="BG686" s="132"/>
      <c r="BH686" s="132"/>
      <c r="BI686" s="132"/>
      <c r="BJ686" s="132"/>
      <c r="BK686" s="132"/>
      <c r="BL686" s="132"/>
      <c r="BM686" s="132"/>
      <c r="BN686" s="132"/>
      <c r="BO686" s="132"/>
      <c r="BP686" s="132"/>
      <c r="BQ686" s="132"/>
      <c r="BR686" s="132"/>
    </row>
    <row r="687" spans="1:70" s="37" customFormat="1" x14ac:dyDescent="0.25">
      <c r="A687" s="234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44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  <c r="AF687" s="132"/>
      <c r="AG687" s="132"/>
      <c r="AH687" s="132"/>
      <c r="AI687" s="132"/>
      <c r="AJ687" s="228"/>
      <c r="AK687" s="132"/>
      <c r="AL687" s="132"/>
      <c r="AM687" s="132"/>
      <c r="AN687" s="132"/>
      <c r="AO687" s="132"/>
      <c r="AP687" s="132"/>
      <c r="AQ687" s="132"/>
      <c r="AR687" s="132"/>
      <c r="AS687" s="132"/>
      <c r="AT687" s="132"/>
      <c r="AU687" s="132"/>
      <c r="AV687" s="132"/>
      <c r="AW687" s="132"/>
      <c r="AX687" s="132"/>
      <c r="AY687" s="132"/>
      <c r="AZ687" s="132"/>
      <c r="BA687" s="132"/>
      <c r="BB687" s="132"/>
      <c r="BC687" s="132"/>
      <c r="BD687" s="132"/>
      <c r="BE687" s="132"/>
      <c r="BF687" s="150"/>
      <c r="BG687" s="132"/>
      <c r="BH687" s="132"/>
      <c r="BI687" s="132"/>
      <c r="BJ687" s="132"/>
      <c r="BK687" s="132"/>
      <c r="BL687" s="132"/>
      <c r="BM687" s="132"/>
      <c r="BN687" s="132"/>
      <c r="BO687" s="132"/>
      <c r="BP687" s="132"/>
      <c r="BQ687" s="132"/>
      <c r="BR687" s="132"/>
    </row>
    <row r="688" spans="1:70" s="37" customFormat="1" ht="15.75" customHeight="1" x14ac:dyDescent="0.25">
      <c r="A688" s="234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44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  <c r="AF688" s="132"/>
      <c r="AG688" s="132"/>
      <c r="AH688" s="132"/>
      <c r="AI688" s="132"/>
      <c r="AJ688" s="228"/>
      <c r="AK688" s="132"/>
      <c r="AL688" s="132"/>
      <c r="AM688" s="132"/>
      <c r="AN688" s="132"/>
      <c r="AO688" s="132"/>
      <c r="AP688" s="132"/>
      <c r="AQ688" s="132"/>
      <c r="AR688" s="132"/>
      <c r="AS688" s="132"/>
      <c r="AT688" s="132"/>
      <c r="AU688" s="132"/>
      <c r="AV688" s="132"/>
      <c r="AW688" s="132"/>
      <c r="AX688" s="132"/>
      <c r="AY688" s="132"/>
      <c r="AZ688" s="132"/>
      <c r="BA688" s="132"/>
      <c r="BB688" s="132"/>
      <c r="BC688" s="132"/>
      <c r="BD688" s="132"/>
      <c r="BE688" s="132"/>
      <c r="BF688" s="150"/>
      <c r="BG688" s="132"/>
      <c r="BH688" s="132"/>
      <c r="BI688" s="132"/>
      <c r="BJ688" s="132"/>
      <c r="BK688" s="132"/>
      <c r="BL688" s="132"/>
      <c r="BM688" s="132"/>
      <c r="BN688" s="132"/>
      <c r="BO688" s="132"/>
      <c r="BP688" s="132"/>
      <c r="BQ688" s="132"/>
      <c r="BR688" s="132"/>
    </row>
    <row r="689" spans="1:70" s="37" customFormat="1" x14ac:dyDescent="0.25">
      <c r="A689" s="234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44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  <c r="AF689" s="132"/>
      <c r="AG689" s="132"/>
      <c r="AH689" s="132"/>
      <c r="AI689" s="132"/>
      <c r="AJ689" s="228"/>
      <c r="AK689" s="132"/>
      <c r="AL689" s="132"/>
      <c r="AM689" s="132"/>
      <c r="AN689" s="132"/>
      <c r="AO689" s="132"/>
      <c r="AP689" s="132"/>
      <c r="AQ689" s="132"/>
      <c r="AR689" s="132"/>
      <c r="AS689" s="132"/>
      <c r="AT689" s="132"/>
      <c r="AU689" s="132"/>
      <c r="AV689" s="132"/>
      <c r="AW689" s="132"/>
      <c r="AX689" s="132"/>
      <c r="AY689" s="132"/>
      <c r="AZ689" s="132"/>
      <c r="BA689" s="132"/>
      <c r="BB689" s="132"/>
      <c r="BC689" s="132"/>
      <c r="BD689" s="132"/>
      <c r="BE689" s="132"/>
      <c r="BF689" s="150"/>
      <c r="BG689" s="132"/>
      <c r="BH689" s="132"/>
      <c r="BI689" s="132"/>
      <c r="BJ689" s="132"/>
      <c r="BK689" s="132"/>
      <c r="BL689" s="132"/>
      <c r="BM689" s="132"/>
      <c r="BN689" s="132"/>
      <c r="BO689" s="132"/>
      <c r="BP689" s="132"/>
      <c r="BQ689" s="132"/>
      <c r="BR689" s="132"/>
    </row>
    <row r="690" spans="1:70" s="37" customFormat="1" ht="15.75" customHeight="1" x14ac:dyDescent="0.25">
      <c r="A690" s="234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44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  <c r="AF690" s="132"/>
      <c r="AG690" s="132"/>
      <c r="AH690" s="132"/>
      <c r="AI690" s="132"/>
      <c r="AJ690" s="228"/>
      <c r="AK690" s="132"/>
      <c r="AL690" s="132"/>
      <c r="AM690" s="132"/>
      <c r="AN690" s="132"/>
      <c r="AO690" s="132"/>
      <c r="AP690" s="132"/>
      <c r="AQ690" s="132"/>
      <c r="AR690" s="132"/>
      <c r="AS690" s="132"/>
      <c r="AT690" s="132"/>
      <c r="AU690" s="132"/>
      <c r="AV690" s="132"/>
      <c r="AW690" s="132"/>
      <c r="AX690" s="132"/>
      <c r="AY690" s="132"/>
      <c r="AZ690" s="132"/>
      <c r="BA690" s="132"/>
      <c r="BB690" s="132"/>
      <c r="BC690" s="132"/>
      <c r="BD690" s="132"/>
      <c r="BE690" s="132"/>
      <c r="BF690" s="150"/>
      <c r="BG690" s="132"/>
      <c r="BH690" s="132"/>
      <c r="BI690" s="132"/>
      <c r="BJ690" s="132"/>
      <c r="BK690" s="132"/>
      <c r="BL690" s="132"/>
      <c r="BM690" s="132"/>
      <c r="BN690" s="132"/>
      <c r="BO690" s="132"/>
      <c r="BP690" s="132"/>
      <c r="BQ690" s="132"/>
      <c r="BR690" s="132"/>
    </row>
    <row r="691" spans="1:70" s="37" customFormat="1" x14ac:dyDescent="0.25">
      <c r="A691" s="234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44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  <c r="AF691" s="132"/>
      <c r="AG691" s="132"/>
      <c r="AH691" s="132"/>
      <c r="AI691" s="132"/>
      <c r="AJ691" s="228"/>
      <c r="AK691" s="132"/>
      <c r="AL691" s="132"/>
      <c r="AM691" s="132"/>
      <c r="AN691" s="132"/>
      <c r="AO691" s="132"/>
      <c r="AP691" s="132"/>
      <c r="AQ691" s="132"/>
      <c r="AR691" s="132"/>
      <c r="AS691" s="132"/>
      <c r="AT691" s="132"/>
      <c r="AU691" s="132"/>
      <c r="AV691" s="132"/>
      <c r="AW691" s="132"/>
      <c r="AX691" s="132"/>
      <c r="AY691" s="132"/>
      <c r="AZ691" s="132"/>
      <c r="BA691" s="132"/>
      <c r="BB691" s="132"/>
      <c r="BC691" s="132"/>
      <c r="BD691" s="132"/>
      <c r="BE691" s="132"/>
      <c r="BF691" s="150"/>
      <c r="BG691" s="132"/>
      <c r="BH691" s="132"/>
      <c r="BI691" s="132"/>
      <c r="BJ691" s="132"/>
      <c r="BK691" s="132"/>
      <c r="BL691" s="132"/>
      <c r="BM691" s="132"/>
      <c r="BN691" s="132"/>
      <c r="BO691" s="132"/>
      <c r="BP691" s="132"/>
      <c r="BQ691" s="132"/>
      <c r="BR691" s="132"/>
    </row>
    <row r="692" spans="1:70" s="37" customFormat="1" ht="15.75" customHeight="1" x14ac:dyDescent="0.25">
      <c r="A692" s="234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44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  <c r="AF692" s="132"/>
      <c r="AG692" s="132"/>
      <c r="AH692" s="132"/>
      <c r="AI692" s="132"/>
      <c r="AJ692" s="228"/>
      <c r="AK692" s="132"/>
      <c r="AL692" s="132"/>
      <c r="AM692" s="132"/>
      <c r="AN692" s="132"/>
      <c r="AO692" s="132"/>
      <c r="AP692" s="132"/>
      <c r="AQ692" s="132"/>
      <c r="AR692" s="132"/>
      <c r="AS692" s="132"/>
      <c r="AT692" s="132"/>
      <c r="AU692" s="132"/>
      <c r="AV692" s="132"/>
      <c r="AW692" s="132"/>
      <c r="AX692" s="132"/>
      <c r="AY692" s="132"/>
      <c r="AZ692" s="132"/>
      <c r="BA692" s="132"/>
      <c r="BB692" s="132"/>
      <c r="BC692" s="132"/>
      <c r="BD692" s="132"/>
      <c r="BE692" s="132"/>
      <c r="BF692" s="150"/>
      <c r="BG692" s="132"/>
      <c r="BH692" s="132"/>
      <c r="BI692" s="132"/>
      <c r="BJ692" s="132"/>
      <c r="BK692" s="132"/>
      <c r="BL692" s="132"/>
      <c r="BM692" s="132"/>
      <c r="BN692" s="132"/>
      <c r="BO692" s="132"/>
      <c r="BP692" s="132"/>
      <c r="BQ692" s="132"/>
      <c r="BR692" s="132"/>
    </row>
    <row r="693" spans="1:70" s="37" customFormat="1" x14ac:dyDescent="0.25">
      <c r="A693" s="234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44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  <c r="AF693" s="132"/>
      <c r="AG693" s="132"/>
      <c r="AH693" s="132"/>
      <c r="AI693" s="132"/>
      <c r="AJ693" s="228"/>
      <c r="AK693" s="132"/>
      <c r="AL693" s="132"/>
      <c r="AM693" s="132"/>
      <c r="AN693" s="132"/>
      <c r="AO693" s="132"/>
      <c r="AP693" s="132"/>
      <c r="AQ693" s="132"/>
      <c r="AR693" s="132"/>
      <c r="AS693" s="132"/>
      <c r="AT693" s="132"/>
      <c r="AU693" s="132"/>
      <c r="AV693" s="132"/>
      <c r="AW693" s="132"/>
      <c r="AX693" s="132"/>
      <c r="AY693" s="132"/>
      <c r="AZ693" s="132"/>
      <c r="BA693" s="132"/>
      <c r="BB693" s="132"/>
      <c r="BC693" s="132"/>
      <c r="BD693" s="132"/>
      <c r="BE693" s="132"/>
      <c r="BF693" s="150"/>
      <c r="BG693" s="132"/>
      <c r="BH693" s="132"/>
      <c r="BI693" s="132"/>
      <c r="BJ693" s="132"/>
      <c r="BK693" s="132"/>
      <c r="BL693" s="132"/>
      <c r="BM693" s="132"/>
      <c r="BN693" s="132"/>
      <c r="BO693" s="132"/>
      <c r="BP693" s="132"/>
      <c r="BQ693" s="132"/>
      <c r="BR693" s="132"/>
    </row>
    <row r="694" spans="1:70" s="37" customFormat="1" ht="15.75" customHeight="1" x14ac:dyDescent="0.25">
      <c r="A694" s="234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44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  <c r="AF694" s="132"/>
      <c r="AG694" s="132"/>
      <c r="AH694" s="132"/>
      <c r="AI694" s="132"/>
      <c r="AJ694" s="228"/>
      <c r="AK694" s="132"/>
      <c r="AL694" s="132"/>
      <c r="AM694" s="132"/>
      <c r="AN694" s="132"/>
      <c r="AO694" s="132"/>
      <c r="AP694" s="132"/>
      <c r="AQ694" s="132"/>
      <c r="AR694" s="132"/>
      <c r="AS694" s="132"/>
      <c r="AT694" s="132"/>
      <c r="AU694" s="132"/>
      <c r="AV694" s="132"/>
      <c r="AW694" s="132"/>
      <c r="AX694" s="132"/>
      <c r="AY694" s="132"/>
      <c r="AZ694" s="132"/>
      <c r="BA694" s="132"/>
      <c r="BB694" s="132"/>
      <c r="BC694" s="132"/>
      <c r="BD694" s="132"/>
      <c r="BE694" s="132"/>
      <c r="BF694" s="150"/>
      <c r="BG694" s="132"/>
      <c r="BH694" s="132"/>
      <c r="BI694" s="132"/>
      <c r="BJ694" s="132"/>
      <c r="BK694" s="132"/>
      <c r="BL694" s="132"/>
      <c r="BM694" s="132"/>
      <c r="BN694" s="132"/>
      <c r="BO694" s="132"/>
      <c r="BP694" s="132"/>
      <c r="BQ694" s="132"/>
      <c r="BR694" s="132"/>
    </row>
    <row r="695" spans="1:70" s="37" customFormat="1" x14ac:dyDescent="0.25">
      <c r="A695" s="234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44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  <c r="AF695" s="132"/>
      <c r="AG695" s="132"/>
      <c r="AH695" s="132"/>
      <c r="AI695" s="132"/>
      <c r="AJ695" s="228"/>
      <c r="AK695" s="132"/>
      <c r="AL695" s="132"/>
      <c r="AM695" s="132"/>
      <c r="AN695" s="132"/>
      <c r="AO695" s="132"/>
      <c r="AP695" s="132"/>
      <c r="AQ695" s="132"/>
      <c r="AR695" s="132"/>
      <c r="AS695" s="132"/>
      <c r="AT695" s="132"/>
      <c r="AU695" s="132"/>
      <c r="AV695" s="132"/>
      <c r="AW695" s="132"/>
      <c r="AX695" s="132"/>
      <c r="AY695" s="132"/>
      <c r="AZ695" s="132"/>
      <c r="BA695" s="132"/>
      <c r="BB695" s="132"/>
      <c r="BC695" s="132"/>
      <c r="BD695" s="132"/>
      <c r="BE695" s="132"/>
      <c r="BF695" s="150"/>
      <c r="BG695" s="132"/>
      <c r="BH695" s="132"/>
      <c r="BI695" s="132"/>
      <c r="BJ695" s="132"/>
      <c r="BK695" s="132"/>
      <c r="BL695" s="132"/>
      <c r="BM695" s="132"/>
      <c r="BN695" s="132"/>
      <c r="BO695" s="132"/>
      <c r="BP695" s="132"/>
      <c r="BQ695" s="132"/>
      <c r="BR695" s="132"/>
    </row>
    <row r="696" spans="1:70" s="37" customFormat="1" ht="15.75" customHeight="1" x14ac:dyDescent="0.25">
      <c r="A696" s="234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44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  <c r="AF696" s="132"/>
      <c r="AG696" s="132"/>
      <c r="AH696" s="132"/>
      <c r="AI696" s="132"/>
      <c r="AJ696" s="228"/>
      <c r="AK696" s="132"/>
      <c r="AL696" s="132"/>
      <c r="AM696" s="132"/>
      <c r="AN696" s="132"/>
      <c r="AO696" s="132"/>
      <c r="AP696" s="132"/>
      <c r="AQ696" s="132"/>
      <c r="AR696" s="132"/>
      <c r="AS696" s="132"/>
      <c r="AT696" s="132"/>
      <c r="AU696" s="132"/>
      <c r="AV696" s="132"/>
      <c r="AW696" s="132"/>
      <c r="AX696" s="132"/>
      <c r="AY696" s="132"/>
      <c r="AZ696" s="132"/>
      <c r="BA696" s="132"/>
      <c r="BB696" s="132"/>
      <c r="BC696" s="132"/>
      <c r="BD696" s="132"/>
      <c r="BE696" s="132"/>
      <c r="BF696" s="150"/>
      <c r="BG696" s="132"/>
      <c r="BH696" s="132"/>
      <c r="BI696" s="132"/>
      <c r="BJ696" s="132"/>
      <c r="BK696" s="132"/>
      <c r="BL696" s="132"/>
      <c r="BM696" s="132"/>
      <c r="BN696" s="132"/>
      <c r="BO696" s="132"/>
      <c r="BP696" s="132"/>
      <c r="BQ696" s="132"/>
      <c r="BR696" s="132"/>
    </row>
    <row r="697" spans="1:70" s="37" customFormat="1" x14ac:dyDescent="0.25">
      <c r="A697" s="234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44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  <c r="AF697" s="132"/>
      <c r="AG697" s="132"/>
      <c r="AH697" s="132"/>
      <c r="AI697" s="132"/>
      <c r="AJ697" s="228"/>
      <c r="AK697" s="132"/>
      <c r="AL697" s="132"/>
      <c r="AM697" s="132"/>
      <c r="AN697" s="132"/>
      <c r="AO697" s="132"/>
      <c r="AP697" s="132"/>
      <c r="AQ697" s="132"/>
      <c r="AR697" s="132"/>
      <c r="AS697" s="132"/>
      <c r="AT697" s="132"/>
      <c r="AU697" s="132"/>
      <c r="AV697" s="132"/>
      <c r="AW697" s="132"/>
      <c r="AX697" s="132"/>
      <c r="AY697" s="132"/>
      <c r="AZ697" s="132"/>
      <c r="BA697" s="132"/>
      <c r="BB697" s="132"/>
      <c r="BC697" s="132"/>
      <c r="BD697" s="132"/>
      <c r="BE697" s="132"/>
      <c r="BF697" s="150"/>
      <c r="BG697" s="132"/>
      <c r="BH697" s="132"/>
      <c r="BI697" s="132"/>
      <c r="BJ697" s="132"/>
      <c r="BK697" s="132"/>
      <c r="BL697" s="132"/>
      <c r="BM697" s="132"/>
      <c r="BN697" s="132"/>
      <c r="BO697" s="132"/>
      <c r="BP697" s="132"/>
      <c r="BQ697" s="132"/>
      <c r="BR697" s="132"/>
    </row>
    <row r="698" spans="1:70" s="37" customFormat="1" ht="15.75" customHeight="1" x14ac:dyDescent="0.25">
      <c r="A698" s="234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44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  <c r="AF698" s="132"/>
      <c r="AG698" s="132"/>
      <c r="AH698" s="132"/>
      <c r="AI698" s="132"/>
      <c r="AJ698" s="228"/>
      <c r="AK698" s="132"/>
      <c r="AL698" s="132"/>
      <c r="AM698" s="132"/>
      <c r="AN698" s="132"/>
      <c r="AO698" s="132"/>
      <c r="AP698" s="132"/>
      <c r="AQ698" s="132"/>
      <c r="AR698" s="132"/>
      <c r="AS698" s="132"/>
      <c r="AT698" s="132"/>
      <c r="AU698" s="132"/>
      <c r="AV698" s="132"/>
      <c r="AW698" s="132"/>
      <c r="AX698" s="132"/>
      <c r="AY698" s="132"/>
      <c r="AZ698" s="132"/>
      <c r="BA698" s="132"/>
      <c r="BB698" s="132"/>
      <c r="BC698" s="132"/>
      <c r="BD698" s="132"/>
      <c r="BE698" s="132"/>
      <c r="BF698" s="150"/>
      <c r="BG698" s="132"/>
      <c r="BH698" s="132"/>
      <c r="BI698" s="132"/>
      <c r="BJ698" s="132"/>
      <c r="BK698" s="132"/>
      <c r="BL698" s="132"/>
      <c r="BM698" s="132"/>
      <c r="BN698" s="132"/>
      <c r="BO698" s="132"/>
      <c r="BP698" s="132"/>
      <c r="BQ698" s="132"/>
      <c r="BR698" s="132"/>
    </row>
    <row r="699" spans="1:70" s="37" customFormat="1" x14ac:dyDescent="0.25">
      <c r="A699" s="234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44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  <c r="AF699" s="132"/>
      <c r="AG699" s="132"/>
      <c r="AH699" s="132"/>
      <c r="AI699" s="132"/>
      <c r="AJ699" s="228"/>
      <c r="AK699" s="132"/>
      <c r="AL699" s="132"/>
      <c r="AM699" s="132"/>
      <c r="AN699" s="132"/>
      <c r="AO699" s="132"/>
      <c r="AP699" s="132"/>
      <c r="AQ699" s="132"/>
      <c r="AR699" s="132"/>
      <c r="AS699" s="132"/>
      <c r="AT699" s="132"/>
      <c r="AU699" s="132"/>
      <c r="AV699" s="132"/>
      <c r="AW699" s="132"/>
      <c r="AX699" s="132"/>
      <c r="AY699" s="132"/>
      <c r="AZ699" s="132"/>
      <c r="BA699" s="132"/>
      <c r="BB699" s="132"/>
      <c r="BC699" s="132"/>
      <c r="BD699" s="132"/>
      <c r="BE699" s="132"/>
      <c r="BF699" s="150"/>
      <c r="BG699" s="132"/>
      <c r="BH699" s="132"/>
      <c r="BI699" s="132"/>
      <c r="BJ699" s="132"/>
      <c r="BK699" s="132"/>
      <c r="BL699" s="132"/>
      <c r="BM699" s="132"/>
      <c r="BN699" s="132"/>
      <c r="BO699" s="132"/>
      <c r="BP699" s="132"/>
      <c r="BQ699" s="132"/>
      <c r="BR699" s="132"/>
    </row>
    <row r="700" spans="1:70" s="37" customFormat="1" ht="15.75" customHeight="1" x14ac:dyDescent="0.25">
      <c r="A700" s="234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44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  <c r="AF700" s="132"/>
      <c r="AG700" s="132"/>
      <c r="AH700" s="132"/>
      <c r="AI700" s="132"/>
      <c r="AJ700" s="228"/>
      <c r="AK700" s="132"/>
      <c r="AL700" s="132"/>
      <c r="AM700" s="132"/>
      <c r="AN700" s="132"/>
      <c r="AO700" s="132"/>
      <c r="AP700" s="132"/>
      <c r="AQ700" s="132"/>
      <c r="AR700" s="132"/>
      <c r="AS700" s="132"/>
      <c r="AT700" s="132"/>
      <c r="AU700" s="132"/>
      <c r="AV700" s="132"/>
      <c r="AW700" s="132"/>
      <c r="AX700" s="132"/>
      <c r="AY700" s="132"/>
      <c r="AZ700" s="132"/>
      <c r="BA700" s="132"/>
      <c r="BB700" s="132"/>
      <c r="BC700" s="132"/>
      <c r="BD700" s="132"/>
      <c r="BE700" s="132"/>
      <c r="BF700" s="150"/>
      <c r="BG700" s="132"/>
      <c r="BH700" s="132"/>
      <c r="BI700" s="132"/>
      <c r="BJ700" s="132"/>
      <c r="BK700" s="132"/>
      <c r="BL700" s="132"/>
      <c r="BM700" s="132"/>
      <c r="BN700" s="132"/>
      <c r="BO700" s="132"/>
      <c r="BP700" s="132"/>
      <c r="BQ700" s="132"/>
      <c r="BR700" s="132"/>
    </row>
    <row r="701" spans="1:70" s="37" customFormat="1" x14ac:dyDescent="0.25">
      <c r="A701" s="234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44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228"/>
      <c r="AK701" s="132"/>
      <c r="AL701" s="132"/>
      <c r="AM701" s="132"/>
      <c r="AN701" s="132"/>
      <c r="AO701" s="132"/>
      <c r="AP701" s="132"/>
      <c r="AQ701" s="132"/>
      <c r="AR701" s="132"/>
      <c r="AS701" s="132"/>
      <c r="AT701" s="132"/>
      <c r="AU701" s="132"/>
      <c r="AV701" s="132"/>
      <c r="AW701" s="132"/>
      <c r="AX701" s="132"/>
      <c r="AY701" s="132"/>
      <c r="AZ701" s="132"/>
      <c r="BA701" s="132"/>
      <c r="BB701" s="132"/>
      <c r="BC701" s="132"/>
      <c r="BD701" s="132"/>
      <c r="BE701" s="132"/>
      <c r="BF701" s="150"/>
      <c r="BG701" s="132"/>
      <c r="BH701" s="132"/>
      <c r="BI701" s="132"/>
      <c r="BJ701" s="132"/>
      <c r="BK701" s="132"/>
      <c r="BL701" s="132"/>
      <c r="BM701" s="132"/>
      <c r="BN701" s="132"/>
      <c r="BO701" s="132"/>
      <c r="BP701" s="132"/>
      <c r="BQ701" s="132"/>
      <c r="BR701" s="132"/>
    </row>
    <row r="702" spans="1:70" s="37" customFormat="1" ht="15.75" customHeight="1" x14ac:dyDescent="0.25">
      <c r="A702" s="234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44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  <c r="AF702" s="132"/>
      <c r="AG702" s="132"/>
      <c r="AH702" s="132"/>
      <c r="AI702" s="132"/>
      <c r="AJ702" s="228"/>
      <c r="AK702" s="132"/>
      <c r="AL702" s="132"/>
      <c r="AM702" s="132"/>
      <c r="AN702" s="132"/>
      <c r="AO702" s="132"/>
      <c r="AP702" s="132"/>
      <c r="AQ702" s="132"/>
      <c r="AR702" s="132"/>
      <c r="AS702" s="132"/>
      <c r="AT702" s="132"/>
      <c r="AU702" s="132"/>
      <c r="AV702" s="132"/>
      <c r="AW702" s="132"/>
      <c r="AX702" s="132"/>
      <c r="AY702" s="132"/>
      <c r="AZ702" s="132"/>
      <c r="BA702" s="132"/>
      <c r="BB702" s="132"/>
      <c r="BC702" s="132"/>
      <c r="BD702" s="132"/>
      <c r="BE702" s="132"/>
      <c r="BF702" s="150"/>
      <c r="BG702" s="132"/>
      <c r="BH702" s="132"/>
      <c r="BI702" s="132"/>
      <c r="BJ702" s="132"/>
      <c r="BK702" s="132"/>
      <c r="BL702" s="132"/>
      <c r="BM702" s="132"/>
      <c r="BN702" s="132"/>
      <c r="BO702" s="132"/>
      <c r="BP702" s="132"/>
      <c r="BQ702" s="132"/>
      <c r="BR702" s="132"/>
    </row>
    <row r="703" spans="1:70" s="37" customFormat="1" x14ac:dyDescent="0.25">
      <c r="A703" s="234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44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  <c r="AF703" s="132"/>
      <c r="AG703" s="132"/>
      <c r="AH703" s="132"/>
      <c r="AI703" s="132"/>
      <c r="AJ703" s="228"/>
      <c r="AK703" s="132"/>
      <c r="AL703" s="132"/>
      <c r="AM703" s="132"/>
      <c r="AN703" s="132"/>
      <c r="AO703" s="132"/>
      <c r="AP703" s="132"/>
      <c r="AQ703" s="132"/>
      <c r="AR703" s="132"/>
      <c r="AS703" s="132"/>
      <c r="AT703" s="132"/>
      <c r="AU703" s="132"/>
      <c r="AV703" s="132"/>
      <c r="AW703" s="132"/>
      <c r="AX703" s="132"/>
      <c r="AY703" s="132"/>
      <c r="AZ703" s="132"/>
      <c r="BA703" s="132"/>
      <c r="BB703" s="132"/>
      <c r="BC703" s="132"/>
      <c r="BD703" s="132"/>
      <c r="BE703" s="132"/>
      <c r="BF703" s="150"/>
      <c r="BG703" s="132"/>
      <c r="BH703" s="132"/>
      <c r="BI703" s="132"/>
      <c r="BJ703" s="132"/>
      <c r="BK703" s="132"/>
      <c r="BL703" s="132"/>
      <c r="BM703" s="132"/>
      <c r="BN703" s="132"/>
      <c r="BO703" s="132"/>
      <c r="BP703" s="132"/>
      <c r="BQ703" s="132"/>
      <c r="BR703" s="132"/>
    </row>
    <row r="704" spans="1:70" s="37" customFormat="1" ht="15.75" customHeight="1" x14ac:dyDescent="0.25">
      <c r="A704" s="234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44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  <c r="AF704" s="132"/>
      <c r="AG704" s="132"/>
      <c r="AH704" s="132"/>
      <c r="AI704" s="132"/>
      <c r="AJ704" s="228"/>
      <c r="AK704" s="132"/>
      <c r="AL704" s="132"/>
      <c r="AM704" s="132"/>
      <c r="AN704" s="132"/>
      <c r="AO704" s="132"/>
      <c r="AP704" s="132"/>
      <c r="AQ704" s="132"/>
      <c r="AR704" s="132"/>
      <c r="AS704" s="132"/>
      <c r="AT704" s="132"/>
      <c r="AU704" s="132"/>
      <c r="AV704" s="132"/>
      <c r="AW704" s="132"/>
      <c r="AX704" s="132"/>
      <c r="AY704" s="132"/>
      <c r="AZ704" s="132"/>
      <c r="BA704" s="132"/>
      <c r="BB704" s="132"/>
      <c r="BC704" s="132"/>
      <c r="BD704" s="132"/>
      <c r="BE704" s="132"/>
      <c r="BF704" s="150"/>
      <c r="BG704" s="132"/>
      <c r="BH704" s="132"/>
      <c r="BI704" s="132"/>
      <c r="BJ704" s="132"/>
      <c r="BK704" s="132"/>
      <c r="BL704" s="132"/>
      <c r="BM704" s="132"/>
      <c r="BN704" s="132"/>
      <c r="BO704" s="132"/>
      <c r="BP704" s="132"/>
      <c r="BQ704" s="132"/>
      <c r="BR704" s="132"/>
    </row>
    <row r="705" spans="1:70" s="37" customFormat="1" x14ac:dyDescent="0.25">
      <c r="A705" s="234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44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  <c r="AF705" s="132"/>
      <c r="AG705" s="132"/>
      <c r="AH705" s="132"/>
      <c r="AI705" s="132"/>
      <c r="AJ705" s="228"/>
      <c r="AK705" s="132"/>
      <c r="AL705" s="132"/>
      <c r="AM705" s="132"/>
      <c r="AN705" s="132"/>
      <c r="AO705" s="132"/>
      <c r="AP705" s="132"/>
      <c r="AQ705" s="132"/>
      <c r="AR705" s="132"/>
      <c r="AS705" s="132"/>
      <c r="AT705" s="132"/>
      <c r="AU705" s="132"/>
      <c r="AV705" s="132"/>
      <c r="AW705" s="132"/>
      <c r="AX705" s="132"/>
      <c r="AY705" s="132"/>
      <c r="AZ705" s="132"/>
      <c r="BA705" s="132"/>
      <c r="BB705" s="132"/>
      <c r="BC705" s="132"/>
      <c r="BD705" s="132"/>
      <c r="BE705" s="132"/>
      <c r="BF705" s="150"/>
      <c r="BG705" s="132"/>
      <c r="BH705" s="132"/>
      <c r="BI705" s="132"/>
      <c r="BJ705" s="132"/>
      <c r="BK705" s="132"/>
      <c r="BL705" s="132"/>
      <c r="BM705" s="132"/>
      <c r="BN705" s="132"/>
      <c r="BO705" s="132"/>
      <c r="BP705" s="132"/>
      <c r="BQ705" s="132"/>
      <c r="BR705" s="132"/>
    </row>
    <row r="706" spans="1:70" s="37" customFormat="1" ht="15.75" customHeight="1" x14ac:dyDescent="0.25">
      <c r="A706" s="234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44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2"/>
      <c r="AG706" s="132"/>
      <c r="AH706" s="132"/>
      <c r="AI706" s="132"/>
      <c r="AJ706" s="228"/>
      <c r="AK706" s="132"/>
      <c r="AL706" s="132"/>
      <c r="AM706" s="132"/>
      <c r="AN706" s="132"/>
      <c r="AO706" s="132"/>
      <c r="AP706" s="132"/>
      <c r="AQ706" s="132"/>
      <c r="AR706" s="132"/>
      <c r="AS706" s="132"/>
      <c r="AT706" s="132"/>
      <c r="AU706" s="132"/>
      <c r="AV706" s="132"/>
      <c r="AW706" s="132"/>
      <c r="AX706" s="132"/>
      <c r="AY706" s="132"/>
      <c r="AZ706" s="132"/>
      <c r="BA706" s="132"/>
      <c r="BB706" s="132"/>
      <c r="BC706" s="132"/>
      <c r="BD706" s="132"/>
      <c r="BE706" s="132"/>
      <c r="BF706" s="150"/>
      <c r="BG706" s="132"/>
      <c r="BH706" s="132"/>
      <c r="BI706" s="132"/>
      <c r="BJ706" s="132"/>
      <c r="BK706" s="132"/>
      <c r="BL706" s="132"/>
      <c r="BM706" s="132"/>
      <c r="BN706" s="132"/>
      <c r="BO706" s="132"/>
      <c r="BP706" s="132"/>
      <c r="BQ706" s="132"/>
      <c r="BR706" s="132"/>
    </row>
    <row r="707" spans="1:70" s="37" customFormat="1" x14ac:dyDescent="0.25">
      <c r="A707" s="234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44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  <c r="AF707" s="132"/>
      <c r="AG707" s="132"/>
      <c r="AH707" s="132"/>
      <c r="AI707" s="132"/>
      <c r="AJ707" s="228"/>
      <c r="AK707" s="132"/>
      <c r="AL707" s="132"/>
      <c r="AM707" s="132"/>
      <c r="AN707" s="132"/>
      <c r="AO707" s="132"/>
      <c r="AP707" s="132"/>
      <c r="AQ707" s="132"/>
      <c r="AR707" s="132"/>
      <c r="AS707" s="132"/>
      <c r="AT707" s="132"/>
      <c r="AU707" s="132"/>
      <c r="AV707" s="132"/>
      <c r="AW707" s="132"/>
      <c r="AX707" s="132"/>
      <c r="AY707" s="132"/>
      <c r="AZ707" s="132"/>
      <c r="BA707" s="132"/>
      <c r="BB707" s="132"/>
      <c r="BC707" s="132"/>
      <c r="BD707" s="132"/>
      <c r="BE707" s="132"/>
      <c r="BF707" s="150"/>
      <c r="BG707" s="132"/>
      <c r="BH707" s="132"/>
      <c r="BI707" s="132"/>
      <c r="BJ707" s="132"/>
      <c r="BK707" s="132"/>
      <c r="BL707" s="132"/>
      <c r="BM707" s="132"/>
      <c r="BN707" s="132"/>
      <c r="BO707" s="132"/>
      <c r="BP707" s="132"/>
      <c r="BQ707" s="132"/>
      <c r="BR707" s="132"/>
    </row>
    <row r="708" spans="1:70" s="37" customFormat="1" ht="15.75" customHeight="1" x14ac:dyDescent="0.25">
      <c r="A708" s="234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44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  <c r="AF708" s="132"/>
      <c r="AG708" s="132"/>
      <c r="AH708" s="132"/>
      <c r="AI708" s="132"/>
      <c r="AJ708" s="228"/>
      <c r="AK708" s="132"/>
      <c r="AL708" s="132"/>
      <c r="AM708" s="132"/>
      <c r="AN708" s="132"/>
      <c r="AO708" s="132"/>
      <c r="AP708" s="132"/>
      <c r="AQ708" s="132"/>
      <c r="AR708" s="132"/>
      <c r="AS708" s="132"/>
      <c r="AT708" s="132"/>
      <c r="AU708" s="132"/>
      <c r="AV708" s="132"/>
      <c r="AW708" s="132"/>
      <c r="AX708" s="132"/>
      <c r="AY708" s="132"/>
      <c r="AZ708" s="132"/>
      <c r="BA708" s="132"/>
      <c r="BB708" s="132"/>
      <c r="BC708" s="132"/>
      <c r="BD708" s="132"/>
      <c r="BE708" s="132"/>
      <c r="BF708" s="150"/>
      <c r="BG708" s="132"/>
      <c r="BH708" s="132"/>
      <c r="BI708" s="132"/>
      <c r="BJ708" s="132"/>
      <c r="BK708" s="132"/>
      <c r="BL708" s="132"/>
      <c r="BM708" s="132"/>
      <c r="BN708" s="132"/>
      <c r="BO708" s="132"/>
      <c r="BP708" s="132"/>
      <c r="BQ708" s="132"/>
      <c r="BR708" s="132"/>
    </row>
    <row r="709" spans="1:70" s="37" customFormat="1" x14ac:dyDescent="0.25">
      <c r="A709" s="234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44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  <c r="AF709" s="132"/>
      <c r="AG709" s="132"/>
      <c r="AH709" s="132"/>
      <c r="AI709" s="132"/>
      <c r="AJ709" s="228"/>
      <c r="AK709" s="132"/>
      <c r="AL709" s="132"/>
      <c r="AM709" s="132"/>
      <c r="AN709" s="132"/>
      <c r="AO709" s="132"/>
      <c r="AP709" s="132"/>
      <c r="AQ709" s="132"/>
      <c r="AR709" s="132"/>
      <c r="AS709" s="132"/>
      <c r="AT709" s="132"/>
      <c r="AU709" s="132"/>
      <c r="AV709" s="132"/>
      <c r="AW709" s="132"/>
      <c r="AX709" s="132"/>
      <c r="AY709" s="132"/>
      <c r="AZ709" s="132"/>
      <c r="BA709" s="132"/>
      <c r="BB709" s="132"/>
      <c r="BC709" s="132"/>
      <c r="BD709" s="132"/>
      <c r="BE709" s="132"/>
      <c r="BF709" s="150"/>
      <c r="BG709" s="132"/>
      <c r="BH709" s="132"/>
      <c r="BI709" s="132"/>
      <c r="BJ709" s="132"/>
      <c r="BK709" s="132"/>
      <c r="BL709" s="132"/>
      <c r="BM709" s="132"/>
      <c r="BN709" s="132"/>
      <c r="BO709" s="132"/>
      <c r="BP709" s="132"/>
      <c r="BQ709" s="132"/>
      <c r="BR709" s="132"/>
    </row>
    <row r="710" spans="1:70" s="37" customFormat="1" ht="15.75" customHeight="1" x14ac:dyDescent="0.25">
      <c r="A710" s="234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44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  <c r="AF710" s="132"/>
      <c r="AG710" s="132"/>
      <c r="AH710" s="132"/>
      <c r="AI710" s="132"/>
      <c r="AJ710" s="228"/>
      <c r="AK710" s="132"/>
      <c r="AL710" s="132"/>
      <c r="AM710" s="132"/>
      <c r="AN710" s="132"/>
      <c r="AO710" s="132"/>
      <c r="AP710" s="132"/>
      <c r="AQ710" s="132"/>
      <c r="AR710" s="132"/>
      <c r="AS710" s="132"/>
      <c r="AT710" s="132"/>
      <c r="AU710" s="132"/>
      <c r="AV710" s="132"/>
      <c r="AW710" s="132"/>
      <c r="AX710" s="132"/>
      <c r="AY710" s="132"/>
      <c r="AZ710" s="132"/>
      <c r="BA710" s="132"/>
      <c r="BB710" s="132"/>
      <c r="BC710" s="132"/>
      <c r="BD710" s="132"/>
      <c r="BE710" s="132"/>
      <c r="BF710" s="150"/>
      <c r="BG710" s="132"/>
      <c r="BH710" s="132"/>
      <c r="BI710" s="132"/>
      <c r="BJ710" s="132"/>
      <c r="BK710" s="132"/>
      <c r="BL710" s="132"/>
      <c r="BM710" s="132"/>
      <c r="BN710" s="132"/>
      <c r="BO710" s="132"/>
      <c r="BP710" s="132"/>
      <c r="BQ710" s="132"/>
      <c r="BR710" s="132"/>
    </row>
    <row r="711" spans="1:70" s="37" customFormat="1" x14ac:dyDescent="0.25">
      <c r="A711" s="234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44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  <c r="AF711" s="132"/>
      <c r="AG711" s="132"/>
      <c r="AH711" s="132"/>
      <c r="AI711" s="132"/>
      <c r="AJ711" s="228"/>
      <c r="AK711" s="132"/>
      <c r="AL711" s="132"/>
      <c r="AM711" s="132"/>
      <c r="AN711" s="132"/>
      <c r="AO711" s="132"/>
      <c r="AP711" s="132"/>
      <c r="AQ711" s="132"/>
      <c r="AR711" s="132"/>
      <c r="AS711" s="132"/>
      <c r="AT711" s="132"/>
      <c r="AU711" s="132"/>
      <c r="AV711" s="132"/>
      <c r="AW711" s="132"/>
      <c r="AX711" s="132"/>
      <c r="AY711" s="132"/>
      <c r="AZ711" s="132"/>
      <c r="BA711" s="132"/>
      <c r="BB711" s="132"/>
      <c r="BC711" s="132"/>
      <c r="BD711" s="132"/>
      <c r="BE711" s="132"/>
      <c r="BF711" s="150"/>
      <c r="BG711" s="132"/>
      <c r="BH711" s="132"/>
      <c r="BI711" s="132"/>
      <c r="BJ711" s="132"/>
      <c r="BK711" s="132"/>
      <c r="BL711" s="132"/>
      <c r="BM711" s="132"/>
      <c r="BN711" s="132"/>
      <c r="BO711" s="132"/>
      <c r="BP711" s="132"/>
      <c r="BQ711" s="132"/>
      <c r="BR711" s="132"/>
    </row>
    <row r="712" spans="1:70" s="37" customFormat="1" ht="15.75" customHeight="1" x14ac:dyDescent="0.25">
      <c r="A712" s="234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44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  <c r="AF712" s="132"/>
      <c r="AG712" s="132"/>
      <c r="AH712" s="132"/>
      <c r="AI712" s="132"/>
      <c r="AJ712" s="228"/>
      <c r="AK712" s="132"/>
      <c r="AL712" s="132"/>
      <c r="AM712" s="132"/>
      <c r="AN712" s="132"/>
      <c r="AO712" s="132"/>
      <c r="AP712" s="132"/>
      <c r="AQ712" s="132"/>
      <c r="AR712" s="132"/>
      <c r="AS712" s="132"/>
      <c r="AT712" s="132"/>
      <c r="AU712" s="132"/>
      <c r="AV712" s="132"/>
      <c r="AW712" s="132"/>
      <c r="AX712" s="132"/>
      <c r="AY712" s="132"/>
      <c r="AZ712" s="132"/>
      <c r="BA712" s="132"/>
      <c r="BB712" s="132"/>
      <c r="BC712" s="132"/>
      <c r="BD712" s="132"/>
      <c r="BE712" s="132"/>
      <c r="BF712" s="150"/>
      <c r="BG712" s="132"/>
      <c r="BH712" s="132"/>
      <c r="BI712" s="132"/>
      <c r="BJ712" s="132"/>
      <c r="BK712" s="132"/>
      <c r="BL712" s="132"/>
      <c r="BM712" s="132"/>
      <c r="BN712" s="132"/>
      <c r="BO712" s="132"/>
      <c r="BP712" s="132"/>
      <c r="BQ712" s="132"/>
      <c r="BR712" s="132"/>
    </row>
    <row r="713" spans="1:70" s="37" customFormat="1" x14ac:dyDescent="0.25">
      <c r="A713" s="234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44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  <c r="AF713" s="132"/>
      <c r="AG713" s="132"/>
      <c r="AH713" s="132"/>
      <c r="AI713" s="132"/>
      <c r="AJ713" s="228"/>
      <c r="AK713" s="132"/>
      <c r="AL713" s="132"/>
      <c r="AM713" s="132"/>
      <c r="AN713" s="132"/>
      <c r="AO713" s="132"/>
      <c r="AP713" s="132"/>
      <c r="AQ713" s="132"/>
      <c r="AR713" s="132"/>
      <c r="AS713" s="132"/>
      <c r="AT713" s="132"/>
      <c r="AU713" s="132"/>
      <c r="AV713" s="132"/>
      <c r="AW713" s="132"/>
      <c r="AX713" s="132"/>
      <c r="AY713" s="132"/>
      <c r="AZ713" s="132"/>
      <c r="BA713" s="132"/>
      <c r="BB713" s="132"/>
      <c r="BC713" s="132"/>
      <c r="BD713" s="132"/>
      <c r="BE713" s="132"/>
      <c r="BF713" s="150"/>
      <c r="BG713" s="132"/>
      <c r="BH713" s="132"/>
      <c r="BI713" s="132"/>
      <c r="BJ713" s="132"/>
      <c r="BK713" s="132"/>
      <c r="BL713" s="132"/>
      <c r="BM713" s="132"/>
      <c r="BN713" s="132"/>
      <c r="BO713" s="132"/>
      <c r="BP713" s="132"/>
      <c r="BQ713" s="132"/>
      <c r="BR713" s="132"/>
    </row>
    <row r="714" spans="1:70" s="37" customFormat="1" ht="15.75" customHeight="1" x14ac:dyDescent="0.25">
      <c r="A714" s="234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44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  <c r="AF714" s="132"/>
      <c r="AG714" s="132"/>
      <c r="AH714" s="132"/>
      <c r="AI714" s="132"/>
      <c r="AJ714" s="228"/>
      <c r="AK714" s="132"/>
      <c r="AL714" s="132"/>
      <c r="AM714" s="132"/>
      <c r="AN714" s="132"/>
      <c r="AO714" s="132"/>
      <c r="AP714" s="132"/>
      <c r="AQ714" s="132"/>
      <c r="AR714" s="132"/>
      <c r="AS714" s="132"/>
      <c r="AT714" s="132"/>
      <c r="AU714" s="132"/>
      <c r="AV714" s="132"/>
      <c r="AW714" s="132"/>
      <c r="AX714" s="132"/>
      <c r="AY714" s="132"/>
      <c r="AZ714" s="132"/>
      <c r="BA714" s="132"/>
      <c r="BB714" s="132"/>
      <c r="BC714" s="132"/>
      <c r="BD714" s="132"/>
      <c r="BE714" s="132"/>
      <c r="BF714" s="150"/>
      <c r="BG714" s="132"/>
      <c r="BH714" s="132"/>
      <c r="BI714" s="132"/>
      <c r="BJ714" s="132"/>
      <c r="BK714" s="132"/>
      <c r="BL714" s="132"/>
      <c r="BM714" s="132"/>
      <c r="BN714" s="132"/>
      <c r="BO714" s="132"/>
      <c r="BP714" s="132"/>
      <c r="BQ714" s="132"/>
      <c r="BR714" s="132"/>
    </row>
    <row r="715" spans="1:70" s="37" customFormat="1" x14ac:dyDescent="0.25">
      <c r="A715" s="234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44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  <c r="AF715" s="132"/>
      <c r="AG715" s="132"/>
      <c r="AH715" s="132"/>
      <c r="AI715" s="132"/>
      <c r="AJ715" s="228"/>
      <c r="AK715" s="132"/>
      <c r="AL715" s="132"/>
      <c r="AM715" s="132"/>
      <c r="AN715" s="132"/>
      <c r="AO715" s="132"/>
      <c r="AP715" s="132"/>
      <c r="AQ715" s="132"/>
      <c r="AR715" s="132"/>
      <c r="AS715" s="132"/>
      <c r="AT715" s="132"/>
      <c r="AU715" s="132"/>
      <c r="AV715" s="132"/>
      <c r="AW715" s="132"/>
      <c r="AX715" s="132"/>
      <c r="AY715" s="132"/>
      <c r="AZ715" s="132"/>
      <c r="BA715" s="132"/>
      <c r="BB715" s="132"/>
      <c r="BC715" s="132"/>
      <c r="BD715" s="132"/>
      <c r="BE715" s="132"/>
      <c r="BF715" s="150"/>
      <c r="BG715" s="132"/>
      <c r="BH715" s="132"/>
      <c r="BI715" s="132"/>
      <c r="BJ715" s="132"/>
      <c r="BK715" s="132"/>
      <c r="BL715" s="132"/>
      <c r="BM715" s="132"/>
      <c r="BN715" s="132"/>
      <c r="BO715" s="132"/>
      <c r="BP715" s="132"/>
      <c r="BQ715" s="132"/>
      <c r="BR715" s="132"/>
    </row>
    <row r="716" spans="1:70" s="37" customFormat="1" ht="15.75" customHeight="1" x14ac:dyDescent="0.25">
      <c r="A716" s="234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44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  <c r="AF716" s="132"/>
      <c r="AG716" s="132"/>
      <c r="AH716" s="132"/>
      <c r="AI716" s="132"/>
      <c r="AJ716" s="228"/>
      <c r="AK716" s="132"/>
      <c r="AL716" s="132"/>
      <c r="AM716" s="132"/>
      <c r="AN716" s="132"/>
      <c r="AO716" s="132"/>
      <c r="AP716" s="132"/>
      <c r="AQ716" s="132"/>
      <c r="AR716" s="132"/>
      <c r="AS716" s="132"/>
      <c r="AT716" s="132"/>
      <c r="AU716" s="132"/>
      <c r="AV716" s="132"/>
      <c r="AW716" s="132"/>
      <c r="AX716" s="132"/>
      <c r="AY716" s="132"/>
      <c r="AZ716" s="132"/>
      <c r="BA716" s="132"/>
      <c r="BB716" s="132"/>
      <c r="BC716" s="132"/>
      <c r="BD716" s="132"/>
      <c r="BE716" s="132"/>
      <c r="BF716" s="150"/>
      <c r="BG716" s="132"/>
      <c r="BH716" s="132"/>
      <c r="BI716" s="132"/>
      <c r="BJ716" s="132"/>
      <c r="BK716" s="132"/>
      <c r="BL716" s="132"/>
      <c r="BM716" s="132"/>
      <c r="BN716" s="132"/>
      <c r="BO716" s="132"/>
      <c r="BP716" s="132"/>
      <c r="BQ716" s="132"/>
      <c r="BR716" s="132"/>
    </row>
    <row r="717" spans="1:70" s="37" customFormat="1" x14ac:dyDescent="0.25">
      <c r="A717" s="234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44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  <c r="AF717" s="132"/>
      <c r="AG717" s="132"/>
      <c r="AH717" s="132"/>
      <c r="AI717" s="132"/>
      <c r="AJ717" s="228"/>
      <c r="AK717" s="132"/>
      <c r="AL717" s="132"/>
      <c r="AM717" s="132"/>
      <c r="AN717" s="132"/>
      <c r="AO717" s="132"/>
      <c r="AP717" s="132"/>
      <c r="AQ717" s="132"/>
      <c r="AR717" s="132"/>
      <c r="AS717" s="132"/>
      <c r="AT717" s="132"/>
      <c r="AU717" s="132"/>
      <c r="AV717" s="132"/>
      <c r="AW717" s="132"/>
      <c r="AX717" s="132"/>
      <c r="AY717" s="132"/>
      <c r="AZ717" s="132"/>
      <c r="BA717" s="132"/>
      <c r="BB717" s="132"/>
      <c r="BC717" s="132"/>
      <c r="BD717" s="132"/>
      <c r="BE717" s="132"/>
      <c r="BF717" s="150"/>
      <c r="BG717" s="132"/>
      <c r="BH717" s="132"/>
      <c r="BI717" s="132"/>
      <c r="BJ717" s="132"/>
      <c r="BK717" s="132"/>
      <c r="BL717" s="132"/>
      <c r="BM717" s="132"/>
      <c r="BN717" s="132"/>
      <c r="BO717" s="132"/>
      <c r="BP717" s="132"/>
      <c r="BQ717" s="132"/>
      <c r="BR717" s="132"/>
    </row>
    <row r="718" spans="1:70" s="37" customFormat="1" ht="15.75" customHeight="1" x14ac:dyDescent="0.25">
      <c r="A718" s="234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44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  <c r="AF718" s="132"/>
      <c r="AG718" s="132"/>
      <c r="AH718" s="132"/>
      <c r="AI718" s="132"/>
      <c r="AJ718" s="228"/>
      <c r="AK718" s="132"/>
      <c r="AL718" s="132"/>
      <c r="AM718" s="132"/>
      <c r="AN718" s="132"/>
      <c r="AO718" s="132"/>
      <c r="AP718" s="132"/>
      <c r="AQ718" s="132"/>
      <c r="AR718" s="132"/>
      <c r="AS718" s="132"/>
      <c r="AT718" s="132"/>
      <c r="AU718" s="132"/>
      <c r="AV718" s="132"/>
      <c r="AW718" s="132"/>
      <c r="AX718" s="132"/>
      <c r="AY718" s="132"/>
      <c r="AZ718" s="132"/>
      <c r="BA718" s="132"/>
      <c r="BB718" s="132"/>
      <c r="BC718" s="132"/>
      <c r="BD718" s="132"/>
      <c r="BE718" s="132"/>
      <c r="BF718" s="150"/>
      <c r="BG718" s="132"/>
      <c r="BH718" s="132"/>
      <c r="BI718" s="132"/>
      <c r="BJ718" s="132"/>
      <c r="BK718" s="132"/>
      <c r="BL718" s="132"/>
      <c r="BM718" s="132"/>
      <c r="BN718" s="132"/>
      <c r="BO718" s="132"/>
      <c r="BP718" s="132"/>
      <c r="BQ718" s="132"/>
      <c r="BR718" s="132"/>
    </row>
    <row r="719" spans="1:70" s="37" customFormat="1" x14ac:dyDescent="0.25">
      <c r="A719" s="234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44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228"/>
      <c r="AK719" s="132"/>
      <c r="AL719" s="132"/>
      <c r="AM719" s="132"/>
      <c r="AN719" s="132"/>
      <c r="AO719" s="132"/>
      <c r="AP719" s="132"/>
      <c r="AQ719" s="132"/>
      <c r="AR719" s="132"/>
      <c r="AS719" s="132"/>
      <c r="AT719" s="132"/>
      <c r="AU719" s="132"/>
      <c r="AV719" s="132"/>
      <c r="AW719" s="132"/>
      <c r="AX719" s="132"/>
      <c r="AY719" s="132"/>
      <c r="AZ719" s="132"/>
      <c r="BA719" s="132"/>
      <c r="BB719" s="132"/>
      <c r="BC719" s="132"/>
      <c r="BD719" s="132"/>
      <c r="BE719" s="132"/>
      <c r="BF719" s="150"/>
      <c r="BG719" s="132"/>
      <c r="BH719" s="132"/>
      <c r="BI719" s="132"/>
      <c r="BJ719" s="132"/>
      <c r="BK719" s="132"/>
      <c r="BL719" s="132"/>
      <c r="BM719" s="132"/>
      <c r="BN719" s="132"/>
      <c r="BO719" s="132"/>
      <c r="BP719" s="132"/>
      <c r="BQ719" s="132"/>
      <c r="BR719" s="132"/>
    </row>
  </sheetData>
  <mergeCells count="493">
    <mergeCell ref="BF2:BF3"/>
    <mergeCell ref="BF252:BF253"/>
    <mergeCell ref="BE1:BG1"/>
    <mergeCell ref="BH1:BP1"/>
    <mergeCell ref="A2:B2"/>
    <mergeCell ref="C2:C3"/>
    <mergeCell ref="D2:D3"/>
    <mergeCell ref="E2:E3"/>
    <mergeCell ref="F2:F3"/>
    <mergeCell ref="C1:N1"/>
    <mergeCell ref="O1:T1"/>
    <mergeCell ref="W1:AB1"/>
    <mergeCell ref="AC1:AH1"/>
    <mergeCell ref="AI1:AK1"/>
    <mergeCell ref="AL1:AN1"/>
    <mergeCell ref="G2:G3"/>
    <mergeCell ref="H2:H3"/>
    <mergeCell ref="I2:I3"/>
    <mergeCell ref="J2:J3"/>
    <mergeCell ref="K2:K3"/>
    <mergeCell ref="L2:L3"/>
    <mergeCell ref="AP1:AR1"/>
    <mergeCell ref="AS1:AU1"/>
    <mergeCell ref="AW1:BC1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AE2:AE3"/>
    <mergeCell ref="AF2:AF3"/>
    <mergeCell ref="AG2:AG3"/>
    <mergeCell ref="AH2:AH3"/>
    <mergeCell ref="AI2:AI3"/>
    <mergeCell ref="AK2:AK3"/>
    <mergeCell ref="Y2:Y3"/>
    <mergeCell ref="Z2:Z3"/>
    <mergeCell ref="AA2:AA3"/>
    <mergeCell ref="AB2:AB3"/>
    <mergeCell ref="AC2:AC3"/>
    <mergeCell ref="AD2:AD3"/>
    <mergeCell ref="AJ2:AJ3"/>
    <mergeCell ref="AR2:AR3"/>
    <mergeCell ref="AS2:AS3"/>
    <mergeCell ref="AT2:AT3"/>
    <mergeCell ref="AU2:AU3"/>
    <mergeCell ref="AV2:AV3"/>
    <mergeCell ref="AW2:AW3"/>
    <mergeCell ref="AL2:AL3"/>
    <mergeCell ref="AM2:AM3"/>
    <mergeCell ref="AN2:AN3"/>
    <mergeCell ref="AO2:AO3"/>
    <mergeCell ref="AP2:AP3"/>
    <mergeCell ref="AQ2:AQ3"/>
    <mergeCell ref="BQ2:BQ3"/>
    <mergeCell ref="BR2:BR3"/>
    <mergeCell ref="A4:A5"/>
    <mergeCell ref="A6:A7"/>
    <mergeCell ref="A8:A9"/>
    <mergeCell ref="A10:A11"/>
    <mergeCell ref="BK2:BK3"/>
    <mergeCell ref="BL2:BL3"/>
    <mergeCell ref="BM2:BM3"/>
    <mergeCell ref="BN2:BN3"/>
    <mergeCell ref="BO2:BO3"/>
    <mergeCell ref="BP2:BP3"/>
    <mergeCell ref="BD2:BD3"/>
    <mergeCell ref="BE2:BE3"/>
    <mergeCell ref="BG2:BG3"/>
    <mergeCell ref="BH2:BH3"/>
    <mergeCell ref="BI2:BI3"/>
    <mergeCell ref="BJ2:BJ3"/>
    <mergeCell ref="AX2:AX3"/>
    <mergeCell ref="AY2:AY3"/>
    <mergeCell ref="AZ2:AZ3"/>
    <mergeCell ref="BA2:BA3"/>
    <mergeCell ref="BB2:BB3"/>
    <mergeCell ref="BC2:BC3"/>
    <mergeCell ref="A27:A28"/>
    <mergeCell ref="A29:A30"/>
    <mergeCell ref="A31:A32"/>
    <mergeCell ref="A33:A34"/>
    <mergeCell ref="A35:A36"/>
    <mergeCell ref="A37:A41"/>
    <mergeCell ref="A12:A13"/>
    <mergeCell ref="A14:A15"/>
    <mergeCell ref="A16:A17"/>
    <mergeCell ref="A18:A19"/>
    <mergeCell ref="A20:A24"/>
    <mergeCell ref="A25:A26"/>
    <mergeCell ref="A56:A57"/>
    <mergeCell ref="A58:A62"/>
    <mergeCell ref="A63:A64"/>
    <mergeCell ref="A65:A66"/>
    <mergeCell ref="A67:A68"/>
    <mergeCell ref="A69:A70"/>
    <mergeCell ref="A42:A43"/>
    <mergeCell ref="A44:A45"/>
    <mergeCell ref="A46:A47"/>
    <mergeCell ref="A48:A49"/>
    <mergeCell ref="A50:A51"/>
    <mergeCell ref="A54:A55"/>
    <mergeCell ref="A52:A53"/>
    <mergeCell ref="A86:A87"/>
    <mergeCell ref="A90:A91"/>
    <mergeCell ref="A92:A93"/>
    <mergeCell ref="A94:A95"/>
    <mergeCell ref="A96:A100"/>
    <mergeCell ref="A71:A72"/>
    <mergeCell ref="A73:A74"/>
    <mergeCell ref="A75:A76"/>
    <mergeCell ref="A77:A81"/>
    <mergeCell ref="A82:A83"/>
    <mergeCell ref="A84:A85"/>
    <mergeCell ref="A113:A114"/>
    <mergeCell ref="A115:A116"/>
    <mergeCell ref="A117:A121"/>
    <mergeCell ref="A122:A123"/>
    <mergeCell ref="A124:A125"/>
    <mergeCell ref="A126:A127"/>
    <mergeCell ref="A101:A102"/>
    <mergeCell ref="A103:A104"/>
    <mergeCell ref="A105:A106"/>
    <mergeCell ref="A107:A108"/>
    <mergeCell ref="A109:A110"/>
    <mergeCell ref="A111:A112"/>
    <mergeCell ref="A145:A146"/>
    <mergeCell ref="A151:A152"/>
    <mergeCell ref="A153:A154"/>
    <mergeCell ref="A155:A156"/>
    <mergeCell ref="A157:A161"/>
    <mergeCell ref="A128:A129"/>
    <mergeCell ref="A130:A131"/>
    <mergeCell ref="A134:A135"/>
    <mergeCell ref="A136:A137"/>
    <mergeCell ref="A138:A142"/>
    <mergeCell ref="A143:A144"/>
    <mergeCell ref="A132:A133"/>
    <mergeCell ref="A147:A148"/>
    <mergeCell ref="A174:A178"/>
    <mergeCell ref="A179:A180"/>
    <mergeCell ref="A181:A182"/>
    <mergeCell ref="A183:A184"/>
    <mergeCell ref="A185:A186"/>
    <mergeCell ref="A187:A188"/>
    <mergeCell ref="A162:A163"/>
    <mergeCell ref="A164:A165"/>
    <mergeCell ref="A166:A167"/>
    <mergeCell ref="A168:A169"/>
    <mergeCell ref="A170:A171"/>
    <mergeCell ref="A172:A173"/>
    <mergeCell ref="A204:A205"/>
    <mergeCell ref="A206:A207"/>
    <mergeCell ref="A208:A209"/>
    <mergeCell ref="A210:A211"/>
    <mergeCell ref="A212:A213"/>
    <mergeCell ref="A218:A222"/>
    <mergeCell ref="A189:A190"/>
    <mergeCell ref="A191:A192"/>
    <mergeCell ref="A193:A194"/>
    <mergeCell ref="A195:A199"/>
    <mergeCell ref="A200:A201"/>
    <mergeCell ref="A202:A203"/>
    <mergeCell ref="A214:A215"/>
    <mergeCell ref="A216:A217"/>
    <mergeCell ref="A235:A236"/>
    <mergeCell ref="A237:A238"/>
    <mergeCell ref="A239:A243"/>
    <mergeCell ref="A245:A251"/>
    <mergeCell ref="B252:B253"/>
    <mergeCell ref="C252:C253"/>
    <mergeCell ref="A223:A224"/>
    <mergeCell ref="A225:A226"/>
    <mergeCell ref="A227:A228"/>
    <mergeCell ref="A229:A230"/>
    <mergeCell ref="A231:A232"/>
    <mergeCell ref="A233:A234"/>
    <mergeCell ref="J252:J253"/>
    <mergeCell ref="K252:K253"/>
    <mergeCell ref="L252:L253"/>
    <mergeCell ref="M252:M253"/>
    <mergeCell ref="N252:N253"/>
    <mergeCell ref="O252:O253"/>
    <mergeCell ref="D252:D253"/>
    <mergeCell ref="E252:E253"/>
    <mergeCell ref="F252:F253"/>
    <mergeCell ref="G252:G253"/>
    <mergeCell ref="H252:H253"/>
    <mergeCell ref="I252:I253"/>
    <mergeCell ref="V252:V253"/>
    <mergeCell ref="W252:W253"/>
    <mergeCell ref="X252:X253"/>
    <mergeCell ref="Y252:Y253"/>
    <mergeCell ref="Z252:Z253"/>
    <mergeCell ref="AA252:AA253"/>
    <mergeCell ref="P252:P253"/>
    <mergeCell ref="Q252:Q253"/>
    <mergeCell ref="R252:R253"/>
    <mergeCell ref="S252:S253"/>
    <mergeCell ref="T252:T253"/>
    <mergeCell ref="U252:U253"/>
    <mergeCell ref="AH252:AH253"/>
    <mergeCell ref="AI252:AI253"/>
    <mergeCell ref="AK252:AK253"/>
    <mergeCell ref="AL252:AL253"/>
    <mergeCell ref="AM252:AM253"/>
    <mergeCell ref="AN252:AN253"/>
    <mergeCell ref="AB252:AB253"/>
    <mergeCell ref="AC252:AC253"/>
    <mergeCell ref="AD252:AD253"/>
    <mergeCell ref="AE252:AE253"/>
    <mergeCell ref="AF252:AF253"/>
    <mergeCell ref="AG252:AG253"/>
    <mergeCell ref="AJ252:AJ253"/>
    <mergeCell ref="BG252:BG253"/>
    <mergeCell ref="AU252:AU253"/>
    <mergeCell ref="AV252:AV253"/>
    <mergeCell ref="AW252:AW253"/>
    <mergeCell ref="AX252:AX253"/>
    <mergeCell ref="AY252:AY253"/>
    <mergeCell ref="AZ252:AZ253"/>
    <mergeCell ref="AO252:AO253"/>
    <mergeCell ref="AP252:AP253"/>
    <mergeCell ref="AQ252:AQ253"/>
    <mergeCell ref="AR252:AR253"/>
    <mergeCell ref="AS252:AS253"/>
    <mergeCell ref="AT252:AT253"/>
    <mergeCell ref="AW254:BC254"/>
    <mergeCell ref="BE254:BG254"/>
    <mergeCell ref="BH254:BP254"/>
    <mergeCell ref="BN252:BN253"/>
    <mergeCell ref="BO252:BO253"/>
    <mergeCell ref="BP252:BP253"/>
    <mergeCell ref="BQ252:BQ253"/>
    <mergeCell ref="BR252:BR253"/>
    <mergeCell ref="C254:N254"/>
    <mergeCell ref="O254:T254"/>
    <mergeCell ref="W254:AB254"/>
    <mergeCell ref="AC254:AH254"/>
    <mergeCell ref="AI254:AK254"/>
    <mergeCell ref="BH252:BH253"/>
    <mergeCell ref="BI252:BI253"/>
    <mergeCell ref="BJ252:BJ253"/>
    <mergeCell ref="BK252:BK253"/>
    <mergeCell ref="BL252:BL253"/>
    <mergeCell ref="BM252:BM253"/>
    <mergeCell ref="BA252:BA253"/>
    <mergeCell ref="BB252:BB253"/>
    <mergeCell ref="BC252:BC253"/>
    <mergeCell ref="BD252:BD253"/>
    <mergeCell ref="BE252:BE253"/>
    <mergeCell ref="A255:A256"/>
    <mergeCell ref="A258:A259"/>
    <mergeCell ref="A260:A261"/>
    <mergeCell ref="A262:A263"/>
    <mergeCell ref="A264:A265"/>
    <mergeCell ref="A266:A267"/>
    <mergeCell ref="AL254:AN254"/>
    <mergeCell ref="AP254:AR254"/>
    <mergeCell ref="AS254:AU254"/>
    <mergeCell ref="A280:A281"/>
    <mergeCell ref="A282:A283"/>
    <mergeCell ref="A284:A285"/>
    <mergeCell ref="A286:A287"/>
    <mergeCell ref="A288:A289"/>
    <mergeCell ref="A290:A291"/>
    <mergeCell ref="A268:A269"/>
    <mergeCell ref="A270:A271"/>
    <mergeCell ref="A272:A273"/>
    <mergeCell ref="A274:A275"/>
    <mergeCell ref="A276:A277"/>
    <mergeCell ref="A278:A279"/>
    <mergeCell ref="A304:A305"/>
    <mergeCell ref="A306:A307"/>
    <mergeCell ref="A308:A309"/>
    <mergeCell ref="A310:A311"/>
    <mergeCell ref="A312:A313"/>
    <mergeCell ref="A314:A315"/>
    <mergeCell ref="A292:A293"/>
    <mergeCell ref="A294:A295"/>
    <mergeCell ref="A296:A297"/>
    <mergeCell ref="A298:A299"/>
    <mergeCell ref="A300:A301"/>
    <mergeCell ref="A302:A303"/>
    <mergeCell ref="A328:A329"/>
    <mergeCell ref="A330:A331"/>
    <mergeCell ref="A332:A333"/>
    <mergeCell ref="A334:A335"/>
    <mergeCell ref="A336:A337"/>
    <mergeCell ref="A338:A339"/>
    <mergeCell ref="A316:A317"/>
    <mergeCell ref="A318:A319"/>
    <mergeCell ref="A320:A321"/>
    <mergeCell ref="A322:A323"/>
    <mergeCell ref="A324:A325"/>
    <mergeCell ref="A326:A327"/>
    <mergeCell ref="A352:A353"/>
    <mergeCell ref="A354:A355"/>
    <mergeCell ref="A356:A357"/>
    <mergeCell ref="A358:A359"/>
    <mergeCell ref="A360:A361"/>
    <mergeCell ref="A362:A363"/>
    <mergeCell ref="A340:A341"/>
    <mergeCell ref="A342:A343"/>
    <mergeCell ref="A344:A345"/>
    <mergeCell ref="A346:A347"/>
    <mergeCell ref="A348:A349"/>
    <mergeCell ref="A350:A351"/>
    <mergeCell ref="A376:A377"/>
    <mergeCell ref="A378:A379"/>
    <mergeCell ref="A380:A381"/>
    <mergeCell ref="A382:A383"/>
    <mergeCell ref="A384:A385"/>
    <mergeCell ref="A386:A387"/>
    <mergeCell ref="A364:A365"/>
    <mergeCell ref="A366:A367"/>
    <mergeCell ref="A368:A369"/>
    <mergeCell ref="A370:A371"/>
    <mergeCell ref="A372:A373"/>
    <mergeCell ref="A374:A375"/>
    <mergeCell ref="A400:A401"/>
    <mergeCell ref="A402:A403"/>
    <mergeCell ref="A404:A405"/>
    <mergeCell ref="A406:A407"/>
    <mergeCell ref="A408:A409"/>
    <mergeCell ref="A410:A411"/>
    <mergeCell ref="A388:A389"/>
    <mergeCell ref="A390:A391"/>
    <mergeCell ref="A392:A393"/>
    <mergeCell ref="A394:A395"/>
    <mergeCell ref="A396:A397"/>
    <mergeCell ref="A398:A399"/>
    <mergeCell ref="A424:A425"/>
    <mergeCell ref="A426:A427"/>
    <mergeCell ref="A428:A429"/>
    <mergeCell ref="A430:A431"/>
    <mergeCell ref="A432:A433"/>
    <mergeCell ref="A434:A435"/>
    <mergeCell ref="A412:A413"/>
    <mergeCell ref="A414:A415"/>
    <mergeCell ref="A416:A417"/>
    <mergeCell ref="A418:A419"/>
    <mergeCell ref="A420:A421"/>
    <mergeCell ref="A422:A423"/>
    <mergeCell ref="A448:A449"/>
    <mergeCell ref="A450:A451"/>
    <mergeCell ref="A452:A453"/>
    <mergeCell ref="A454:A455"/>
    <mergeCell ref="A456:A457"/>
    <mergeCell ref="A458:A459"/>
    <mergeCell ref="A436:A437"/>
    <mergeCell ref="A438:A439"/>
    <mergeCell ref="A440:A441"/>
    <mergeCell ref="A442:A443"/>
    <mergeCell ref="A444:A445"/>
    <mergeCell ref="A446:A447"/>
    <mergeCell ref="A472:A473"/>
    <mergeCell ref="A474:A475"/>
    <mergeCell ref="A476:A477"/>
    <mergeCell ref="A478:A479"/>
    <mergeCell ref="A480:A481"/>
    <mergeCell ref="A482:A483"/>
    <mergeCell ref="A460:A461"/>
    <mergeCell ref="A462:A463"/>
    <mergeCell ref="A464:A465"/>
    <mergeCell ref="A466:A467"/>
    <mergeCell ref="A468:A469"/>
    <mergeCell ref="A470:A471"/>
    <mergeCell ref="A496:A497"/>
    <mergeCell ref="A498:A499"/>
    <mergeCell ref="A500:A501"/>
    <mergeCell ref="A502:A503"/>
    <mergeCell ref="A504:A505"/>
    <mergeCell ref="A506:A507"/>
    <mergeCell ref="A484:A485"/>
    <mergeCell ref="A486:A487"/>
    <mergeCell ref="A488:A489"/>
    <mergeCell ref="A490:A491"/>
    <mergeCell ref="A492:A493"/>
    <mergeCell ref="A494:A495"/>
    <mergeCell ref="A520:A521"/>
    <mergeCell ref="A522:A523"/>
    <mergeCell ref="A524:A525"/>
    <mergeCell ref="A526:A527"/>
    <mergeCell ref="A528:A529"/>
    <mergeCell ref="A530:A531"/>
    <mergeCell ref="A508:A509"/>
    <mergeCell ref="A510:A511"/>
    <mergeCell ref="A512:A513"/>
    <mergeCell ref="A514:A515"/>
    <mergeCell ref="A516:A517"/>
    <mergeCell ref="A518:A519"/>
    <mergeCell ref="A544:A545"/>
    <mergeCell ref="A546:A547"/>
    <mergeCell ref="A548:A549"/>
    <mergeCell ref="A550:A551"/>
    <mergeCell ref="A552:A553"/>
    <mergeCell ref="A554:A555"/>
    <mergeCell ref="A532:A533"/>
    <mergeCell ref="A534:A535"/>
    <mergeCell ref="A536:A537"/>
    <mergeCell ref="A538:A539"/>
    <mergeCell ref="A540:A541"/>
    <mergeCell ref="A542:A543"/>
    <mergeCell ref="A568:A569"/>
    <mergeCell ref="A570:A571"/>
    <mergeCell ref="A572:A573"/>
    <mergeCell ref="A574:A575"/>
    <mergeCell ref="A576:A577"/>
    <mergeCell ref="A578:A579"/>
    <mergeCell ref="A556:A557"/>
    <mergeCell ref="A558:A559"/>
    <mergeCell ref="A560:A561"/>
    <mergeCell ref="A562:A563"/>
    <mergeCell ref="A564:A565"/>
    <mergeCell ref="A566:A567"/>
    <mergeCell ref="A592:A593"/>
    <mergeCell ref="A594:A595"/>
    <mergeCell ref="A596:A597"/>
    <mergeCell ref="A598:A599"/>
    <mergeCell ref="A600:A601"/>
    <mergeCell ref="A602:A603"/>
    <mergeCell ref="A580:A581"/>
    <mergeCell ref="A582:A583"/>
    <mergeCell ref="A584:A585"/>
    <mergeCell ref="A586:A587"/>
    <mergeCell ref="A588:A589"/>
    <mergeCell ref="A590:A591"/>
    <mergeCell ref="A616:A617"/>
    <mergeCell ref="A618:A619"/>
    <mergeCell ref="A620:A621"/>
    <mergeCell ref="A622:A623"/>
    <mergeCell ref="A624:A625"/>
    <mergeCell ref="A626:A627"/>
    <mergeCell ref="A604:A605"/>
    <mergeCell ref="A606:A607"/>
    <mergeCell ref="A608:A609"/>
    <mergeCell ref="A610:A611"/>
    <mergeCell ref="A612:A613"/>
    <mergeCell ref="A614:A615"/>
    <mergeCell ref="A640:A641"/>
    <mergeCell ref="A642:A643"/>
    <mergeCell ref="A644:A645"/>
    <mergeCell ref="A646:A647"/>
    <mergeCell ref="A648:A649"/>
    <mergeCell ref="A650:A651"/>
    <mergeCell ref="A628:A629"/>
    <mergeCell ref="A630:A631"/>
    <mergeCell ref="A632:A633"/>
    <mergeCell ref="A634:A635"/>
    <mergeCell ref="A636:A637"/>
    <mergeCell ref="A638:A639"/>
    <mergeCell ref="A664:A665"/>
    <mergeCell ref="A666:A667"/>
    <mergeCell ref="A668:A669"/>
    <mergeCell ref="A670:A671"/>
    <mergeCell ref="A672:A673"/>
    <mergeCell ref="A674:A675"/>
    <mergeCell ref="A652:A653"/>
    <mergeCell ref="A654:A655"/>
    <mergeCell ref="A656:A657"/>
    <mergeCell ref="A658:A659"/>
    <mergeCell ref="A660:A661"/>
    <mergeCell ref="A662:A663"/>
    <mergeCell ref="A688:A689"/>
    <mergeCell ref="A690:A691"/>
    <mergeCell ref="A692:A693"/>
    <mergeCell ref="A694:A695"/>
    <mergeCell ref="A696:A697"/>
    <mergeCell ref="A698:A699"/>
    <mergeCell ref="A676:A677"/>
    <mergeCell ref="A678:A679"/>
    <mergeCell ref="A680:A681"/>
    <mergeCell ref="A682:A683"/>
    <mergeCell ref="A684:A685"/>
    <mergeCell ref="A686:A687"/>
    <mergeCell ref="A712:A713"/>
    <mergeCell ref="A714:A715"/>
    <mergeCell ref="A716:A717"/>
    <mergeCell ref="A718:A719"/>
    <mergeCell ref="A700:A701"/>
    <mergeCell ref="A702:A703"/>
    <mergeCell ref="A704:A705"/>
    <mergeCell ref="A706:A707"/>
    <mergeCell ref="A708:A709"/>
    <mergeCell ref="A710:A71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83"/>
  <sheetViews>
    <sheetView tabSelected="1" topLeftCell="A43" workbookViewId="0">
      <selection sqref="A1:I1"/>
    </sheetView>
  </sheetViews>
  <sheetFormatPr defaultRowHeight="15" x14ac:dyDescent="0.25"/>
  <cols>
    <col min="1" max="1" width="6.7109375" style="49" customWidth="1"/>
    <col min="2" max="2" width="10.140625" style="49" customWidth="1"/>
    <col min="3" max="3" width="42.85546875" style="49" customWidth="1"/>
    <col min="4" max="4" width="10.42578125" style="49" customWidth="1"/>
    <col min="5" max="5" width="10.85546875" style="49" customWidth="1"/>
    <col min="6" max="6" width="10.28515625" style="49" customWidth="1"/>
    <col min="7" max="7" width="10.5703125" style="49" hidden="1" customWidth="1"/>
    <col min="8" max="8" width="10.28515625" style="49" customWidth="1"/>
    <col min="9" max="9" width="10.7109375" style="49" customWidth="1"/>
    <col min="10" max="10" width="10" style="46" customWidth="1"/>
    <col min="11" max="16384" width="9.140625" style="46"/>
  </cols>
  <sheetData>
    <row r="1" spans="1:10" ht="18.75" customHeight="1" thickBot="1" x14ac:dyDescent="0.3">
      <c r="A1" s="381" t="s">
        <v>265</v>
      </c>
      <c r="B1" s="381"/>
      <c r="C1" s="381"/>
      <c r="D1" s="381"/>
      <c r="E1" s="381"/>
      <c r="F1" s="381"/>
      <c r="G1" s="381"/>
      <c r="H1" s="381"/>
      <c r="I1" s="381"/>
      <c r="J1" s="114"/>
    </row>
    <row r="2" spans="1:10" ht="41.25" customHeight="1" x14ac:dyDescent="0.25">
      <c r="A2" s="377" t="s">
        <v>131</v>
      </c>
      <c r="B2" s="379" t="s">
        <v>132</v>
      </c>
      <c r="C2" s="379"/>
      <c r="D2" s="379" t="s">
        <v>173</v>
      </c>
      <c r="E2" s="382" t="s">
        <v>233</v>
      </c>
      <c r="F2" s="382"/>
      <c r="G2" s="399" t="s">
        <v>235</v>
      </c>
      <c r="H2" s="383" t="s">
        <v>234</v>
      </c>
      <c r="I2" s="403"/>
    </row>
    <row r="3" spans="1:10" ht="15" customHeight="1" x14ac:dyDescent="0.25">
      <c r="A3" s="378"/>
      <c r="B3" s="380"/>
      <c r="C3" s="380"/>
      <c r="D3" s="380"/>
      <c r="E3" s="165" t="s">
        <v>236</v>
      </c>
      <c r="F3" s="165" t="s">
        <v>237</v>
      </c>
      <c r="G3" s="165" t="s">
        <v>128</v>
      </c>
      <c r="H3" s="165" t="s">
        <v>236</v>
      </c>
      <c r="I3" s="170" t="s">
        <v>237</v>
      </c>
    </row>
    <row r="4" spans="1:10" ht="14.25" customHeight="1" x14ac:dyDescent="0.25">
      <c r="A4" s="166"/>
      <c r="B4" s="333" t="s">
        <v>133</v>
      </c>
      <c r="C4" s="333"/>
      <c r="D4" s="232"/>
      <c r="E4" s="167"/>
      <c r="F4" s="167"/>
      <c r="G4" s="167"/>
      <c r="H4" s="167"/>
      <c r="I4" s="171"/>
    </row>
    <row r="5" spans="1:10" s="49" customFormat="1" x14ac:dyDescent="0.25">
      <c r="A5" s="47"/>
      <c r="B5" s="327" t="s">
        <v>134</v>
      </c>
      <c r="C5" s="328"/>
      <c r="D5" s="85"/>
      <c r="E5" s="154">
        <f>ЗАВТРАКИ!P246</f>
        <v>13.2</v>
      </c>
      <c r="F5" s="154">
        <f>ЗАВТРАКИ!P248</f>
        <v>14.38</v>
      </c>
      <c r="G5" s="105" t="e">
        <f>D5*#REF!/1000</f>
        <v>#REF!</v>
      </c>
      <c r="H5" s="107">
        <f>E5*D5/1000</f>
        <v>0</v>
      </c>
      <c r="I5" s="108">
        <f>F5*D5/1000</f>
        <v>0</v>
      </c>
    </row>
    <row r="6" spans="1:10" s="49" customFormat="1" x14ac:dyDescent="0.25">
      <c r="A6" s="47"/>
      <c r="B6" s="327" t="s">
        <v>218</v>
      </c>
      <c r="C6" s="328"/>
      <c r="D6" s="85"/>
      <c r="E6" s="154">
        <f>ЗАВТРАКИ!O246</f>
        <v>2.95</v>
      </c>
      <c r="F6" s="154">
        <f>ЗАВТРАКИ!O248</f>
        <v>3.28</v>
      </c>
      <c r="G6" s="105" t="e">
        <f>D6*#REF!/1000</f>
        <v>#REF!</v>
      </c>
      <c r="H6" s="107">
        <f>E6*D6/1000</f>
        <v>0</v>
      </c>
      <c r="I6" s="108">
        <f>F6*D6/1000</f>
        <v>0</v>
      </c>
    </row>
    <row r="7" spans="1:10" s="49" customFormat="1" x14ac:dyDescent="0.25">
      <c r="A7" s="47"/>
      <c r="B7" s="327" t="s">
        <v>135</v>
      </c>
      <c r="C7" s="328"/>
      <c r="D7" s="85"/>
      <c r="E7" s="154">
        <f>ЗАВТРАКИ!Q246</f>
        <v>15.94</v>
      </c>
      <c r="F7" s="154">
        <f>ЗАВТРАКИ!Q248</f>
        <v>17.71</v>
      </c>
      <c r="G7" s="105"/>
      <c r="H7" s="107">
        <f>E7*D7/1000</f>
        <v>0</v>
      </c>
      <c r="I7" s="108">
        <f>F7*D7/1000</f>
        <v>0</v>
      </c>
    </row>
    <row r="8" spans="1:10" s="49" customFormat="1" x14ac:dyDescent="0.25">
      <c r="A8" s="47"/>
      <c r="B8" s="327" t="s">
        <v>259</v>
      </c>
      <c r="C8" s="324"/>
      <c r="D8" s="85"/>
      <c r="E8" s="154">
        <f>ЗАВТРАКИ!R246</f>
        <v>11.11</v>
      </c>
      <c r="F8" s="154">
        <f>ЗАВТРАКИ!R248</f>
        <v>12.34</v>
      </c>
      <c r="G8" s="105" t="e">
        <f>D8*#REF!/1000</f>
        <v>#REF!</v>
      </c>
      <c r="H8" s="107">
        <f>E8*D8/1000</f>
        <v>0</v>
      </c>
      <c r="I8" s="108">
        <f>F8*D8/1000</f>
        <v>0</v>
      </c>
    </row>
    <row r="9" spans="1:10" s="49" customFormat="1" x14ac:dyDescent="0.25">
      <c r="A9" s="47"/>
      <c r="B9" s="327" t="s">
        <v>260</v>
      </c>
      <c r="C9" s="324"/>
      <c r="D9" s="85"/>
      <c r="E9" s="154">
        <f>ЗАВТРАКИ!S246</f>
        <v>9.5500000000000007</v>
      </c>
      <c r="F9" s="154">
        <f>ЗАВТРАКИ!S248</f>
        <v>11.46</v>
      </c>
      <c r="G9" s="105"/>
      <c r="H9" s="107">
        <f>E9*D9/1000</f>
        <v>0</v>
      </c>
      <c r="I9" s="108">
        <f>F9*D9/1000</f>
        <v>0</v>
      </c>
    </row>
    <row r="10" spans="1:10" s="49" customFormat="1" ht="13.5" customHeight="1" x14ac:dyDescent="0.25">
      <c r="A10" s="48"/>
      <c r="B10" s="347" t="s">
        <v>194</v>
      </c>
      <c r="C10" s="347"/>
      <c r="D10" s="85"/>
      <c r="E10" s="154">
        <f>ЗАВТРАКИ!T246</f>
        <v>12.97</v>
      </c>
      <c r="F10" s="154">
        <f>ЗАВТРАКИ!T248</f>
        <v>14.05</v>
      </c>
      <c r="G10" s="105" t="e">
        <f>D10*#REF!/1000</f>
        <v>#REF!</v>
      </c>
      <c r="H10" s="107">
        <f>E10*D10/1000</f>
        <v>0</v>
      </c>
      <c r="I10" s="108">
        <f>F10*D10/1000</f>
        <v>0</v>
      </c>
    </row>
    <row r="11" spans="1:10" s="49" customFormat="1" x14ac:dyDescent="0.25">
      <c r="A11" s="47"/>
      <c r="B11" s="333" t="s">
        <v>24</v>
      </c>
      <c r="C11" s="333"/>
      <c r="D11" s="232"/>
      <c r="E11" s="154"/>
      <c r="F11" s="154"/>
      <c r="G11" s="105"/>
      <c r="H11" s="107"/>
      <c r="I11" s="108"/>
    </row>
    <row r="12" spans="1:10" s="49" customFormat="1" x14ac:dyDescent="0.25">
      <c r="A12" s="47"/>
      <c r="B12" s="334" t="s">
        <v>136</v>
      </c>
      <c r="C12" s="334"/>
      <c r="D12" s="86"/>
      <c r="E12" s="154">
        <f>ЗАВТРАКИ!U246</f>
        <v>0.31</v>
      </c>
      <c r="F12" s="154">
        <f>ЗАВТРАКИ!U248</f>
        <v>0.35</v>
      </c>
      <c r="G12" s="105" t="e">
        <f>D12*#REF!</f>
        <v>#REF!</v>
      </c>
      <c r="H12" s="107">
        <f>E12*D12</f>
        <v>0</v>
      </c>
      <c r="I12" s="108">
        <f>F12*D12</f>
        <v>0</v>
      </c>
    </row>
    <row r="13" spans="1:10" s="49" customFormat="1" x14ac:dyDescent="0.25">
      <c r="A13" s="47"/>
      <c r="B13" s="333" t="s">
        <v>0</v>
      </c>
      <c r="C13" s="333"/>
      <c r="D13" s="232"/>
      <c r="E13" s="154"/>
      <c r="F13" s="154"/>
      <c r="G13" s="105"/>
      <c r="H13" s="107"/>
      <c r="I13" s="108"/>
    </row>
    <row r="14" spans="1:10" s="49" customFormat="1" x14ac:dyDescent="0.25">
      <c r="A14" s="47"/>
      <c r="B14" s="327" t="s">
        <v>137</v>
      </c>
      <c r="C14" s="328"/>
      <c r="D14" s="85"/>
      <c r="E14" s="154">
        <f>ЗАВТРАКИ!C246</f>
        <v>70.650000000000006</v>
      </c>
      <c r="F14" s="154">
        <f>ЗАВТРАКИ!C248</f>
        <v>82.9</v>
      </c>
      <c r="G14" s="105" t="e">
        <f>D14*#REF!/1000</f>
        <v>#REF!</v>
      </c>
      <c r="H14" s="107">
        <f>E14*D14/1000</f>
        <v>0</v>
      </c>
      <c r="I14" s="108">
        <f>F14*D14/1000</f>
        <v>0</v>
      </c>
      <c r="J14" s="151"/>
    </row>
    <row r="15" spans="1:10" s="49" customFormat="1" x14ac:dyDescent="0.25">
      <c r="A15" s="47"/>
      <c r="B15" s="348" t="s">
        <v>239</v>
      </c>
      <c r="C15" s="349"/>
      <c r="D15" s="85"/>
      <c r="E15" s="154">
        <f>ЗАВТРАКИ!D246</f>
        <v>0</v>
      </c>
      <c r="F15" s="154">
        <f>ЗАВТРАКИ!D248</f>
        <v>0</v>
      </c>
      <c r="G15" s="105" t="e">
        <f>D15*#REF!/1000</f>
        <v>#REF!</v>
      </c>
      <c r="H15" s="107">
        <f>E15*D15/1000</f>
        <v>0</v>
      </c>
      <c r="I15" s="108">
        <f>F15*D15/1000</f>
        <v>0</v>
      </c>
      <c r="J15" s="151"/>
    </row>
    <row r="16" spans="1:10" s="49" customFormat="1" x14ac:dyDescent="0.25">
      <c r="A16" s="47"/>
      <c r="B16" s="327" t="s">
        <v>138</v>
      </c>
      <c r="C16" s="328"/>
      <c r="D16" s="85"/>
      <c r="E16" s="154">
        <f>ЗАВТРАКИ!M246</f>
        <v>6.31</v>
      </c>
      <c r="F16" s="154">
        <f>ЗАВТРАКИ!M248</f>
        <v>7.63</v>
      </c>
      <c r="G16" s="105" t="e">
        <f>D16*#REF!/1000</f>
        <v>#REF!</v>
      </c>
      <c r="H16" s="107">
        <f>E16*D16/1000</f>
        <v>0</v>
      </c>
      <c r="I16" s="108">
        <f>F16*D16/1000</f>
        <v>0</v>
      </c>
    </row>
    <row r="17" spans="1:9" s="49" customFormat="1" x14ac:dyDescent="0.25">
      <c r="A17" s="47"/>
      <c r="B17" s="327" t="s">
        <v>139</v>
      </c>
      <c r="C17" s="328"/>
      <c r="D17" s="85"/>
      <c r="E17" s="154">
        <f>ЗАВТРАКИ!J246</f>
        <v>1.35</v>
      </c>
      <c r="F17" s="154">
        <f>ЗАВТРАКИ!J248</f>
        <v>1.72</v>
      </c>
      <c r="G17" s="105" t="e">
        <f>D17*#REF!/1000</f>
        <v>#REF!</v>
      </c>
      <c r="H17" s="107">
        <f>E17*D17/1000</f>
        <v>0</v>
      </c>
      <c r="I17" s="108">
        <f>F17*D17/1000</f>
        <v>0</v>
      </c>
    </row>
    <row r="18" spans="1:9" s="49" customFormat="1" x14ac:dyDescent="0.25">
      <c r="A18" s="47"/>
      <c r="B18" s="327" t="s">
        <v>230</v>
      </c>
      <c r="C18" s="328"/>
      <c r="D18" s="85"/>
      <c r="E18" s="154">
        <f>ЗАВТРАКИ!K246</f>
        <v>14.1</v>
      </c>
      <c r="F18" s="154">
        <f>ЗАВТРАКИ!K248</f>
        <v>18.8</v>
      </c>
      <c r="G18" s="105" t="e">
        <f>D18*#REF!/1000</f>
        <v>#REF!</v>
      </c>
      <c r="H18" s="107">
        <f>E18*D18/1000</f>
        <v>0</v>
      </c>
      <c r="I18" s="108">
        <f>F18*D18/1000</f>
        <v>0</v>
      </c>
    </row>
    <row r="19" spans="1:9" s="51" customFormat="1" x14ac:dyDescent="0.25">
      <c r="A19" s="50"/>
      <c r="B19" s="327" t="s">
        <v>140</v>
      </c>
      <c r="C19" s="327"/>
      <c r="D19" s="85"/>
      <c r="E19" s="154">
        <f>ЗАВТРАКИ!G246</f>
        <v>0</v>
      </c>
      <c r="F19" s="154">
        <f>ЗАВТРАКИ!G248</f>
        <v>0</v>
      </c>
      <c r="G19" s="105" t="e">
        <f>D19*#REF!/1000</f>
        <v>#REF!</v>
      </c>
      <c r="H19" s="107">
        <f>E19*D19/1000</f>
        <v>0</v>
      </c>
      <c r="I19" s="108">
        <f>F19*D19/1000</f>
        <v>0</v>
      </c>
    </row>
    <row r="20" spans="1:9" s="51" customFormat="1" x14ac:dyDescent="0.25">
      <c r="A20" s="50"/>
      <c r="B20" s="327" t="s">
        <v>180</v>
      </c>
      <c r="C20" s="327"/>
      <c r="D20" s="85"/>
      <c r="E20" s="154">
        <f>ЗАВТРАКИ!H246</f>
        <v>20.6</v>
      </c>
      <c r="F20" s="154">
        <f>ЗАВТРАКИ!H248</f>
        <v>20.6</v>
      </c>
      <c r="G20" s="105"/>
      <c r="H20" s="107">
        <f>E20*D20/1000</f>
        <v>0</v>
      </c>
      <c r="I20" s="108">
        <f>F20*D20/1000</f>
        <v>0</v>
      </c>
    </row>
    <row r="21" spans="1:9" s="51" customFormat="1" x14ac:dyDescent="0.25">
      <c r="A21" s="50"/>
      <c r="B21" s="327" t="s">
        <v>216</v>
      </c>
      <c r="C21" s="327"/>
      <c r="D21" s="85"/>
      <c r="E21" s="154">
        <f>ЗАВТРАКИ!I246</f>
        <v>0</v>
      </c>
      <c r="F21" s="154">
        <f>ЗАВТРАКИ!I248</f>
        <v>0</v>
      </c>
      <c r="G21" s="105" t="e">
        <f>D21*#REF!/1000</f>
        <v>#REF!</v>
      </c>
      <c r="H21" s="107">
        <f>E21*D21/1000</f>
        <v>0</v>
      </c>
      <c r="I21" s="108">
        <f>F21*D21/1000</f>
        <v>0</v>
      </c>
    </row>
    <row r="22" spans="1:9" s="51" customFormat="1" x14ac:dyDescent="0.25">
      <c r="A22" s="50"/>
      <c r="B22" s="327" t="s">
        <v>229</v>
      </c>
      <c r="C22" s="327"/>
      <c r="D22" s="85"/>
      <c r="E22" s="154">
        <f>ЗАВТРАКИ!E246</f>
        <v>20</v>
      </c>
      <c r="F22" s="154">
        <f>ЗАВТРАКИ!E248</f>
        <v>20</v>
      </c>
      <c r="G22" s="105"/>
      <c r="H22" s="107">
        <f>E22*D22/1000</f>
        <v>0</v>
      </c>
      <c r="I22" s="108">
        <f>F22*D22/1000</f>
        <v>0</v>
      </c>
    </row>
    <row r="23" spans="1:9" s="51" customFormat="1" x14ac:dyDescent="0.25">
      <c r="A23" s="50"/>
      <c r="B23" s="327" t="s">
        <v>222</v>
      </c>
      <c r="C23" s="327"/>
      <c r="D23" s="85"/>
      <c r="E23" s="154">
        <f>ЗАВТРАКИ!F246</f>
        <v>0</v>
      </c>
      <c r="F23" s="154">
        <f>ЗАВТРАКИ!F248</f>
        <v>0</v>
      </c>
      <c r="G23" s="105"/>
      <c r="H23" s="107">
        <f>E23*D23/1000</f>
        <v>0</v>
      </c>
      <c r="I23" s="108">
        <f>F23*D23/1000</f>
        <v>0</v>
      </c>
    </row>
    <row r="24" spans="1:9" s="51" customFormat="1" x14ac:dyDescent="0.25">
      <c r="A24" s="50"/>
      <c r="B24" s="327" t="s">
        <v>141</v>
      </c>
      <c r="C24" s="327"/>
      <c r="D24" s="85"/>
      <c r="E24" s="154">
        <f>ЗАВТРАКИ!N246</f>
        <v>6.34</v>
      </c>
      <c r="F24" s="154">
        <f>ЗАВТРАКИ!N248</f>
        <v>9.5</v>
      </c>
      <c r="G24" s="105" t="e">
        <f>D24*#REF!/1000</f>
        <v>#REF!</v>
      </c>
      <c r="H24" s="107">
        <f>E24*D24/1000</f>
        <v>0</v>
      </c>
      <c r="I24" s="108">
        <f>F24*D24/1000</f>
        <v>0</v>
      </c>
    </row>
    <row r="25" spans="1:9" s="49" customFormat="1" x14ac:dyDescent="0.25">
      <c r="A25" s="47"/>
      <c r="B25" s="327" t="s">
        <v>142</v>
      </c>
      <c r="C25" s="327"/>
      <c r="D25" s="85"/>
      <c r="E25" s="154">
        <f>ЗАВТРАКИ!L246</f>
        <v>3</v>
      </c>
      <c r="F25" s="154">
        <f>ЗАВТРАКИ!L248</f>
        <v>3</v>
      </c>
      <c r="G25" s="105" t="e">
        <f>D25*#REF!/1000</f>
        <v>#REF!</v>
      </c>
      <c r="H25" s="107">
        <f>E25*D25/1000</f>
        <v>0</v>
      </c>
      <c r="I25" s="108">
        <f>F25*D25/1000</f>
        <v>0</v>
      </c>
    </row>
    <row r="26" spans="1:9" s="51" customFormat="1" x14ac:dyDescent="0.25">
      <c r="A26" s="52"/>
      <c r="B26" s="333" t="s">
        <v>143</v>
      </c>
      <c r="C26" s="333"/>
      <c r="D26" s="232"/>
      <c r="E26" s="154"/>
      <c r="F26" s="154"/>
      <c r="G26" s="105"/>
      <c r="H26" s="107"/>
      <c r="I26" s="108"/>
    </row>
    <row r="27" spans="1:9" ht="15" customHeight="1" x14ac:dyDescent="0.25">
      <c r="A27" s="47"/>
      <c r="B27" s="327" t="s">
        <v>144</v>
      </c>
      <c r="C27" s="328"/>
      <c r="D27" s="85"/>
      <c r="E27" s="154">
        <f>ЗАВТРАКИ!AV246</f>
        <v>0.75</v>
      </c>
      <c r="F27" s="154">
        <f>ЗАВТРАКИ!AV248</f>
        <v>0.85</v>
      </c>
      <c r="G27" s="105" t="e">
        <f>D27*#REF!/1000</f>
        <v>#REF!</v>
      </c>
      <c r="H27" s="107">
        <f>E27*D27/1000</f>
        <v>0</v>
      </c>
      <c r="I27" s="108">
        <f>F27*D27/1000</f>
        <v>0</v>
      </c>
    </row>
    <row r="28" spans="1:9" x14ac:dyDescent="0.25">
      <c r="A28" s="47"/>
      <c r="B28" s="327" t="s">
        <v>145</v>
      </c>
      <c r="C28" s="328"/>
      <c r="D28" s="85"/>
      <c r="E28" s="154">
        <f>ЗАВТРАКИ!AX246</f>
        <v>11.01</v>
      </c>
      <c r="F28" s="154">
        <f>ЗАВТРАКИ!AX248</f>
        <v>11.94</v>
      </c>
      <c r="G28" s="105" t="e">
        <f>D28*#REF!/1000</f>
        <v>#REF!</v>
      </c>
      <c r="H28" s="107">
        <f>E28*D28/1000</f>
        <v>0</v>
      </c>
      <c r="I28" s="108">
        <f>F28*D28/1000</f>
        <v>0</v>
      </c>
    </row>
    <row r="29" spans="1:9" x14ac:dyDescent="0.25">
      <c r="A29" s="47"/>
      <c r="B29" s="327" t="s">
        <v>146</v>
      </c>
      <c r="C29" s="328"/>
      <c r="D29" s="85"/>
      <c r="E29" s="154">
        <f>ЗАВТРАКИ!AW246</f>
        <v>3.37</v>
      </c>
      <c r="F29" s="154">
        <f>ЗАВТРАКИ!AW248</f>
        <v>4.29</v>
      </c>
      <c r="G29" s="105" t="e">
        <f>D29*#REF!/1000</f>
        <v>#REF!</v>
      </c>
      <c r="H29" s="107">
        <f>E29*D29/1000</f>
        <v>0</v>
      </c>
      <c r="I29" s="108">
        <f>F29*D29/1000</f>
        <v>0</v>
      </c>
    </row>
    <row r="30" spans="1:9" x14ac:dyDescent="0.25">
      <c r="A30" s="47"/>
      <c r="B30" s="324" t="s">
        <v>187</v>
      </c>
      <c r="C30" s="324"/>
      <c r="D30" s="85"/>
      <c r="E30" s="154">
        <f>ЗАВТРАКИ!BC246</f>
        <v>2.6</v>
      </c>
      <c r="F30" s="154">
        <f>ЗАВТРАКИ!BC248</f>
        <v>3.25</v>
      </c>
      <c r="G30" s="105" t="e">
        <f>D30*#REF!/1000</f>
        <v>#REF!</v>
      </c>
      <c r="H30" s="107">
        <f>E30*D30/1000</f>
        <v>0</v>
      </c>
      <c r="I30" s="108">
        <f>F30*D30/1000</f>
        <v>0</v>
      </c>
    </row>
    <row r="31" spans="1:9" x14ac:dyDescent="0.25">
      <c r="A31" s="47"/>
      <c r="B31" s="324" t="s">
        <v>147</v>
      </c>
      <c r="C31" s="324"/>
      <c r="D31" s="85"/>
      <c r="E31" s="154">
        <f>ЗАВТРАКИ!AZ246</f>
        <v>0</v>
      </c>
      <c r="F31" s="154">
        <f>ЗАВТРАКИ!AZ248</f>
        <v>0</v>
      </c>
      <c r="G31" s="105"/>
      <c r="H31" s="107">
        <f>E31*D31/1000</f>
        <v>0</v>
      </c>
      <c r="I31" s="108">
        <f>F31*D31/1000</f>
        <v>0</v>
      </c>
    </row>
    <row r="32" spans="1:9" x14ac:dyDescent="0.25">
      <c r="A32" s="47"/>
      <c r="B32" s="324" t="s">
        <v>188</v>
      </c>
      <c r="C32" s="324"/>
      <c r="D32" s="85"/>
      <c r="E32" s="154">
        <f>ЗАВТРАКИ!BA246</f>
        <v>0</v>
      </c>
      <c r="F32" s="154">
        <f>ЗАВТРАКИ!BA248</f>
        <v>0</v>
      </c>
      <c r="G32" s="105"/>
      <c r="H32" s="107">
        <f>E32*D32/1000</f>
        <v>0</v>
      </c>
      <c r="I32" s="108">
        <f>F32*D32/1000</f>
        <v>0</v>
      </c>
    </row>
    <row r="33" spans="1:9" x14ac:dyDescent="0.25">
      <c r="A33" s="47"/>
      <c r="B33" s="327" t="s">
        <v>54</v>
      </c>
      <c r="C33" s="328"/>
      <c r="D33" s="85"/>
      <c r="E33" s="154">
        <f>ЗАВТРАКИ!BB246</f>
        <v>0</v>
      </c>
      <c r="F33" s="154">
        <f>ЗАВТРАКИ!BB248</f>
        <v>0</v>
      </c>
      <c r="G33" s="105"/>
      <c r="H33" s="107">
        <f>E33*D33/1000</f>
        <v>0</v>
      </c>
      <c r="I33" s="108">
        <f>F33*D33/1000</f>
        <v>0</v>
      </c>
    </row>
    <row r="34" spans="1:9" x14ac:dyDescent="0.25">
      <c r="A34" s="47"/>
      <c r="B34" s="327" t="s">
        <v>181</v>
      </c>
      <c r="C34" s="328"/>
      <c r="D34" s="85"/>
      <c r="E34" s="154">
        <f>ЗАВТРАКИ!BD246</f>
        <v>5.0999999999999996</v>
      </c>
      <c r="F34" s="154">
        <f>ЗАВТРАКИ!BD248</f>
        <v>6.12</v>
      </c>
      <c r="G34" s="105" t="e">
        <f>D34*#REF!/1000</f>
        <v>#REF!</v>
      </c>
      <c r="H34" s="107">
        <f>E34*D34/1000</f>
        <v>0</v>
      </c>
      <c r="I34" s="108">
        <f>F34*D34/1000</f>
        <v>0</v>
      </c>
    </row>
    <row r="35" spans="1:9" x14ac:dyDescent="0.25">
      <c r="A35" s="47"/>
      <c r="B35" s="333" t="s">
        <v>149</v>
      </c>
      <c r="C35" s="333"/>
      <c r="D35" s="232"/>
      <c r="E35" s="154"/>
      <c r="F35" s="154"/>
      <c r="G35" s="105"/>
      <c r="H35" s="107"/>
      <c r="I35" s="108"/>
    </row>
    <row r="36" spans="1:9" x14ac:dyDescent="0.25">
      <c r="A36" s="47"/>
      <c r="B36" s="327" t="s">
        <v>150</v>
      </c>
      <c r="C36" s="328"/>
      <c r="D36" s="85"/>
      <c r="E36" s="154">
        <f>ЗАВТРАКИ!AI246</f>
        <v>20</v>
      </c>
      <c r="F36" s="154">
        <f>ЗАВТРАКИ!AI248</f>
        <v>20</v>
      </c>
      <c r="G36" s="105" t="e">
        <f>D36*#REF!/1000</f>
        <v>#REF!</v>
      </c>
      <c r="H36" s="107">
        <f>E36*D36/1000</f>
        <v>0</v>
      </c>
      <c r="I36" s="108">
        <f>F36*D36/1000</f>
        <v>0</v>
      </c>
    </row>
    <row r="37" spans="1:9" x14ac:dyDescent="0.25">
      <c r="A37" s="47"/>
      <c r="B37" s="348" t="s">
        <v>264</v>
      </c>
      <c r="C37" s="349"/>
      <c r="D37" s="85"/>
      <c r="E37" s="154">
        <f>ЗАВТРАКИ!AJ246</f>
        <v>20</v>
      </c>
      <c r="F37" s="154">
        <f>ЗАВТРАКИ!AJ248</f>
        <v>20</v>
      </c>
      <c r="G37" s="105"/>
      <c r="H37" s="107">
        <f>E37*D37/1000</f>
        <v>0</v>
      </c>
      <c r="I37" s="108">
        <f>F37*D37/1000</f>
        <v>0</v>
      </c>
    </row>
    <row r="38" spans="1:9" x14ac:dyDescent="0.25">
      <c r="A38" s="47"/>
      <c r="B38" s="350" t="s">
        <v>189</v>
      </c>
      <c r="C38" s="351"/>
      <c r="D38" s="85"/>
      <c r="E38" s="154">
        <f>ЗАВТРАКИ!AK246</f>
        <v>0.8</v>
      </c>
      <c r="F38" s="154">
        <f>ЗАВТРАКИ!AK248</f>
        <v>1.6</v>
      </c>
      <c r="G38" s="105" t="e">
        <f>D38*#REF!/1000</f>
        <v>#REF!</v>
      </c>
      <c r="H38" s="107">
        <f>E38*D38/1000</f>
        <v>0</v>
      </c>
      <c r="I38" s="108">
        <f>F38*D38/1000</f>
        <v>0</v>
      </c>
    </row>
    <row r="39" spans="1:9" x14ac:dyDescent="0.25">
      <c r="A39" s="47"/>
      <c r="B39" s="348" t="s">
        <v>151</v>
      </c>
      <c r="C39" s="349"/>
      <c r="D39" s="85"/>
      <c r="E39" s="154">
        <f>ЗАВТРАКИ!V246</f>
        <v>53.94</v>
      </c>
      <c r="F39" s="154">
        <f>ЗАВТРАКИ!V248</f>
        <v>64.72</v>
      </c>
      <c r="G39" s="105" t="e">
        <f>D39*#REF!/1000</f>
        <v>#REF!</v>
      </c>
      <c r="H39" s="107">
        <f>E39*D39/1000</f>
        <v>0</v>
      </c>
      <c r="I39" s="108">
        <f>F39*D39/1000</f>
        <v>0</v>
      </c>
    </row>
    <row r="40" spans="1:9" x14ac:dyDescent="0.25">
      <c r="A40" s="47"/>
      <c r="B40" s="348" t="s">
        <v>152</v>
      </c>
      <c r="C40" s="349"/>
      <c r="D40" s="85"/>
      <c r="E40" s="154">
        <f>ЗАВТРАКИ!W246</f>
        <v>6.36</v>
      </c>
      <c r="F40" s="154">
        <f>ЗАВТРАКИ!W248</f>
        <v>10.6</v>
      </c>
      <c r="G40" s="105" t="e">
        <f>D40*#REF!/1000</f>
        <v>#REF!</v>
      </c>
      <c r="H40" s="107">
        <f>E40*D40/1000</f>
        <v>0</v>
      </c>
      <c r="I40" s="108">
        <f>F40*D40/1000</f>
        <v>0</v>
      </c>
    </row>
    <row r="41" spans="1:9" x14ac:dyDescent="0.25">
      <c r="A41" s="47"/>
      <c r="B41" s="348" t="s">
        <v>153</v>
      </c>
      <c r="C41" s="349"/>
      <c r="D41" s="85"/>
      <c r="E41" s="154">
        <f>ЗАВТРАКИ!X246</f>
        <v>8.42</v>
      </c>
      <c r="F41" s="154">
        <f>ЗАВТРАКИ!X248</f>
        <v>9.39</v>
      </c>
      <c r="G41" s="105" t="e">
        <f>D41*#REF!/1000</f>
        <v>#REF!</v>
      </c>
      <c r="H41" s="107">
        <f>E41*D41/1000</f>
        <v>0</v>
      </c>
      <c r="I41" s="108">
        <f>F41*D41/1000</f>
        <v>0</v>
      </c>
    </row>
    <row r="42" spans="1:9" x14ac:dyDescent="0.25">
      <c r="A42" s="47"/>
      <c r="B42" s="348" t="s">
        <v>154</v>
      </c>
      <c r="C42" s="349"/>
      <c r="D42" s="85"/>
      <c r="E42" s="154">
        <f>ЗАВТРАКИ!Y246</f>
        <v>20.079999999999998</v>
      </c>
      <c r="F42" s="154">
        <f>ЗАВТРАКИ!Y248</f>
        <v>30.15</v>
      </c>
      <c r="G42" s="105" t="e">
        <f>D42*#REF!/1000</f>
        <v>#REF!</v>
      </c>
      <c r="H42" s="107">
        <f>E42*D42/1000</f>
        <v>0</v>
      </c>
      <c r="I42" s="108">
        <f>F42*D42/1000</f>
        <v>0</v>
      </c>
    </row>
    <row r="43" spans="1:9" x14ac:dyDescent="0.25">
      <c r="A43" s="47"/>
      <c r="B43" s="348" t="s">
        <v>155</v>
      </c>
      <c r="C43" s="349"/>
      <c r="D43" s="85"/>
      <c r="E43" s="154">
        <f>ЗАВТРАКИ!Z246</f>
        <v>0</v>
      </c>
      <c r="F43" s="154">
        <f>ЗАВТРАКИ!Z248</f>
        <v>0</v>
      </c>
      <c r="G43" s="105" t="e">
        <f>D43*#REF!/1000</f>
        <v>#REF!</v>
      </c>
      <c r="H43" s="107">
        <f>E43*D43/1000</f>
        <v>0</v>
      </c>
      <c r="I43" s="108">
        <f>F43*D43/1000</f>
        <v>0</v>
      </c>
    </row>
    <row r="44" spans="1:9" ht="15" customHeight="1" x14ac:dyDescent="0.25">
      <c r="A44" s="47"/>
      <c r="B44" s="348" t="s">
        <v>156</v>
      </c>
      <c r="C44" s="349"/>
      <c r="D44" s="85"/>
      <c r="E44" s="154">
        <f>ЗАВТРАКИ!AB246</f>
        <v>6.48</v>
      </c>
      <c r="F44" s="154">
        <f>ЗАВТРАКИ!AB248</f>
        <v>10.8</v>
      </c>
      <c r="G44" s="105"/>
      <c r="H44" s="107">
        <f>E44*D44/1000</f>
        <v>0</v>
      </c>
      <c r="I44" s="108">
        <f>F44*D44/1000</f>
        <v>0</v>
      </c>
    </row>
    <row r="45" spans="1:9" ht="15" hidden="1" customHeight="1" x14ac:dyDescent="0.25">
      <c r="A45" s="47"/>
      <c r="B45" s="348" t="s">
        <v>157</v>
      </c>
      <c r="C45" s="349"/>
      <c r="D45" s="85"/>
      <c r="E45" s="154"/>
      <c r="F45" s="154"/>
      <c r="G45" s="105"/>
      <c r="H45" s="107"/>
      <c r="I45" s="108"/>
    </row>
    <row r="46" spans="1:9" ht="15.75" customHeight="1" x14ac:dyDescent="0.25">
      <c r="A46" s="47"/>
      <c r="B46" s="354" t="s">
        <v>210</v>
      </c>
      <c r="C46" s="355"/>
      <c r="D46" s="233"/>
      <c r="E46" s="154"/>
      <c r="F46" s="154"/>
      <c r="G46" s="105"/>
      <c r="H46" s="107"/>
      <c r="I46" s="108"/>
    </row>
    <row r="47" spans="1:9" ht="14.25" customHeight="1" x14ac:dyDescent="0.25">
      <c r="A47" s="47"/>
      <c r="B47" s="348" t="s">
        <v>159</v>
      </c>
      <c r="C47" s="349"/>
      <c r="D47" s="85"/>
      <c r="E47" s="154">
        <f>ЗАВТРАКИ!AL246</f>
        <v>0</v>
      </c>
      <c r="F47" s="154">
        <f>ЗАВТРАКИ!AL248</f>
        <v>0</v>
      </c>
      <c r="G47" s="105"/>
      <c r="H47" s="107">
        <f>E47*D47/1000</f>
        <v>0</v>
      </c>
      <c r="I47" s="108">
        <f>F47*D47/1000</f>
        <v>0</v>
      </c>
    </row>
    <row r="48" spans="1:9" ht="15" customHeight="1" x14ac:dyDescent="0.25">
      <c r="A48" s="47"/>
      <c r="B48" s="348" t="s">
        <v>160</v>
      </c>
      <c r="C48" s="349"/>
      <c r="D48" s="85"/>
      <c r="E48" s="154">
        <f>ЗАВТРАКИ!AN246</f>
        <v>0</v>
      </c>
      <c r="F48" s="154">
        <f>ЗАВТРАКИ!AN248</f>
        <v>2</v>
      </c>
      <c r="G48" s="105"/>
      <c r="H48" s="107">
        <f>E48*D48/1000</f>
        <v>0</v>
      </c>
      <c r="I48" s="108">
        <f>F48*D48/1000</f>
        <v>0</v>
      </c>
    </row>
    <row r="49" spans="1:10" x14ac:dyDescent="0.25">
      <c r="A49" s="47"/>
      <c r="B49" s="348" t="s">
        <v>161</v>
      </c>
      <c r="C49" s="349"/>
      <c r="D49" s="85"/>
      <c r="E49" s="154">
        <f>ЗАВТРАКИ!AM246</f>
        <v>0</v>
      </c>
      <c r="F49" s="154">
        <f>ЗАВТРАКИ!AM248</f>
        <v>0</v>
      </c>
      <c r="G49" s="105" t="e">
        <f>D49*#REF!/1000</f>
        <v>#REF!</v>
      </c>
      <c r="H49" s="107">
        <f>E49*D49/1000</f>
        <v>0</v>
      </c>
      <c r="I49" s="108">
        <f>F49*D49/1000</f>
        <v>0</v>
      </c>
    </row>
    <row r="50" spans="1:10" x14ac:dyDescent="0.25">
      <c r="A50" s="47"/>
      <c r="B50" s="348" t="s">
        <v>162</v>
      </c>
      <c r="C50" s="349"/>
      <c r="D50" s="85"/>
      <c r="E50" s="154">
        <f>ЗАВТРАКИ!AF246</f>
        <v>0.52</v>
      </c>
      <c r="F50" s="154">
        <f>ЗАВТРАКИ!AF248</f>
        <v>0.59</v>
      </c>
      <c r="G50" s="105" t="e">
        <f>D50*#REF!/1000</f>
        <v>#REF!</v>
      </c>
      <c r="H50" s="107">
        <f>E50*D50/1000</f>
        <v>0</v>
      </c>
      <c r="I50" s="108">
        <f>F50*D50/1000</f>
        <v>0</v>
      </c>
    </row>
    <row r="51" spans="1:10" x14ac:dyDescent="0.25">
      <c r="A51" s="47"/>
      <c r="B51" s="348" t="s">
        <v>163</v>
      </c>
      <c r="C51" s="349"/>
      <c r="D51" s="85"/>
      <c r="E51" s="154">
        <f>ЗАВТРАКИ!AH246</f>
        <v>6.18</v>
      </c>
      <c r="F51" s="154">
        <f>ЗАВТРАКИ!AH248</f>
        <v>10.3</v>
      </c>
      <c r="G51" s="105" t="e">
        <f>D51*#REF!/1000</f>
        <v>#REF!</v>
      </c>
      <c r="H51" s="107">
        <f>E51*D51/1000</f>
        <v>0</v>
      </c>
      <c r="I51" s="108">
        <f>F51*D51/1000</f>
        <v>0</v>
      </c>
    </row>
    <row r="52" spans="1:10" x14ac:dyDescent="0.25">
      <c r="A52" s="47"/>
      <c r="B52" s="348" t="s">
        <v>164</v>
      </c>
      <c r="C52" s="349"/>
      <c r="D52" s="85"/>
      <c r="E52" s="154">
        <f>ЗАВТРАКИ!AG246</f>
        <v>0</v>
      </c>
      <c r="F52" s="154">
        <f>ЗАВТРАКИ!AG248</f>
        <v>0</v>
      </c>
      <c r="G52" s="107"/>
      <c r="H52" s="107">
        <f>E52*D52/1000</f>
        <v>0</v>
      </c>
      <c r="I52" s="108">
        <f>F52*D52/1000</f>
        <v>0</v>
      </c>
    </row>
    <row r="53" spans="1:10" x14ac:dyDescent="0.25">
      <c r="A53" s="47"/>
      <c r="B53" s="348" t="s">
        <v>33</v>
      </c>
      <c r="C53" s="349"/>
      <c r="D53" s="85"/>
      <c r="E53" s="154">
        <f>ЗАВТРАКИ!AD246</f>
        <v>0</v>
      </c>
      <c r="F53" s="154">
        <f>ЗАВТРАКИ!AD248</f>
        <v>0</v>
      </c>
      <c r="G53" s="105" t="e">
        <f>D53*#REF!/1000</f>
        <v>#REF!</v>
      </c>
      <c r="H53" s="107">
        <f>E53*D53/1000</f>
        <v>0</v>
      </c>
      <c r="I53" s="108">
        <f>F53*D53/1000</f>
        <v>0</v>
      </c>
    </row>
    <row r="54" spans="1:10" x14ac:dyDescent="0.25">
      <c r="A54" s="47"/>
      <c r="B54" s="348" t="s">
        <v>32</v>
      </c>
      <c r="C54" s="349"/>
      <c r="D54" s="85"/>
      <c r="E54" s="154">
        <f>ЗАВТРАКИ!AC246</f>
        <v>0</v>
      </c>
      <c r="F54" s="154">
        <f>ЗАВТРАКИ!AC248</f>
        <v>0</v>
      </c>
      <c r="G54" s="105" t="e">
        <f>D54*#REF!/1000</f>
        <v>#REF!</v>
      </c>
      <c r="H54" s="107">
        <f>E54*D54/1000</f>
        <v>0</v>
      </c>
      <c r="I54" s="108">
        <f>F54*D54/1000</f>
        <v>0</v>
      </c>
    </row>
    <row r="55" spans="1:10" ht="15.75" customHeight="1" x14ac:dyDescent="0.25">
      <c r="A55" s="48"/>
      <c r="B55" s="337" t="s">
        <v>165</v>
      </c>
      <c r="C55" s="338"/>
      <c r="D55" s="87"/>
      <c r="E55" s="154">
        <f>ЗАВТРАКИ!AQ246</f>
        <v>20</v>
      </c>
      <c r="F55" s="154">
        <f>ЗАВТРАКИ!AQ248</f>
        <v>20</v>
      </c>
      <c r="G55" s="105"/>
      <c r="H55" s="107">
        <f>E55*D55/1000</f>
        <v>0</v>
      </c>
      <c r="I55" s="108">
        <f>F55*D55/1000</f>
        <v>0</v>
      </c>
      <c r="J55" s="59"/>
    </row>
    <row r="56" spans="1:10" s="49" customFormat="1" ht="15.75" customHeight="1" x14ac:dyDescent="0.25">
      <c r="A56" s="48"/>
      <c r="B56" s="337" t="s">
        <v>213</v>
      </c>
      <c r="C56" s="338"/>
      <c r="D56" s="87"/>
      <c r="E56" s="154">
        <f>ЗАВТРАКИ!AP246</f>
        <v>40</v>
      </c>
      <c r="F56" s="154">
        <f>ЗАВТРАКИ!AP248</f>
        <v>0</v>
      </c>
      <c r="G56" s="105" t="e">
        <f>D56*#REF!/1000</f>
        <v>#REF!</v>
      </c>
      <c r="H56" s="107">
        <f>E56*D56/1000</f>
        <v>0</v>
      </c>
      <c r="I56" s="108">
        <f>F56*D56/1000</f>
        <v>0</v>
      </c>
      <c r="J56" s="59"/>
    </row>
    <row r="57" spans="1:10" ht="15.75" customHeight="1" x14ac:dyDescent="0.25">
      <c r="A57" s="48"/>
      <c r="B57" s="337" t="s">
        <v>182</v>
      </c>
      <c r="C57" s="338"/>
      <c r="D57" s="87"/>
      <c r="E57" s="154">
        <f>ЗАВТРАКИ!AR246</f>
        <v>0</v>
      </c>
      <c r="F57" s="154">
        <f>ЗАВТРАКИ!AR248</f>
        <v>0</v>
      </c>
      <c r="G57" s="105"/>
      <c r="H57" s="107">
        <f>E57*D57/1000</f>
        <v>0</v>
      </c>
      <c r="I57" s="108">
        <f>F57*D57/1000</f>
        <v>0</v>
      </c>
      <c r="J57" s="59"/>
    </row>
    <row r="58" spans="1:10" x14ac:dyDescent="0.25">
      <c r="A58" s="47"/>
      <c r="B58" s="352" t="s">
        <v>166</v>
      </c>
      <c r="C58" s="353"/>
      <c r="D58" s="232"/>
      <c r="E58" s="154"/>
      <c r="F58" s="154"/>
      <c r="G58" s="105"/>
      <c r="H58" s="107"/>
      <c r="I58" s="108"/>
    </row>
    <row r="59" spans="1:10" x14ac:dyDescent="0.25">
      <c r="A59" s="47"/>
      <c r="B59" s="348" t="s">
        <v>167</v>
      </c>
      <c r="C59" s="349"/>
      <c r="D59" s="85"/>
      <c r="E59" s="154">
        <f>ЗАВТРАКИ!AS246</f>
        <v>36.67</v>
      </c>
      <c r="F59" s="154">
        <f>ЗАВТРАКИ!AS248</f>
        <v>51.86</v>
      </c>
      <c r="G59" s="105" t="e">
        <f>D59*#REF!/1000</f>
        <v>#REF!</v>
      </c>
      <c r="H59" s="107">
        <f>E59*D59/1000</f>
        <v>0</v>
      </c>
      <c r="I59" s="108">
        <f>F59*D59/1000</f>
        <v>0</v>
      </c>
    </row>
    <row r="60" spans="1:10" x14ac:dyDescent="0.25">
      <c r="A60" s="47"/>
      <c r="B60" s="348" t="s">
        <v>168</v>
      </c>
      <c r="C60" s="349"/>
      <c r="D60" s="85"/>
      <c r="E60" s="154">
        <f>ЗАВТРАКИ!AU246</f>
        <v>20</v>
      </c>
      <c r="F60" s="154">
        <f>ЗАВТРАКИ!AU248</f>
        <v>35</v>
      </c>
      <c r="G60" s="105" t="e">
        <f>D60*#REF!/1000</f>
        <v>#REF!</v>
      </c>
      <c r="H60" s="107">
        <f>E60*D60/1000</f>
        <v>0</v>
      </c>
      <c r="I60" s="108">
        <f>F60*D60/1000</f>
        <v>0</v>
      </c>
    </row>
    <row r="61" spans="1:10" x14ac:dyDescent="0.25">
      <c r="A61" s="47"/>
      <c r="B61" s="350" t="s">
        <v>46</v>
      </c>
      <c r="C61" s="351"/>
      <c r="D61" s="85"/>
      <c r="E61" s="154">
        <f>ЗАВТРАКИ!AT246</f>
        <v>0.52</v>
      </c>
      <c r="F61" s="154">
        <f>ЗАВТРАКИ!AT248</f>
        <v>0.69</v>
      </c>
      <c r="G61" s="107" t="e">
        <f>D61*#REF!/1000</f>
        <v>#REF!</v>
      </c>
      <c r="H61" s="107">
        <f>E61*D61/1000</f>
        <v>0</v>
      </c>
      <c r="I61" s="108">
        <f>F61*D61/1000</f>
        <v>0</v>
      </c>
    </row>
    <row r="62" spans="1:10" x14ac:dyDescent="0.25">
      <c r="A62" s="47"/>
      <c r="B62" s="352" t="s">
        <v>57</v>
      </c>
      <c r="C62" s="353"/>
      <c r="D62" s="232"/>
      <c r="E62" s="154"/>
      <c r="F62" s="154"/>
      <c r="G62" s="105"/>
      <c r="H62" s="107"/>
      <c r="I62" s="108"/>
    </row>
    <row r="63" spans="1:10" x14ac:dyDescent="0.25">
      <c r="A63" s="47"/>
      <c r="B63" s="329" t="s">
        <v>169</v>
      </c>
      <c r="C63" s="330"/>
      <c r="D63" s="86"/>
      <c r="E63" s="154">
        <f>ЗАВТРАКИ!BG246</f>
        <v>5</v>
      </c>
      <c r="F63" s="154">
        <f>ЗАВТРАКИ!BG248</f>
        <v>5</v>
      </c>
      <c r="G63" s="105" t="e">
        <f>D63*#REF!/1000</f>
        <v>#REF!</v>
      </c>
      <c r="H63" s="107">
        <f>E63*D63/1000</f>
        <v>0</v>
      </c>
      <c r="I63" s="108">
        <f>F63*D63/1000</f>
        <v>0</v>
      </c>
    </row>
    <row r="64" spans="1:10" s="49" customFormat="1" x14ac:dyDescent="0.25">
      <c r="A64" s="47"/>
      <c r="B64" s="329" t="s">
        <v>225</v>
      </c>
      <c r="C64" s="330"/>
      <c r="D64" s="86"/>
      <c r="E64" s="154">
        <f>ЗАВТРАКИ!BE246</f>
        <v>1.8</v>
      </c>
      <c r="F64" s="154">
        <f>ЗАВТРАКИ!BE248</f>
        <v>0</v>
      </c>
      <c r="G64" s="105" t="e">
        <f>D64*#REF!/1000</f>
        <v>#REF!</v>
      </c>
      <c r="H64" s="107">
        <f>E64*D64/1000</f>
        <v>0</v>
      </c>
      <c r="I64" s="108">
        <f>F64*D64/1000</f>
        <v>0</v>
      </c>
    </row>
    <row r="65" spans="1:9" s="49" customFormat="1" ht="15" hidden="1" customHeight="1" x14ac:dyDescent="0.25">
      <c r="A65" s="47"/>
      <c r="B65" s="329"/>
      <c r="C65" s="330"/>
      <c r="D65" s="86"/>
      <c r="E65" s="154"/>
      <c r="F65" s="154"/>
      <c r="G65" s="105"/>
      <c r="H65" s="107"/>
      <c r="I65" s="108"/>
    </row>
    <row r="66" spans="1:9" s="49" customFormat="1" x14ac:dyDescent="0.25">
      <c r="A66" s="47"/>
      <c r="B66" s="331" t="s">
        <v>223</v>
      </c>
      <c r="C66" s="332"/>
      <c r="D66" s="86"/>
      <c r="E66" s="154"/>
      <c r="F66" s="154"/>
      <c r="G66" s="105"/>
      <c r="H66" s="107"/>
      <c r="I66" s="108"/>
    </row>
    <row r="67" spans="1:9" s="49" customFormat="1" x14ac:dyDescent="0.25">
      <c r="A67" s="47"/>
      <c r="B67" s="329" t="s">
        <v>224</v>
      </c>
      <c r="C67" s="330"/>
      <c r="D67" s="86"/>
      <c r="E67" s="154">
        <f>ЗАВТРАКИ!BQ246</f>
        <v>7</v>
      </c>
      <c r="F67" s="154">
        <f>ЗАВТРАКИ!BQ248</f>
        <v>0</v>
      </c>
      <c r="G67" s="105" t="e">
        <f>D67*#REF!/1000</f>
        <v>#REF!</v>
      </c>
      <c r="H67" s="107">
        <f>E67*D67/1000</f>
        <v>0</v>
      </c>
      <c r="I67" s="108">
        <f>F67*D67/1000</f>
        <v>0</v>
      </c>
    </row>
    <row r="68" spans="1:9" x14ac:dyDescent="0.25">
      <c r="A68" s="47"/>
      <c r="B68" s="352" t="s">
        <v>8</v>
      </c>
      <c r="C68" s="353"/>
      <c r="D68" s="232"/>
      <c r="E68" s="154"/>
      <c r="F68" s="154"/>
      <c r="G68" s="105"/>
      <c r="H68" s="107"/>
      <c r="I68" s="108"/>
    </row>
    <row r="69" spans="1:9" x14ac:dyDescent="0.25">
      <c r="A69" s="47"/>
      <c r="B69" s="348" t="s">
        <v>262</v>
      </c>
      <c r="C69" s="349"/>
      <c r="D69" s="85"/>
      <c r="E69" s="154">
        <f>ЗАВТРАКИ!BH246</f>
        <v>0.56000000000000005</v>
      </c>
      <c r="F69" s="154">
        <f>ЗАВТРАКИ!BH248</f>
        <v>0.7</v>
      </c>
      <c r="G69" s="105" t="e">
        <f>D69*#REF!/1000</f>
        <v>#REF!</v>
      </c>
      <c r="H69" s="107">
        <f>E69*D69/1000</f>
        <v>0</v>
      </c>
      <c r="I69" s="108">
        <f>F69*D69/1000</f>
        <v>0</v>
      </c>
    </row>
    <row r="70" spans="1:9" x14ac:dyDescent="0.25">
      <c r="A70" s="47"/>
      <c r="B70" s="350" t="s">
        <v>190</v>
      </c>
      <c r="C70" s="351"/>
      <c r="D70" s="85"/>
      <c r="E70" s="154">
        <f>ЗАВТРАКИ!BK246</f>
        <v>0.28999999999999998</v>
      </c>
      <c r="F70" s="154">
        <f>ЗАВТРАКИ!BK248</f>
        <v>0.28999999999999998</v>
      </c>
      <c r="G70" s="105" t="e">
        <f>D70*#REF!/1000</f>
        <v>#REF!</v>
      </c>
      <c r="H70" s="107">
        <f>E70*D70/1000</f>
        <v>0</v>
      </c>
      <c r="I70" s="108">
        <f>F70*D70/1000</f>
        <v>0</v>
      </c>
    </row>
    <row r="71" spans="1:9" x14ac:dyDescent="0.25">
      <c r="A71" s="47"/>
      <c r="B71" s="350" t="s">
        <v>191</v>
      </c>
      <c r="C71" s="351"/>
      <c r="D71" s="85"/>
      <c r="E71" s="154">
        <f>ЗАВТРАКИ!BL246</f>
        <v>0.36</v>
      </c>
      <c r="F71" s="154">
        <f>ЗАВТРАКИ!BL248</f>
        <v>0.36</v>
      </c>
      <c r="G71" s="105" t="e">
        <f>D71*#REF!/1000</f>
        <v>#REF!</v>
      </c>
      <c r="H71" s="107">
        <f>E71*D71/1000</f>
        <v>0</v>
      </c>
      <c r="I71" s="108">
        <f>F71*D71/1000</f>
        <v>0</v>
      </c>
    </row>
    <row r="72" spans="1:9" x14ac:dyDescent="0.25">
      <c r="A72" s="47"/>
      <c r="B72" s="350" t="s">
        <v>170</v>
      </c>
      <c r="C72" s="351"/>
      <c r="D72" s="85"/>
      <c r="E72" s="154">
        <f>ЗАВТРАКИ!BM246</f>
        <v>0</v>
      </c>
      <c r="F72" s="154">
        <f>ЗАВТРАКИ!BM248</f>
        <v>0</v>
      </c>
      <c r="G72" s="105"/>
      <c r="H72" s="107">
        <f>E72*D72/1000</f>
        <v>0</v>
      </c>
      <c r="I72" s="108">
        <f>F72*D72/1000</f>
        <v>0</v>
      </c>
    </row>
    <row r="73" spans="1:9" x14ac:dyDescent="0.25">
      <c r="A73" s="47"/>
      <c r="B73" s="350" t="s">
        <v>171</v>
      </c>
      <c r="C73" s="351"/>
      <c r="D73" s="85"/>
      <c r="E73" s="154">
        <f>ЗАВТРАКИ!BJ246</f>
        <v>9.1300000000000008</v>
      </c>
      <c r="F73" s="154">
        <f>ЗАВТРАКИ!BJ248</f>
        <v>12.19</v>
      </c>
      <c r="G73" s="105" t="e">
        <f>D73*#REF!/1000</f>
        <v>#REF!</v>
      </c>
      <c r="H73" s="107">
        <f>E73*D73/1000</f>
        <v>0</v>
      </c>
      <c r="I73" s="108">
        <f>F73*D73/1000</f>
        <v>0</v>
      </c>
    </row>
    <row r="74" spans="1:9" x14ac:dyDescent="0.25">
      <c r="A74" s="47"/>
      <c r="B74" s="350" t="s">
        <v>192</v>
      </c>
      <c r="C74" s="351"/>
      <c r="D74" s="85"/>
      <c r="E74" s="154">
        <f>ЗАВТРАКИ!BI246</f>
        <v>1.3</v>
      </c>
      <c r="F74" s="154">
        <f>ЗАВТРАКИ!BI248</f>
        <v>2.2999999999999998</v>
      </c>
      <c r="G74" s="107" t="e">
        <f>D74*#REF!/1000</f>
        <v>#REF!</v>
      </c>
      <c r="H74" s="107">
        <f>E74*D74/1000</f>
        <v>0</v>
      </c>
      <c r="I74" s="108">
        <f>F74*D74/1000</f>
        <v>0</v>
      </c>
    </row>
    <row r="75" spans="1:9" x14ac:dyDescent="0.25">
      <c r="A75" s="47"/>
      <c r="B75" s="350" t="s">
        <v>193</v>
      </c>
      <c r="C75" s="351"/>
      <c r="D75" s="85"/>
      <c r="E75" s="154">
        <f>ЗАВТРАКИ!BP246</f>
        <v>0</v>
      </c>
      <c r="F75" s="154">
        <f>ЗАВТРАКИ!BP248</f>
        <v>0</v>
      </c>
      <c r="G75" s="105"/>
      <c r="H75" s="107">
        <f>E75*D75/1000</f>
        <v>0</v>
      </c>
      <c r="I75" s="108">
        <f>F75*D75/1000</f>
        <v>0</v>
      </c>
    </row>
    <row r="76" spans="1:9" x14ac:dyDescent="0.25">
      <c r="A76" s="213"/>
      <c r="B76" s="348" t="s">
        <v>172</v>
      </c>
      <c r="C76" s="349"/>
      <c r="D76" s="214"/>
      <c r="E76" s="206">
        <f>ЗАВТРАКИ!BR246</f>
        <v>3.25</v>
      </c>
      <c r="F76" s="206">
        <f>ЗАВТРАКИ!BR248</f>
        <v>4.1900000000000004</v>
      </c>
      <c r="G76" s="400" t="e">
        <f>D76*#REF!/1000</f>
        <v>#REF!</v>
      </c>
      <c r="H76" s="208">
        <f>E76*D76/1000</f>
        <v>0</v>
      </c>
      <c r="I76" s="108">
        <f>F76*D76/1000</f>
        <v>0</v>
      </c>
    </row>
    <row r="77" spans="1:9" ht="15.75" thickBot="1" x14ac:dyDescent="0.3">
      <c r="A77" s="54"/>
      <c r="B77" s="340" t="s">
        <v>64</v>
      </c>
      <c r="C77" s="341"/>
      <c r="D77" s="205"/>
      <c r="E77" s="156">
        <f>ЗАВТРАКИ!BN246</f>
        <v>0.01</v>
      </c>
      <c r="F77" s="156">
        <f>ЗАВТРАКИ!BN248</f>
        <v>0.01</v>
      </c>
      <c r="G77" s="106"/>
      <c r="H77" s="206">
        <f>E77*D77/1000</f>
        <v>0</v>
      </c>
      <c r="I77" s="155">
        <f>F77*D77/1000</f>
        <v>0</v>
      </c>
    </row>
    <row r="78" spans="1:9" ht="15" customHeight="1" thickBot="1" x14ac:dyDescent="0.3">
      <c r="A78" s="168"/>
      <c r="B78" s="385" t="s">
        <v>177</v>
      </c>
      <c r="C78" s="385"/>
      <c r="D78" s="153"/>
      <c r="E78" s="92"/>
      <c r="F78" s="169"/>
      <c r="G78" s="189" t="e">
        <f>SUM(G5:G76)</f>
        <v>#REF!</v>
      </c>
      <c r="H78" s="401">
        <f>SUM(H5:H77)</f>
        <v>0</v>
      </c>
      <c r="I78" s="401">
        <f>SUM(I5:I77)</f>
        <v>0</v>
      </c>
    </row>
    <row r="79" spans="1:9" ht="16.5" hidden="1" customHeight="1" thickBot="1" x14ac:dyDescent="0.3">
      <c r="A79" s="402"/>
      <c r="B79" s="385" t="s">
        <v>178</v>
      </c>
      <c r="C79" s="385"/>
      <c r="D79" s="92"/>
      <c r="G79" s="189"/>
    </row>
    <row r="80" spans="1:9" ht="3" hidden="1" customHeight="1" x14ac:dyDescent="0.25">
      <c r="A80" s="56"/>
      <c r="B80" s="57"/>
      <c r="C80" s="53"/>
      <c r="D80" s="53"/>
      <c r="G80" s="103"/>
    </row>
    <row r="81" spans="3:9" ht="29.25" customHeight="1" x14ac:dyDescent="0.25">
      <c r="G81" s="103" t="e">
        <f>#REF!</f>
        <v>#REF!</v>
      </c>
    </row>
    <row r="82" spans="3:9" ht="15.75" x14ac:dyDescent="0.25">
      <c r="G82" s="103"/>
    </row>
    <row r="83" spans="3:9" ht="15.75" x14ac:dyDescent="0.25">
      <c r="C83" s="58"/>
      <c r="G83" s="103"/>
      <c r="H83" s="103"/>
      <c r="I83" s="103"/>
    </row>
  </sheetData>
  <mergeCells count="82">
    <mergeCell ref="B37:C37"/>
    <mergeCell ref="B65:C65"/>
    <mergeCell ref="A1:I1"/>
    <mergeCell ref="B10:C10"/>
    <mergeCell ref="B11:C11"/>
    <mergeCell ref="D2:D3"/>
    <mergeCell ref="B6:C6"/>
    <mergeCell ref="E2:F2"/>
    <mergeCell ref="H2:I2"/>
    <mergeCell ref="B9:C9"/>
    <mergeCell ref="B21:C21"/>
    <mergeCell ref="B15:C15"/>
    <mergeCell ref="B34:C34"/>
    <mergeCell ref="B20:C20"/>
    <mergeCell ref="B22:C22"/>
    <mergeCell ref="B23:C23"/>
    <mergeCell ref="B33:C33"/>
    <mergeCell ref="B24:C24"/>
    <mergeCell ref="B25:C25"/>
    <mergeCell ref="B26:C26"/>
    <mergeCell ref="B27:C27"/>
    <mergeCell ref="B64:C64"/>
    <mergeCell ref="B58:C58"/>
    <mergeCell ref="B59:C59"/>
    <mergeCell ref="B60:C60"/>
    <mergeCell ref="B61:C61"/>
    <mergeCell ref="B46:C46"/>
    <mergeCell ref="B47:C47"/>
    <mergeCell ref="B52:C52"/>
    <mergeCell ref="B57:C57"/>
    <mergeCell ref="B79:C79"/>
    <mergeCell ref="B4:C4"/>
    <mergeCell ref="B5:C5"/>
    <mergeCell ref="B7:C7"/>
    <mergeCell ref="B8:C8"/>
    <mergeCell ref="B12:C12"/>
    <mergeCell ref="B13:C13"/>
    <mergeCell ref="B14:C14"/>
    <mergeCell ref="B16:C16"/>
    <mergeCell ref="B17:C17"/>
    <mergeCell ref="B18:C18"/>
    <mergeCell ref="B19:C19"/>
    <mergeCell ref="B48:C48"/>
    <mergeCell ref="B49:C49"/>
    <mergeCell ref="B50:C50"/>
    <mergeCell ref="B39:C39"/>
    <mergeCell ref="B62:C62"/>
    <mergeCell ref="B63:C63"/>
    <mergeCell ref="B35:C35"/>
    <mergeCell ref="B78:C78"/>
    <mergeCell ref="B28:C28"/>
    <mergeCell ref="B29:C29"/>
    <mergeCell ref="B30:C30"/>
    <mergeCell ref="B31:C31"/>
    <mergeCell ref="A2:A3"/>
    <mergeCell ref="B2:C3"/>
    <mergeCell ref="B75:C75"/>
    <mergeCell ref="B76:C76"/>
    <mergeCell ref="B53:C53"/>
    <mergeCell ref="B54:C54"/>
    <mergeCell ref="B55:C55"/>
    <mergeCell ref="B51:C51"/>
    <mergeCell ref="B40:C40"/>
    <mergeCell ref="B41:C41"/>
    <mergeCell ref="B42:C42"/>
    <mergeCell ref="B72:C72"/>
    <mergeCell ref="B73:C73"/>
    <mergeCell ref="B74:C74"/>
    <mergeCell ref="B68:C68"/>
    <mergeCell ref="B69:C69"/>
    <mergeCell ref="B70:C70"/>
    <mergeCell ref="B71:C71"/>
    <mergeCell ref="B56:C56"/>
    <mergeCell ref="B36:C36"/>
    <mergeCell ref="B38:C38"/>
    <mergeCell ref="B43:C43"/>
    <mergeCell ref="B44:C44"/>
    <mergeCell ref="B32:C32"/>
    <mergeCell ref="B77:C77"/>
    <mergeCell ref="B66:C66"/>
    <mergeCell ref="B67:C67"/>
    <mergeCell ref="B45:C45"/>
  </mergeCells>
  <pageMargins left="0.7" right="0.7" top="0.75" bottom="0.75" header="0.3" footer="0.3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J23" sqref="J23"/>
    </sheetView>
  </sheetViews>
  <sheetFormatPr defaultRowHeight="15" x14ac:dyDescent="0.25"/>
  <cols>
    <col min="3" max="4" width="9.140625" hidden="1" customWidth="1"/>
    <col min="5" max="5" width="9.140625" customWidth="1"/>
    <col min="6" max="6" width="19.5703125" customWidth="1"/>
  </cols>
  <sheetData>
    <row r="1" spans="1:6" x14ac:dyDescent="0.25">
      <c r="A1" s="46"/>
      <c r="B1" s="356" t="s">
        <v>242</v>
      </c>
      <c r="C1" s="356"/>
      <c r="D1" s="356"/>
      <c r="E1" s="356"/>
      <c r="F1" s="356"/>
    </row>
    <row r="2" spans="1:6" ht="18.75" x14ac:dyDescent="0.25">
      <c r="A2" s="164" t="s">
        <v>243</v>
      </c>
      <c r="B2" s="158">
        <v>60.04</v>
      </c>
      <c r="C2" s="159">
        <v>45098</v>
      </c>
      <c r="D2" s="159">
        <v>5403</v>
      </c>
      <c r="E2" s="60">
        <f>D2+C2</f>
        <v>50501</v>
      </c>
      <c r="F2" s="160">
        <f>E2*B2</f>
        <v>3032080.04</v>
      </c>
    </row>
    <row r="3" spans="1:6" x14ac:dyDescent="0.25">
      <c r="A3" s="164"/>
      <c r="B3" s="159"/>
      <c r="C3" s="159"/>
      <c r="D3" s="159"/>
      <c r="E3" s="60"/>
      <c r="F3" s="159"/>
    </row>
    <row r="4" spans="1:6" x14ac:dyDescent="0.25">
      <c r="A4" s="164"/>
      <c r="B4" s="159"/>
      <c r="C4" s="159"/>
      <c r="D4" s="159"/>
      <c r="E4" s="60"/>
      <c r="F4" s="159"/>
    </row>
    <row r="5" spans="1:6" x14ac:dyDescent="0.25">
      <c r="A5" s="164"/>
      <c r="B5" s="159"/>
      <c r="C5" s="159"/>
      <c r="D5" s="159"/>
      <c r="E5" s="60"/>
      <c r="F5" s="159"/>
    </row>
    <row r="6" spans="1:6" ht="18.75" x14ac:dyDescent="0.25">
      <c r="A6" s="164" t="s">
        <v>244</v>
      </c>
      <c r="B6" s="158">
        <v>74.010000000000005</v>
      </c>
      <c r="C6" s="159"/>
      <c r="D6" s="159"/>
      <c r="E6" s="161">
        <v>13491</v>
      </c>
      <c r="F6" s="160">
        <f>E6*B6</f>
        <v>998468.91</v>
      </c>
    </row>
    <row r="7" spans="1:6" x14ac:dyDescent="0.25">
      <c r="A7" s="46"/>
      <c r="B7" s="159"/>
      <c r="C7" s="159"/>
      <c r="D7" s="159"/>
      <c r="E7" s="60"/>
      <c r="F7" s="60"/>
    </row>
    <row r="8" spans="1:6" ht="15.75" x14ac:dyDescent="0.25">
      <c r="A8" s="46"/>
      <c r="B8" s="159"/>
      <c r="C8" s="159"/>
      <c r="D8" s="159"/>
      <c r="E8" s="60">
        <f>E6+E2</f>
        <v>63992</v>
      </c>
      <c r="F8" s="162">
        <f>F2+F6</f>
        <v>4030548.95</v>
      </c>
    </row>
    <row r="9" spans="1:6" x14ac:dyDescent="0.25">
      <c r="A9" s="46"/>
      <c r="B9" s="159"/>
      <c r="C9" s="159"/>
      <c r="D9" s="159"/>
      <c r="E9" s="60"/>
      <c r="F9" s="60"/>
    </row>
    <row r="10" spans="1:6" ht="15.75" x14ac:dyDescent="0.25">
      <c r="A10" s="46"/>
      <c r="B10" s="159"/>
      <c r="C10" s="159"/>
      <c r="D10" s="159"/>
      <c r="E10" s="60"/>
      <c r="F10" s="163">
        <f>F8/E8</f>
        <v>62.99</v>
      </c>
    </row>
    <row r="11" spans="1:6" x14ac:dyDescent="0.25">
      <c r="A11" s="46"/>
      <c r="B11" s="157"/>
      <c r="C11" s="157"/>
      <c r="D11" s="157"/>
      <c r="E11" s="46"/>
      <c r="F11" s="46"/>
    </row>
    <row r="12" spans="1:6" x14ac:dyDescent="0.25">
      <c r="A12" s="46"/>
      <c r="B12" s="356" t="s">
        <v>245</v>
      </c>
      <c r="C12" s="356"/>
      <c r="D12" s="356"/>
      <c r="E12" s="356"/>
      <c r="F12" s="356"/>
    </row>
    <row r="13" spans="1:6" ht="18.75" x14ac:dyDescent="0.25">
      <c r="A13" s="164" t="s">
        <v>243</v>
      </c>
      <c r="B13" s="158">
        <v>66.03</v>
      </c>
      <c r="C13" s="159">
        <v>45098</v>
      </c>
      <c r="D13" s="159">
        <v>5403</v>
      </c>
      <c r="E13" s="60">
        <v>50138</v>
      </c>
      <c r="F13" s="160">
        <f>E13*B13</f>
        <v>3310612.14</v>
      </c>
    </row>
    <row r="14" spans="1:6" x14ac:dyDescent="0.25">
      <c r="A14" s="164"/>
      <c r="B14" s="159"/>
      <c r="C14" s="159"/>
      <c r="D14" s="159"/>
      <c r="E14" s="60"/>
      <c r="F14" s="159"/>
    </row>
    <row r="15" spans="1:6" x14ac:dyDescent="0.25">
      <c r="A15" s="164"/>
      <c r="B15" s="159"/>
      <c r="C15" s="159"/>
      <c r="D15" s="159"/>
      <c r="E15" s="60"/>
      <c r="F15" s="159"/>
    </row>
    <row r="16" spans="1:6" x14ac:dyDescent="0.25">
      <c r="A16" s="164"/>
      <c r="B16" s="159"/>
      <c r="C16" s="159"/>
      <c r="D16" s="159"/>
      <c r="E16" s="60"/>
      <c r="F16" s="159"/>
    </row>
    <row r="17" spans="1:6" ht="18.75" x14ac:dyDescent="0.25">
      <c r="A17" s="164" t="s">
        <v>244</v>
      </c>
      <c r="B17" s="158">
        <v>68.62</v>
      </c>
      <c r="C17" s="159"/>
      <c r="D17" s="159"/>
      <c r="E17" s="161">
        <v>17586</v>
      </c>
      <c r="F17" s="160">
        <f>E17*B17</f>
        <v>1206751.32</v>
      </c>
    </row>
    <row r="18" spans="1:6" x14ac:dyDescent="0.25">
      <c r="A18" s="46"/>
      <c r="B18" s="159"/>
      <c r="C18" s="159"/>
      <c r="D18" s="159"/>
      <c r="E18" s="60"/>
      <c r="F18" s="60"/>
    </row>
    <row r="19" spans="1:6" ht="15.75" x14ac:dyDescent="0.25">
      <c r="A19" s="46"/>
      <c r="B19" s="159"/>
      <c r="C19" s="159"/>
      <c r="D19" s="159"/>
      <c r="E19" s="60">
        <f>E17+E13</f>
        <v>67724</v>
      </c>
      <c r="F19" s="162">
        <f>F13+F17</f>
        <v>4517363.46</v>
      </c>
    </row>
    <row r="20" spans="1:6" x14ac:dyDescent="0.25">
      <c r="A20" s="46"/>
      <c r="B20" s="159"/>
      <c r="C20" s="159"/>
      <c r="D20" s="159"/>
      <c r="E20" s="60"/>
      <c r="F20" s="60"/>
    </row>
    <row r="21" spans="1:6" ht="15.75" x14ac:dyDescent="0.25">
      <c r="A21" s="46"/>
      <c r="B21" s="159"/>
      <c r="C21" s="159"/>
      <c r="D21" s="159"/>
      <c r="E21" s="60"/>
      <c r="F21" s="163">
        <f>F19/E19</f>
        <v>66.7</v>
      </c>
    </row>
    <row r="22" spans="1:6" x14ac:dyDescent="0.25">
      <c r="A22" s="46"/>
      <c r="B22" s="157"/>
      <c r="C22" s="157"/>
      <c r="D22" s="157"/>
      <c r="E22" s="46"/>
      <c r="F22" s="46"/>
    </row>
    <row r="23" spans="1:6" x14ac:dyDescent="0.25">
      <c r="A23" s="46"/>
      <c r="B23" s="157"/>
      <c r="C23" s="157"/>
      <c r="D23" s="157"/>
      <c r="E23" s="46"/>
      <c r="F23" s="46"/>
    </row>
    <row r="24" spans="1:6" x14ac:dyDescent="0.25">
      <c r="A24" s="46"/>
      <c r="B24" s="356" t="s">
        <v>246</v>
      </c>
      <c r="C24" s="356"/>
      <c r="D24" s="356"/>
      <c r="E24" s="356"/>
      <c r="F24" s="356"/>
    </row>
    <row r="25" spans="1:6" ht="18.75" x14ac:dyDescent="0.25">
      <c r="A25" s="164" t="s">
        <v>243</v>
      </c>
      <c r="B25" s="158">
        <v>60.82</v>
      </c>
      <c r="C25" s="159">
        <v>45098</v>
      </c>
      <c r="D25" s="159">
        <v>5403</v>
      </c>
      <c r="E25" s="60">
        <v>50138</v>
      </c>
      <c r="F25" s="160">
        <f>E25*B25</f>
        <v>3049393.16</v>
      </c>
    </row>
    <row r="26" spans="1:6" x14ac:dyDescent="0.25">
      <c r="A26" s="164"/>
      <c r="B26" s="159"/>
      <c r="C26" s="159"/>
      <c r="D26" s="159"/>
      <c r="E26" s="60"/>
      <c r="F26" s="159"/>
    </row>
    <row r="27" spans="1:6" x14ac:dyDescent="0.25">
      <c r="A27" s="164"/>
      <c r="B27" s="159"/>
      <c r="C27" s="159"/>
      <c r="D27" s="159"/>
      <c r="E27" s="60"/>
      <c r="F27" s="159"/>
    </row>
    <row r="28" spans="1:6" x14ac:dyDescent="0.25">
      <c r="A28" s="164"/>
      <c r="B28" s="159"/>
      <c r="C28" s="159"/>
      <c r="D28" s="159"/>
      <c r="E28" s="60"/>
      <c r="F28" s="159"/>
    </row>
    <row r="29" spans="1:6" ht="18.75" x14ac:dyDescent="0.25">
      <c r="A29" s="164" t="s">
        <v>244</v>
      </c>
      <c r="B29" s="158">
        <v>73.569999999999993</v>
      </c>
      <c r="C29" s="159"/>
      <c r="D29" s="159"/>
      <c r="E29" s="161">
        <v>17586</v>
      </c>
      <c r="F29" s="160">
        <f>E29*B29</f>
        <v>1293802.02</v>
      </c>
    </row>
    <row r="30" spans="1:6" x14ac:dyDescent="0.25">
      <c r="A30" s="46"/>
      <c r="B30" s="159"/>
      <c r="C30" s="159"/>
      <c r="D30" s="159"/>
      <c r="E30" s="60"/>
      <c r="F30" s="60"/>
    </row>
    <row r="31" spans="1:6" ht="15.75" x14ac:dyDescent="0.25">
      <c r="A31" s="46"/>
      <c r="B31" s="159"/>
      <c r="C31" s="159"/>
      <c r="D31" s="159"/>
      <c r="E31" s="60">
        <f>E29+E25</f>
        <v>67724</v>
      </c>
      <c r="F31" s="162">
        <f>F25+F29</f>
        <v>4343195.18</v>
      </c>
    </row>
    <row r="32" spans="1:6" x14ac:dyDescent="0.25">
      <c r="A32" s="46"/>
      <c r="B32" s="159"/>
      <c r="C32" s="159"/>
      <c r="D32" s="159"/>
      <c r="E32" s="60"/>
      <c r="F32" s="60"/>
    </row>
    <row r="33" spans="1:6" ht="15.75" x14ac:dyDescent="0.25">
      <c r="A33" s="46"/>
      <c r="B33" s="159"/>
      <c r="C33" s="159"/>
      <c r="D33" s="159"/>
      <c r="E33" s="60"/>
      <c r="F33" s="163">
        <f>F31/E31</f>
        <v>64.13</v>
      </c>
    </row>
  </sheetData>
  <mergeCells count="3">
    <mergeCell ref="B1:F1"/>
    <mergeCell ref="B12:F12"/>
    <mergeCell ref="B24:F2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R739"/>
  <sheetViews>
    <sheetView workbookViewId="0">
      <pane xSplit="14" ySplit="3" topLeftCell="AI39" activePane="bottomRight" state="frozen"/>
      <selection pane="topRight" activeCell="J1" sqref="J1"/>
      <selection pane="bottomLeft" activeCell="A10" sqref="A10"/>
      <selection pane="bottomRight" activeCell="H68" sqref="H68"/>
    </sheetView>
  </sheetViews>
  <sheetFormatPr defaultRowHeight="15" x14ac:dyDescent="0.25"/>
  <cols>
    <col min="1" max="1" width="26.140625" customWidth="1"/>
    <col min="2" max="2" width="9" customWidth="1"/>
    <col min="3" max="3" width="6.42578125" customWidth="1"/>
    <col min="4" max="6" width="5.7109375" customWidth="1"/>
    <col min="7" max="12" width="5.140625" customWidth="1"/>
    <col min="13" max="13" width="5.5703125" customWidth="1"/>
    <col min="14" max="14" width="5.140625" customWidth="1"/>
    <col min="15" max="17" width="5.42578125" customWidth="1"/>
    <col min="18" max="18" width="5.5703125" style="45" customWidth="1"/>
    <col min="19" max="20" width="5.42578125" customWidth="1"/>
    <col min="21" max="21" width="5.140625" customWidth="1"/>
    <col min="22" max="22" width="6.7109375" customWidth="1"/>
    <col min="23" max="23" width="5.42578125" customWidth="1"/>
    <col min="24" max="24" width="5.5703125" customWidth="1"/>
    <col min="25" max="26" width="5.85546875" customWidth="1"/>
    <col min="27" max="27" width="5.140625" customWidth="1"/>
    <col min="28" max="28" width="5.42578125" customWidth="1"/>
    <col min="29" max="34" width="5.140625" customWidth="1"/>
    <col min="35" max="36" width="5.85546875" customWidth="1"/>
    <col min="37" max="41" width="5.140625" customWidth="1"/>
    <col min="42" max="42" width="5.5703125" customWidth="1"/>
    <col min="43" max="45" width="5.85546875" customWidth="1"/>
    <col min="46" max="46" width="5.140625" customWidth="1"/>
    <col min="47" max="47" width="5.5703125" customWidth="1"/>
    <col min="48" max="66" width="5.140625" customWidth="1"/>
    <col min="67" max="67" width="5.42578125" customWidth="1"/>
    <col min="68" max="70" width="5.140625" customWidth="1"/>
  </cols>
  <sheetData>
    <row r="1" spans="1:70" ht="33" customHeight="1" thickBot="1" x14ac:dyDescent="0.3">
      <c r="C1" s="260" t="s">
        <v>0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/>
      <c r="O1" s="282" t="s">
        <v>1</v>
      </c>
      <c r="P1" s="283"/>
      <c r="Q1" s="283"/>
      <c r="R1" s="283"/>
      <c r="S1" s="283"/>
      <c r="T1" s="284"/>
      <c r="U1" s="2"/>
      <c r="V1" s="3"/>
      <c r="W1" s="263" t="s">
        <v>2</v>
      </c>
      <c r="X1" s="263"/>
      <c r="Y1" s="263"/>
      <c r="Z1" s="263"/>
      <c r="AA1" s="263"/>
      <c r="AB1" s="285"/>
      <c r="AC1" s="286" t="s">
        <v>3</v>
      </c>
      <c r="AD1" s="287"/>
      <c r="AE1" s="287"/>
      <c r="AF1" s="287"/>
      <c r="AG1" s="287"/>
      <c r="AH1" s="287"/>
      <c r="AI1" s="288" t="s">
        <v>4</v>
      </c>
      <c r="AJ1" s="288"/>
      <c r="AK1" s="288"/>
      <c r="AL1" s="300" t="s">
        <v>5</v>
      </c>
      <c r="AM1" s="301"/>
      <c r="AN1" s="302"/>
      <c r="AP1" s="375" t="s">
        <v>201</v>
      </c>
      <c r="AQ1" s="368"/>
      <c r="AR1" s="376"/>
      <c r="AS1" s="311" t="s">
        <v>6</v>
      </c>
      <c r="AT1" s="258"/>
      <c r="AU1" s="259"/>
      <c r="AV1" s="4"/>
      <c r="AW1" s="260" t="s">
        <v>7</v>
      </c>
      <c r="AX1" s="261"/>
      <c r="AY1" s="261"/>
      <c r="AZ1" s="261"/>
      <c r="BA1" s="261"/>
      <c r="BB1" s="261"/>
      <c r="BC1" s="262"/>
      <c r="BD1" s="4"/>
      <c r="BE1" s="307" t="s">
        <v>209</v>
      </c>
      <c r="BF1" s="307"/>
      <c r="BG1" s="307"/>
      <c r="BH1" s="298" t="s">
        <v>8</v>
      </c>
      <c r="BI1" s="263"/>
      <c r="BJ1" s="263"/>
      <c r="BK1" s="263"/>
      <c r="BL1" s="263"/>
      <c r="BM1" s="263"/>
      <c r="BN1" s="263"/>
      <c r="BO1" s="263"/>
      <c r="BP1" s="263"/>
      <c r="BQ1" s="127"/>
      <c r="BR1" s="2"/>
    </row>
    <row r="2" spans="1:70" s="1" customFormat="1" ht="66" customHeight="1" x14ac:dyDescent="0.25">
      <c r="A2" s="299" t="s">
        <v>9</v>
      </c>
      <c r="B2" s="299"/>
      <c r="C2" s="252" t="s">
        <v>10</v>
      </c>
      <c r="D2" s="242" t="s">
        <v>219</v>
      </c>
      <c r="E2" s="242" t="s">
        <v>228</v>
      </c>
      <c r="F2" s="242" t="s">
        <v>220</v>
      </c>
      <c r="G2" s="252" t="s">
        <v>11</v>
      </c>
      <c r="H2" s="252" t="s">
        <v>12</v>
      </c>
      <c r="I2" s="242" t="s">
        <v>215</v>
      </c>
      <c r="J2" s="252" t="s">
        <v>13</v>
      </c>
      <c r="K2" s="273" t="s">
        <v>14</v>
      </c>
      <c r="L2" s="252" t="s">
        <v>15</v>
      </c>
      <c r="M2" s="252" t="s">
        <v>16</v>
      </c>
      <c r="N2" s="252" t="s">
        <v>17</v>
      </c>
      <c r="O2" s="303" t="s">
        <v>217</v>
      </c>
      <c r="P2" s="303" t="s">
        <v>19</v>
      </c>
      <c r="Q2" s="303" t="s">
        <v>20</v>
      </c>
      <c r="R2" s="321" t="s">
        <v>257</v>
      </c>
      <c r="S2" s="303" t="s">
        <v>258</v>
      </c>
      <c r="T2" s="303" t="s">
        <v>23</v>
      </c>
      <c r="U2" s="271" t="s">
        <v>24</v>
      </c>
      <c r="V2" s="305" t="s">
        <v>25</v>
      </c>
      <c r="W2" s="266" t="s">
        <v>26</v>
      </c>
      <c r="X2" s="266" t="s">
        <v>27</v>
      </c>
      <c r="Y2" s="266" t="s">
        <v>28</v>
      </c>
      <c r="Z2" s="266" t="s">
        <v>29</v>
      </c>
      <c r="AA2" s="266" t="s">
        <v>30</v>
      </c>
      <c r="AB2" s="264" t="s">
        <v>31</v>
      </c>
      <c r="AC2" s="237" t="s">
        <v>32</v>
      </c>
      <c r="AD2" s="290" t="s">
        <v>33</v>
      </c>
      <c r="AE2" s="290" t="s">
        <v>34</v>
      </c>
      <c r="AF2" s="237" t="s">
        <v>35</v>
      </c>
      <c r="AG2" s="290" t="s">
        <v>36</v>
      </c>
      <c r="AH2" s="290" t="s">
        <v>37</v>
      </c>
      <c r="AI2" s="279" t="s">
        <v>38</v>
      </c>
      <c r="AJ2" s="279" t="s">
        <v>264</v>
      </c>
      <c r="AK2" s="279" t="s">
        <v>39</v>
      </c>
      <c r="AL2" s="275" t="s">
        <v>40</v>
      </c>
      <c r="AM2" s="275" t="s">
        <v>41</v>
      </c>
      <c r="AN2" s="275" t="s">
        <v>42</v>
      </c>
      <c r="AO2" s="277" t="s">
        <v>43</v>
      </c>
      <c r="AP2" s="242" t="s">
        <v>212</v>
      </c>
      <c r="AQ2" s="271" t="s">
        <v>44</v>
      </c>
      <c r="AR2" s="242" t="s">
        <v>200</v>
      </c>
      <c r="AS2" s="250" t="s">
        <v>45</v>
      </c>
      <c r="AT2" s="250" t="s">
        <v>46</v>
      </c>
      <c r="AU2" s="250" t="s">
        <v>47</v>
      </c>
      <c r="AV2" s="237" t="s">
        <v>48</v>
      </c>
      <c r="AW2" s="252" t="s">
        <v>49</v>
      </c>
      <c r="AX2" s="252" t="s">
        <v>50</v>
      </c>
      <c r="AY2" s="252" t="s">
        <v>51</v>
      </c>
      <c r="AZ2" s="252" t="s">
        <v>52</v>
      </c>
      <c r="BA2" s="252" t="s">
        <v>53</v>
      </c>
      <c r="BB2" s="252" t="s">
        <v>54</v>
      </c>
      <c r="BC2" s="252" t="s">
        <v>55</v>
      </c>
      <c r="BD2" s="237" t="s">
        <v>56</v>
      </c>
      <c r="BE2" s="242" t="s">
        <v>208</v>
      </c>
      <c r="BF2" s="242" t="s">
        <v>241</v>
      </c>
      <c r="BG2" s="242" t="s">
        <v>72</v>
      </c>
      <c r="BH2" s="266" t="s">
        <v>58</v>
      </c>
      <c r="BI2" s="266" t="s">
        <v>59</v>
      </c>
      <c r="BJ2" s="266" t="s">
        <v>60</v>
      </c>
      <c r="BK2" s="264" t="s">
        <v>61</v>
      </c>
      <c r="BL2" s="264" t="s">
        <v>62</v>
      </c>
      <c r="BM2" s="264" t="s">
        <v>63</v>
      </c>
      <c r="BN2" s="266" t="s">
        <v>64</v>
      </c>
      <c r="BO2" s="264" t="s">
        <v>65</v>
      </c>
      <c r="BP2" s="268" t="s">
        <v>66</v>
      </c>
      <c r="BQ2" s="290" t="s">
        <v>226</v>
      </c>
      <c r="BR2" s="271" t="s">
        <v>67</v>
      </c>
    </row>
    <row r="3" spans="1:70" ht="15.75" customHeight="1" thickBot="1" x14ac:dyDescent="0.3">
      <c r="A3" s="5" t="s">
        <v>68</v>
      </c>
      <c r="B3" s="5" t="s">
        <v>69</v>
      </c>
      <c r="C3" s="253"/>
      <c r="D3" s="243"/>
      <c r="E3" s="289"/>
      <c r="F3" s="289"/>
      <c r="G3" s="253"/>
      <c r="H3" s="253"/>
      <c r="I3" s="289"/>
      <c r="J3" s="253"/>
      <c r="K3" s="274"/>
      <c r="L3" s="253"/>
      <c r="M3" s="253"/>
      <c r="N3" s="253"/>
      <c r="O3" s="304"/>
      <c r="P3" s="304"/>
      <c r="Q3" s="304"/>
      <c r="R3" s="322"/>
      <c r="S3" s="304"/>
      <c r="T3" s="304"/>
      <c r="U3" s="272"/>
      <c r="V3" s="306"/>
      <c r="W3" s="267"/>
      <c r="X3" s="267"/>
      <c r="Y3" s="267"/>
      <c r="Z3" s="267"/>
      <c r="AA3" s="267"/>
      <c r="AB3" s="265"/>
      <c r="AC3" s="238"/>
      <c r="AD3" s="291"/>
      <c r="AE3" s="291"/>
      <c r="AF3" s="238"/>
      <c r="AG3" s="291"/>
      <c r="AH3" s="291"/>
      <c r="AI3" s="280"/>
      <c r="AJ3" s="280"/>
      <c r="AK3" s="280"/>
      <c r="AL3" s="276"/>
      <c r="AM3" s="276"/>
      <c r="AN3" s="276"/>
      <c r="AO3" s="318"/>
      <c r="AP3" s="289"/>
      <c r="AQ3" s="272"/>
      <c r="AR3" s="289"/>
      <c r="AS3" s="251"/>
      <c r="AT3" s="251"/>
      <c r="AU3" s="251"/>
      <c r="AV3" s="238"/>
      <c r="AW3" s="253"/>
      <c r="AX3" s="253"/>
      <c r="AY3" s="253"/>
      <c r="AZ3" s="253"/>
      <c r="BA3" s="253"/>
      <c r="BB3" s="253"/>
      <c r="BC3" s="253"/>
      <c r="BD3" s="238"/>
      <c r="BE3" s="243"/>
      <c r="BF3" s="289"/>
      <c r="BG3" s="289"/>
      <c r="BH3" s="267"/>
      <c r="BI3" s="267"/>
      <c r="BJ3" s="267"/>
      <c r="BK3" s="265"/>
      <c r="BL3" s="265"/>
      <c r="BM3" s="265"/>
      <c r="BN3" s="267"/>
      <c r="BO3" s="265"/>
      <c r="BP3" s="269"/>
      <c r="BQ3" s="291"/>
      <c r="BR3" s="272"/>
    </row>
    <row r="4" spans="1:70" ht="15.75" customHeight="1" x14ac:dyDescent="0.25">
      <c r="A4" s="292" t="s">
        <v>256</v>
      </c>
      <c r="B4" s="6">
        <v>60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>
        <f>'[1]ФРУКТЫ, ОВОЩИ'!$F$225</f>
        <v>68.400000000000006</v>
      </c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8"/>
      <c r="BP4" s="8"/>
      <c r="BQ4" s="8"/>
      <c r="BR4" s="7">
        <f>'[1]ФРУКТЫ, ОВОЩИ'!$F$226</f>
        <v>4</v>
      </c>
    </row>
    <row r="5" spans="1:70" ht="15.75" customHeight="1" x14ac:dyDescent="0.25">
      <c r="A5" s="292"/>
      <c r="B5" s="9">
        <v>100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>
        <f>'[1]ФРУКТЫ, ОВОЩИ'!$Q$225</f>
        <v>114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1"/>
      <c r="BP5" s="11"/>
      <c r="BQ5" s="11"/>
      <c r="BR5" s="10">
        <f>'[1]ФРУКТЫ, ОВОЩИ'!$Q$226</f>
        <v>6.7</v>
      </c>
    </row>
    <row r="6" spans="1:70" ht="16.5" customHeight="1" x14ac:dyDescent="0.25">
      <c r="A6" s="292" t="s">
        <v>74</v>
      </c>
      <c r="B6" s="6">
        <v>200</v>
      </c>
      <c r="C6" s="7"/>
      <c r="D6" s="7"/>
      <c r="E6" s="7"/>
      <c r="F6" s="7"/>
      <c r="G6" s="7"/>
      <c r="H6" s="7"/>
      <c r="I6" s="7"/>
      <c r="J6" s="7">
        <f>[1]СУПЫ!$F$25</f>
        <v>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>
        <f>[1]СУПЫ!$F$18</f>
        <v>48.7</v>
      </c>
      <c r="W6" s="7"/>
      <c r="X6" s="7">
        <f>[1]СУПЫ!$F$20</f>
        <v>10.6</v>
      </c>
      <c r="Y6" s="7">
        <f>[1]СУПЫ!$F$19</f>
        <v>10</v>
      </c>
      <c r="Z6" s="7">
        <f>[1]СУПЫ!$F$17</f>
        <v>64</v>
      </c>
      <c r="AA6" s="7"/>
      <c r="AB6" s="7"/>
      <c r="AC6" s="7"/>
      <c r="AD6" s="7"/>
      <c r="AE6" s="7"/>
      <c r="AF6" s="7">
        <f>[1]СУПЫ!$F$24</f>
        <v>1.5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>
        <f>[1]СУПЫ!$F$22</f>
        <v>1.3</v>
      </c>
      <c r="BK6" s="7"/>
      <c r="BL6" s="7"/>
      <c r="BM6" s="7"/>
      <c r="BN6" s="7"/>
      <c r="BO6" s="8"/>
      <c r="BP6" s="8"/>
      <c r="BQ6" s="8"/>
      <c r="BR6" s="7">
        <f>[1]СУПЫ!$F$21</f>
        <v>2.4</v>
      </c>
    </row>
    <row r="7" spans="1:70" ht="16.5" customHeight="1" x14ac:dyDescent="0.25">
      <c r="A7" s="292"/>
      <c r="B7" s="9">
        <v>250</v>
      </c>
      <c r="C7" s="10"/>
      <c r="D7" s="10"/>
      <c r="E7" s="10"/>
      <c r="F7" s="10"/>
      <c r="G7" s="10"/>
      <c r="H7" s="10"/>
      <c r="I7" s="10"/>
      <c r="J7" s="10">
        <f>[1]СУПЫ!$Q$25</f>
        <v>7.5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>
        <f>[1]СУПЫ!$Q$18</f>
        <v>60.8</v>
      </c>
      <c r="W7" s="10"/>
      <c r="X7" s="10">
        <f>[1]СУПЫ!$Q$20</f>
        <v>13.3</v>
      </c>
      <c r="Y7" s="10">
        <f>[1]СУПЫ!$Q$19</f>
        <v>12.5</v>
      </c>
      <c r="Z7" s="10">
        <f>[1]СУПЫ!$Q$17</f>
        <v>80</v>
      </c>
      <c r="AA7" s="10"/>
      <c r="AB7" s="10"/>
      <c r="AC7" s="10"/>
      <c r="AD7" s="10"/>
      <c r="AE7" s="10"/>
      <c r="AF7" s="10">
        <f>[1]СУПЫ!$Q$24</f>
        <v>1.9</v>
      </c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>
        <f>[1]СУПЫ!$Q$22</f>
        <v>1.6</v>
      </c>
      <c r="BK7" s="10"/>
      <c r="BL7" s="10"/>
      <c r="BM7" s="10"/>
      <c r="BN7" s="10"/>
      <c r="BO7" s="11"/>
      <c r="BP7" s="11"/>
      <c r="BQ7" s="11"/>
      <c r="BR7" s="10">
        <f>[1]СУПЫ!$Q$21</f>
        <v>3</v>
      </c>
    </row>
    <row r="8" spans="1:70" ht="15" customHeight="1" x14ac:dyDescent="0.25">
      <c r="A8" s="235" t="s">
        <v>92</v>
      </c>
      <c r="B8" s="6">
        <v>90</v>
      </c>
      <c r="C8" s="7">
        <f>'[1]МЯСО, РЫБА'!$F$148</f>
        <v>20.6</v>
      </c>
      <c r="D8" s="7"/>
      <c r="E8" s="7"/>
      <c r="F8" s="7"/>
      <c r="G8" s="7"/>
      <c r="H8" s="7"/>
      <c r="I8" s="7"/>
      <c r="J8" s="7"/>
      <c r="K8" s="7"/>
      <c r="L8" s="7"/>
      <c r="M8" s="7">
        <f>'[1]МЯСО, РЫБА'!$F$150</f>
        <v>4.5</v>
      </c>
      <c r="N8" s="7"/>
      <c r="O8" s="7">
        <f>'[1]МЯСО, РЫБА'!$F$144</f>
        <v>35</v>
      </c>
      <c r="P8" s="7">
        <f>'[1]МЯСО, РЫБА'!$F$145</f>
        <v>35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>
        <f>'[1]МЯСО, РЫБА'!$F$146</f>
        <v>16.7</v>
      </c>
      <c r="AT8" s="7">
        <f>'[1]МЯСО, РЫБА'!$F$147</f>
        <v>9.6</v>
      </c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8"/>
      <c r="BP8" s="8"/>
      <c r="BQ8" s="8"/>
      <c r="BR8" s="7"/>
    </row>
    <row r="9" spans="1:70" ht="15" customHeight="1" x14ac:dyDescent="0.25">
      <c r="A9" s="236"/>
      <c r="B9" s="31">
        <v>100</v>
      </c>
      <c r="C9" s="12">
        <f>'[1]МЯСО, РЫБА'!$Q$148</f>
        <v>22.9</v>
      </c>
      <c r="D9" s="12"/>
      <c r="E9" s="12"/>
      <c r="F9" s="12"/>
      <c r="G9" s="12"/>
      <c r="H9" s="12"/>
      <c r="I9" s="12"/>
      <c r="J9" s="12"/>
      <c r="K9" s="12"/>
      <c r="L9" s="12"/>
      <c r="M9" s="12">
        <f>'[1]МЯСО, РЫБА'!$Q$150</f>
        <v>5</v>
      </c>
      <c r="N9" s="12"/>
      <c r="O9" s="12">
        <f>'[1]МЯСО, РЫБА'!$Q$144</f>
        <v>38.9</v>
      </c>
      <c r="P9" s="12">
        <f>'[1]МЯСО, РЫБА'!$Q$145</f>
        <v>38.9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>
        <f>'[1]МЯСО, РЫБА'!$Q$146</f>
        <v>18.600000000000001</v>
      </c>
      <c r="AT9" s="12">
        <f>'[1]МЯСО, РЫБА'!$Q$147</f>
        <v>10.7</v>
      </c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3"/>
      <c r="BP9" s="13"/>
      <c r="BQ9" s="13"/>
      <c r="BR9" s="12"/>
    </row>
    <row r="10" spans="1:70" ht="17.25" customHeight="1" x14ac:dyDescent="0.25">
      <c r="A10" s="235" t="s">
        <v>76</v>
      </c>
      <c r="B10" s="6">
        <v>150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f>[1]ГАРНИРЫ!$F$192+[1]ГАРНИРЫ!$F$196</f>
        <v>8.1999999999999993</v>
      </c>
      <c r="N10" s="7"/>
      <c r="O10" s="7"/>
      <c r="P10" s="7"/>
      <c r="Q10" s="7"/>
      <c r="R10" s="7"/>
      <c r="S10" s="7"/>
      <c r="T10" s="7"/>
      <c r="U10" s="7"/>
      <c r="V10" s="7">
        <f>[1]ГАРНИРЫ!$F$188</f>
        <v>76.099999999999994</v>
      </c>
      <c r="W10" s="7">
        <f>[1]ГАРНИРЫ!$F$191</f>
        <v>48.5</v>
      </c>
      <c r="X10" s="7">
        <f>[1]ГАРНИРЫ!$F$190</f>
        <v>16.399999999999999</v>
      </c>
      <c r="Y10" s="7">
        <f>[1]ГАРНИРЫ!$F$189</f>
        <v>26.6</v>
      </c>
      <c r="Z10" s="7"/>
      <c r="AA10" s="7"/>
      <c r="AB10" s="7"/>
      <c r="AC10" s="7"/>
      <c r="AD10" s="7"/>
      <c r="AE10" s="7"/>
      <c r="AF10" s="7">
        <f>[1]ГАРНИРЫ!$F$197</f>
        <v>3.2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>
        <f>[1]ГАРНИРЫ!$F$195</f>
        <v>2.2000000000000002</v>
      </c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>
        <f>[1]ГАРНИРЫ!$F$199</f>
        <v>0.8</v>
      </c>
      <c r="BK10" s="7"/>
      <c r="BL10" s="7"/>
      <c r="BM10" s="7"/>
      <c r="BN10" s="8"/>
      <c r="BO10" s="7"/>
      <c r="BP10" s="29"/>
      <c r="BQ10" s="7"/>
      <c r="BR10" s="7"/>
    </row>
    <row r="11" spans="1:70" ht="16.5" customHeight="1" x14ac:dyDescent="0.25">
      <c r="A11" s="236"/>
      <c r="B11" s="138">
        <v>180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>
        <f>[1]ГАРНИРЫ!$Q$192+[1]ГАРНИРЫ!$Q$196</f>
        <v>9.8000000000000007</v>
      </c>
      <c r="N11" s="12"/>
      <c r="O11" s="12"/>
      <c r="P11" s="12"/>
      <c r="Q11" s="12"/>
      <c r="R11" s="12"/>
      <c r="S11" s="12"/>
      <c r="T11" s="12"/>
      <c r="U11" s="12"/>
      <c r="V11" s="12">
        <f>[1]ГАРНИРЫ!$Q$188</f>
        <v>91.4</v>
      </c>
      <c r="W11" s="12">
        <f>[1]ГАРНИРЫ!$Q$191</f>
        <v>58.2</v>
      </c>
      <c r="X11" s="12">
        <f>[1]ГАРНИРЫ!$Q$190</f>
        <v>19.7</v>
      </c>
      <c r="Y11" s="12">
        <f>[1]ГАРНИРЫ!$Q$189</f>
        <v>31.9</v>
      </c>
      <c r="Z11" s="12"/>
      <c r="AA11" s="12"/>
      <c r="AB11" s="12"/>
      <c r="AC11" s="12"/>
      <c r="AD11" s="12"/>
      <c r="AE11" s="12"/>
      <c r="AF11" s="12">
        <f>[1]ГАРНИРЫ!$Q$197</f>
        <v>3.8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>
        <f>[1]ГАРНИРЫ!$Q$195</f>
        <v>2.6</v>
      </c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>
        <f>[1]ГАРНИРЫ!$Q$199</f>
        <v>1</v>
      </c>
      <c r="BK11" s="12"/>
      <c r="BL11" s="12"/>
      <c r="BM11" s="12"/>
      <c r="BN11" s="13"/>
      <c r="BO11" s="12"/>
      <c r="BP11" s="30"/>
      <c r="BQ11" s="12"/>
      <c r="BR11" s="12"/>
    </row>
    <row r="12" spans="1:70" ht="15.75" customHeight="1" x14ac:dyDescent="0.25">
      <c r="A12" s="235" t="s">
        <v>44</v>
      </c>
      <c r="B12" s="6">
        <v>200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>
        <f>[1]НАПИТКИ!$Q$226</f>
        <v>200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8"/>
      <c r="BP12" s="8"/>
      <c r="BQ12" s="8"/>
      <c r="BR12" s="7"/>
    </row>
    <row r="13" spans="1:70" ht="17.25" customHeight="1" x14ac:dyDescent="0.25">
      <c r="A13" s="236"/>
      <c r="B13" s="9">
        <v>200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>
        <f>[1]НАПИТКИ!$Q$226</f>
        <v>200</v>
      </c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1"/>
      <c r="BP13" s="11"/>
      <c r="BQ13" s="11"/>
      <c r="BR13" s="10"/>
    </row>
    <row r="14" spans="1:70" ht="15.75" hidden="1" customHeight="1" x14ac:dyDescent="0.25">
      <c r="A14" s="293"/>
      <c r="B14" s="136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5"/>
      <c r="BP14" s="125"/>
      <c r="BQ14" s="125"/>
      <c r="BR14" s="124"/>
    </row>
    <row r="15" spans="1:70" ht="15.75" hidden="1" customHeight="1" x14ac:dyDescent="0.25">
      <c r="A15" s="293"/>
      <c r="B15" s="136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5"/>
      <c r="BP15" s="125"/>
      <c r="BQ15" s="125"/>
      <c r="BR15" s="124"/>
    </row>
    <row r="16" spans="1:70" ht="15.75" customHeight="1" x14ac:dyDescent="0.25">
      <c r="A16" s="292" t="s">
        <v>45</v>
      </c>
      <c r="B16" s="6">
        <v>45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>
        <f>'[1]ГАСТРОНОМИЯ, ВЫПЕЧКА'!$AB$57</f>
        <v>45</v>
      </c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8"/>
      <c r="BP16" s="8"/>
      <c r="BQ16" s="8"/>
      <c r="BR16" s="7"/>
    </row>
    <row r="17" spans="1:71" ht="15.75" customHeight="1" x14ac:dyDescent="0.25">
      <c r="A17" s="292"/>
      <c r="B17" s="9">
        <v>55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>
        <f>'[1]ГАСТРОНОМИЯ, ВЫПЕЧКА'!$AX$57</f>
        <v>55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1"/>
      <c r="BP17" s="11"/>
      <c r="BQ17" s="11"/>
      <c r="BR17" s="10"/>
    </row>
    <row r="18" spans="1:71" ht="15.75" customHeight="1" x14ac:dyDescent="0.25">
      <c r="A18" s="292" t="s">
        <v>47</v>
      </c>
      <c r="B18" s="6">
        <v>30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>
        <f>'[1]ГАСТРОНОМИЯ, ВЫПЕЧКА'!$AB$16</f>
        <v>30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8"/>
      <c r="BP18" s="8"/>
      <c r="BQ18" s="8"/>
      <c r="BR18" s="7"/>
    </row>
    <row r="19" spans="1:71" ht="15.75" customHeight="1" x14ac:dyDescent="0.25">
      <c r="A19" s="235"/>
      <c r="B19" s="14">
        <v>40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>
        <f>'[1]ГАСТРОНОМИЯ, ВЫПЕЧКА'!$AM$16</f>
        <v>40</v>
      </c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6"/>
      <c r="BP19" s="16"/>
      <c r="BQ19" s="16"/>
      <c r="BR19" s="15"/>
    </row>
    <row r="20" spans="1:71" ht="15.75" customHeight="1" x14ac:dyDescent="0.25">
      <c r="A20" s="293" t="s">
        <v>207</v>
      </c>
      <c r="B20" s="221">
        <v>18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>
        <v>18</v>
      </c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  <c r="BP20" s="125"/>
      <c r="BQ20" s="124"/>
      <c r="BR20" s="124"/>
    </row>
    <row r="21" spans="1:71" ht="15.75" customHeight="1" thickBot="1" x14ac:dyDescent="0.3">
      <c r="A21" s="293"/>
      <c r="B21" s="221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5"/>
      <c r="BP21" s="125"/>
      <c r="BQ21" s="124"/>
      <c r="BR21" s="124"/>
    </row>
    <row r="22" spans="1:71" ht="15.75" customHeight="1" thickTop="1" x14ac:dyDescent="0.25">
      <c r="A22" s="254" t="s">
        <v>77</v>
      </c>
      <c r="B22" s="94" t="s">
        <v>128</v>
      </c>
      <c r="C22" s="17">
        <f>C4+C6+C8+C10+C12+C14+C16+C18+C20</f>
        <v>20.6</v>
      </c>
      <c r="D22" s="17">
        <f>D4+D6+D8+D10+D12+D14+D16+D18+D20</f>
        <v>0</v>
      </c>
      <c r="E22" s="17">
        <f t="shared" ref="E22:BR23" si="0">E4+E6+E8+E10+E12+E14+E16+E18+E20</f>
        <v>0</v>
      </c>
      <c r="F22" s="17">
        <f t="shared" si="0"/>
        <v>0</v>
      </c>
      <c r="G22" s="17">
        <f t="shared" si="0"/>
        <v>0</v>
      </c>
      <c r="H22" s="17">
        <f t="shared" si="0"/>
        <v>0</v>
      </c>
      <c r="I22" s="17">
        <f t="shared" si="0"/>
        <v>0</v>
      </c>
      <c r="J22" s="17">
        <f t="shared" si="0"/>
        <v>6</v>
      </c>
      <c r="K22" s="17">
        <f t="shared" si="0"/>
        <v>0</v>
      </c>
      <c r="L22" s="17">
        <f t="shared" si="0"/>
        <v>0</v>
      </c>
      <c r="M22" s="17">
        <f t="shared" si="0"/>
        <v>12.7</v>
      </c>
      <c r="N22" s="17">
        <f t="shared" si="0"/>
        <v>0</v>
      </c>
      <c r="O22" s="17">
        <f t="shared" si="0"/>
        <v>35</v>
      </c>
      <c r="P22" s="17">
        <f t="shared" si="0"/>
        <v>35</v>
      </c>
      <c r="Q22" s="17">
        <f t="shared" si="0"/>
        <v>0</v>
      </c>
      <c r="R22" s="17">
        <f t="shared" si="0"/>
        <v>0</v>
      </c>
      <c r="S22" s="17">
        <f t="shared" si="0"/>
        <v>0</v>
      </c>
      <c r="T22" s="17">
        <f t="shared" si="0"/>
        <v>0</v>
      </c>
      <c r="U22" s="17">
        <f t="shared" si="0"/>
        <v>0</v>
      </c>
      <c r="V22" s="17">
        <f t="shared" si="0"/>
        <v>124.8</v>
      </c>
      <c r="W22" s="17">
        <f t="shared" si="0"/>
        <v>48.5</v>
      </c>
      <c r="X22" s="17">
        <f t="shared" si="0"/>
        <v>27</v>
      </c>
      <c r="Y22" s="17">
        <f t="shared" si="0"/>
        <v>36.6</v>
      </c>
      <c r="Z22" s="17">
        <f t="shared" si="0"/>
        <v>64</v>
      </c>
      <c r="AA22" s="17">
        <f t="shared" si="0"/>
        <v>0</v>
      </c>
      <c r="AB22" s="17">
        <f t="shared" si="0"/>
        <v>68.400000000000006</v>
      </c>
      <c r="AC22" s="17">
        <f t="shared" si="0"/>
        <v>0</v>
      </c>
      <c r="AD22" s="17">
        <f t="shared" si="0"/>
        <v>0</v>
      </c>
      <c r="AE22" s="17">
        <f t="shared" si="0"/>
        <v>0</v>
      </c>
      <c r="AF22" s="17">
        <f t="shared" si="0"/>
        <v>4.7</v>
      </c>
      <c r="AG22" s="17">
        <f t="shared" si="0"/>
        <v>0</v>
      </c>
      <c r="AH22" s="17">
        <f t="shared" si="0"/>
        <v>0</v>
      </c>
      <c r="AI22" s="17">
        <f t="shared" si="0"/>
        <v>0</v>
      </c>
      <c r="AJ22" s="17">
        <f>AJ4+AJ6+AJ8+AJ10+AJ12+AJ14+AJ16+AJ18+AJ20</f>
        <v>0</v>
      </c>
      <c r="AK22" s="17">
        <f t="shared" si="0"/>
        <v>0</v>
      </c>
      <c r="AL22" s="17">
        <f t="shared" si="0"/>
        <v>0</v>
      </c>
      <c r="AM22" s="17">
        <f t="shared" si="0"/>
        <v>0</v>
      </c>
      <c r="AN22" s="17">
        <f t="shared" si="0"/>
        <v>0</v>
      </c>
      <c r="AO22" s="17">
        <f t="shared" si="0"/>
        <v>0</v>
      </c>
      <c r="AP22" s="17">
        <f t="shared" si="0"/>
        <v>0</v>
      </c>
      <c r="AQ22" s="17">
        <f t="shared" si="0"/>
        <v>200</v>
      </c>
      <c r="AR22" s="17">
        <f t="shared" si="0"/>
        <v>0</v>
      </c>
      <c r="AS22" s="17">
        <f t="shared" si="0"/>
        <v>61.7</v>
      </c>
      <c r="AT22" s="17">
        <f t="shared" si="0"/>
        <v>9.6</v>
      </c>
      <c r="AU22" s="17">
        <f t="shared" si="0"/>
        <v>30</v>
      </c>
      <c r="AV22" s="17">
        <f t="shared" si="0"/>
        <v>2.2000000000000002</v>
      </c>
      <c r="AW22" s="17">
        <f t="shared" si="0"/>
        <v>0</v>
      </c>
      <c r="AX22" s="17">
        <f t="shared" si="0"/>
        <v>0</v>
      </c>
      <c r="AY22" s="17">
        <f t="shared" si="0"/>
        <v>0</v>
      </c>
      <c r="AZ22" s="17">
        <f t="shared" si="0"/>
        <v>0</v>
      </c>
      <c r="BA22" s="17">
        <f t="shared" si="0"/>
        <v>0</v>
      </c>
      <c r="BB22" s="17">
        <f t="shared" si="0"/>
        <v>0</v>
      </c>
      <c r="BC22" s="17">
        <f t="shared" si="0"/>
        <v>0</v>
      </c>
      <c r="BD22" s="17">
        <f t="shared" si="0"/>
        <v>0</v>
      </c>
      <c r="BE22" s="17">
        <f t="shared" si="0"/>
        <v>18</v>
      </c>
      <c r="BF22" s="17">
        <f>BF4+BF6+BF8+BF10+BF12+BF14+BF16+BF18+BF20</f>
        <v>0</v>
      </c>
      <c r="BG22" s="17">
        <f t="shared" si="0"/>
        <v>0</v>
      </c>
      <c r="BH22" s="17">
        <f t="shared" si="0"/>
        <v>0</v>
      </c>
      <c r="BI22" s="17">
        <v>1.3</v>
      </c>
      <c r="BJ22" s="17">
        <f t="shared" si="0"/>
        <v>2.1</v>
      </c>
      <c r="BK22" s="17">
        <f t="shared" si="0"/>
        <v>0</v>
      </c>
      <c r="BL22" s="17">
        <f t="shared" si="0"/>
        <v>0</v>
      </c>
      <c r="BM22" s="17">
        <f t="shared" si="0"/>
        <v>0</v>
      </c>
      <c r="BN22" s="17">
        <f t="shared" si="0"/>
        <v>0</v>
      </c>
      <c r="BO22" s="17">
        <f t="shared" si="0"/>
        <v>0</v>
      </c>
      <c r="BP22" s="17">
        <f t="shared" si="0"/>
        <v>0</v>
      </c>
      <c r="BQ22" s="17">
        <f t="shared" si="0"/>
        <v>0</v>
      </c>
      <c r="BR22" s="17">
        <f t="shared" si="0"/>
        <v>6.4</v>
      </c>
    </row>
    <row r="23" spans="1:71" ht="15.75" customHeight="1" thickBot="1" x14ac:dyDescent="0.3">
      <c r="A23" s="255"/>
      <c r="B23" s="64" t="s">
        <v>130</v>
      </c>
      <c r="C23" s="18">
        <f>C5+C7+C9+C11+C13+C15+C17+C19+C21</f>
        <v>22.9</v>
      </c>
      <c r="D23" s="18">
        <f>D5+D7+D9+D11+D13+D15+D17+D19+D21</f>
        <v>0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0"/>
        <v>0</v>
      </c>
      <c r="I23" s="18">
        <f t="shared" si="0"/>
        <v>0</v>
      </c>
      <c r="J23" s="18">
        <f t="shared" si="0"/>
        <v>7.5</v>
      </c>
      <c r="K23" s="18">
        <f t="shared" si="0"/>
        <v>0</v>
      </c>
      <c r="L23" s="18">
        <f t="shared" si="0"/>
        <v>0</v>
      </c>
      <c r="M23" s="18">
        <f t="shared" si="0"/>
        <v>14.8</v>
      </c>
      <c r="N23" s="18">
        <f t="shared" si="0"/>
        <v>0</v>
      </c>
      <c r="O23" s="18">
        <f t="shared" si="0"/>
        <v>38.9</v>
      </c>
      <c r="P23" s="18">
        <f t="shared" si="0"/>
        <v>38.9</v>
      </c>
      <c r="Q23" s="18">
        <f t="shared" si="0"/>
        <v>0</v>
      </c>
      <c r="R23" s="18">
        <f t="shared" si="0"/>
        <v>0</v>
      </c>
      <c r="S23" s="18">
        <f t="shared" si="0"/>
        <v>0</v>
      </c>
      <c r="T23" s="18">
        <f t="shared" si="0"/>
        <v>0</v>
      </c>
      <c r="U23" s="18">
        <f t="shared" si="0"/>
        <v>0</v>
      </c>
      <c r="V23" s="18">
        <f t="shared" si="0"/>
        <v>152.19999999999999</v>
      </c>
      <c r="W23" s="18">
        <f t="shared" si="0"/>
        <v>58.2</v>
      </c>
      <c r="X23" s="18">
        <f t="shared" si="0"/>
        <v>33</v>
      </c>
      <c r="Y23" s="18">
        <f t="shared" si="0"/>
        <v>44.4</v>
      </c>
      <c r="Z23" s="18">
        <f t="shared" si="0"/>
        <v>80</v>
      </c>
      <c r="AA23" s="18">
        <f t="shared" si="0"/>
        <v>0</v>
      </c>
      <c r="AB23" s="18">
        <f t="shared" si="0"/>
        <v>114</v>
      </c>
      <c r="AC23" s="18">
        <f t="shared" si="0"/>
        <v>0</v>
      </c>
      <c r="AD23" s="18">
        <f t="shared" si="0"/>
        <v>0</v>
      </c>
      <c r="AE23" s="18">
        <f t="shared" si="0"/>
        <v>0</v>
      </c>
      <c r="AF23" s="18">
        <f t="shared" si="0"/>
        <v>5.7</v>
      </c>
      <c r="AG23" s="18">
        <f t="shared" si="0"/>
        <v>0</v>
      </c>
      <c r="AH23" s="18">
        <f t="shared" si="0"/>
        <v>0</v>
      </c>
      <c r="AI23" s="18">
        <f t="shared" si="0"/>
        <v>0</v>
      </c>
      <c r="AJ23" s="18">
        <f>AJ5+AJ7+AJ9+AJ11+AJ13+AJ15+AJ17+AJ19+AJ21</f>
        <v>0</v>
      </c>
      <c r="AK23" s="18">
        <f t="shared" si="0"/>
        <v>0</v>
      </c>
      <c r="AL23" s="18">
        <f t="shared" si="0"/>
        <v>0</v>
      </c>
      <c r="AM23" s="18">
        <f t="shared" si="0"/>
        <v>0</v>
      </c>
      <c r="AN23" s="18">
        <f t="shared" si="0"/>
        <v>0</v>
      </c>
      <c r="AO23" s="18">
        <f t="shared" si="0"/>
        <v>0</v>
      </c>
      <c r="AP23" s="18">
        <f t="shared" si="0"/>
        <v>0</v>
      </c>
      <c r="AQ23" s="18">
        <f t="shared" si="0"/>
        <v>200</v>
      </c>
      <c r="AR23" s="18">
        <f t="shared" si="0"/>
        <v>0</v>
      </c>
      <c r="AS23" s="18">
        <f t="shared" si="0"/>
        <v>73.599999999999994</v>
      </c>
      <c r="AT23" s="18">
        <f t="shared" si="0"/>
        <v>10.7</v>
      </c>
      <c r="AU23" s="18">
        <f t="shared" si="0"/>
        <v>40</v>
      </c>
      <c r="AV23" s="18">
        <f t="shared" si="0"/>
        <v>2.6</v>
      </c>
      <c r="AW23" s="18">
        <f t="shared" si="0"/>
        <v>0</v>
      </c>
      <c r="AX23" s="18">
        <f t="shared" si="0"/>
        <v>0</v>
      </c>
      <c r="AY23" s="18">
        <f t="shared" si="0"/>
        <v>0</v>
      </c>
      <c r="AZ23" s="18">
        <f t="shared" si="0"/>
        <v>0</v>
      </c>
      <c r="BA23" s="18">
        <f t="shared" si="0"/>
        <v>0</v>
      </c>
      <c r="BB23" s="18">
        <f t="shared" si="0"/>
        <v>0</v>
      </c>
      <c r="BC23" s="18">
        <f t="shared" si="0"/>
        <v>0</v>
      </c>
      <c r="BD23" s="18">
        <f t="shared" si="0"/>
        <v>0</v>
      </c>
      <c r="BE23" s="18">
        <f t="shared" si="0"/>
        <v>0</v>
      </c>
      <c r="BF23" s="18">
        <f>BF5+BF7+BF9+BF11+BF13+BF15+BF17+BF19+BF21</f>
        <v>0</v>
      </c>
      <c r="BG23" s="18">
        <f t="shared" si="0"/>
        <v>0</v>
      </c>
      <c r="BH23" s="18">
        <f t="shared" si="0"/>
        <v>0</v>
      </c>
      <c r="BI23" s="18">
        <v>2.2999999999999998</v>
      </c>
      <c r="BJ23" s="18">
        <f t="shared" si="0"/>
        <v>2.6</v>
      </c>
      <c r="BK23" s="18">
        <f t="shared" si="0"/>
        <v>0</v>
      </c>
      <c r="BL23" s="18">
        <f t="shared" si="0"/>
        <v>0</v>
      </c>
      <c r="BM23" s="18">
        <f t="shared" si="0"/>
        <v>0</v>
      </c>
      <c r="BN23" s="18">
        <f t="shared" si="0"/>
        <v>0</v>
      </c>
      <c r="BO23" s="18">
        <f t="shared" si="0"/>
        <v>0</v>
      </c>
      <c r="BP23" s="18">
        <f t="shared" si="0"/>
        <v>0</v>
      </c>
      <c r="BQ23" s="18">
        <f t="shared" si="0"/>
        <v>0</v>
      </c>
      <c r="BR23" s="18">
        <f t="shared" si="0"/>
        <v>9.6999999999999993</v>
      </c>
    </row>
    <row r="24" spans="1:71" ht="15.75" customHeight="1" thickTop="1" x14ac:dyDescent="0.25">
      <c r="A24" s="255"/>
      <c r="B24" s="74" t="s">
        <v>173</v>
      </c>
      <c r="C24" s="75">
        <v>47.2</v>
      </c>
      <c r="D24" s="75">
        <v>123</v>
      </c>
      <c r="E24" s="75"/>
      <c r="F24" s="75"/>
      <c r="G24" s="75">
        <v>180</v>
      </c>
      <c r="H24" s="75"/>
      <c r="I24" s="75">
        <v>200</v>
      </c>
      <c r="J24" s="75">
        <v>195</v>
      </c>
      <c r="K24" s="75">
        <v>214.6</v>
      </c>
      <c r="L24" s="75">
        <v>235</v>
      </c>
      <c r="M24" s="75">
        <v>344.5</v>
      </c>
      <c r="N24" s="75">
        <v>432.7</v>
      </c>
      <c r="O24" s="75">
        <v>429.2</v>
      </c>
      <c r="P24" s="75">
        <v>292.2</v>
      </c>
      <c r="Q24" s="75">
        <v>232.5</v>
      </c>
      <c r="R24" s="75">
        <v>149.9</v>
      </c>
      <c r="S24" s="75"/>
      <c r="T24" s="75">
        <v>162.6</v>
      </c>
      <c r="U24" s="75">
        <v>6.8</v>
      </c>
      <c r="V24" s="75">
        <v>37.1</v>
      </c>
      <c r="W24" s="75">
        <v>28.8</v>
      </c>
      <c r="X24" s="75">
        <v>23.4</v>
      </c>
      <c r="Y24" s="75">
        <v>33.6</v>
      </c>
      <c r="Z24" s="75">
        <v>32.4</v>
      </c>
      <c r="AA24" s="75"/>
      <c r="AB24" s="75"/>
      <c r="AC24" s="75">
        <v>72</v>
      </c>
      <c r="AD24" s="75">
        <v>78</v>
      </c>
      <c r="AE24" s="75"/>
      <c r="AF24" s="75">
        <v>113.5</v>
      </c>
      <c r="AG24" s="75">
        <v>123.3</v>
      </c>
      <c r="AH24" s="75">
        <v>88.1</v>
      </c>
      <c r="AI24" s="75">
        <v>56.3</v>
      </c>
      <c r="AJ24" s="75">
        <v>57.3</v>
      </c>
      <c r="AK24" s="75">
        <v>98</v>
      </c>
      <c r="AL24" s="75">
        <v>131</v>
      </c>
      <c r="AM24" s="75">
        <v>180.6</v>
      </c>
      <c r="AN24" s="75">
        <v>204.7</v>
      </c>
      <c r="AO24" s="75"/>
      <c r="AP24" s="75">
        <v>146</v>
      </c>
      <c r="AQ24" s="75">
        <v>25</v>
      </c>
      <c r="AR24" s="75">
        <v>36</v>
      </c>
      <c r="AS24" s="75">
        <v>48.5</v>
      </c>
      <c r="AT24" s="75">
        <v>50</v>
      </c>
      <c r="AU24" s="75">
        <v>55.2</v>
      </c>
      <c r="AV24" s="75">
        <v>31.7</v>
      </c>
      <c r="AW24" s="75">
        <v>36.299999999999997</v>
      </c>
      <c r="AX24" s="75">
        <v>54.7</v>
      </c>
      <c r="AY24" s="75"/>
      <c r="AZ24" s="75">
        <v>35.799999999999997</v>
      </c>
      <c r="BA24" s="75">
        <v>73.2</v>
      </c>
      <c r="BB24" s="75">
        <v>26.9</v>
      </c>
      <c r="BC24" s="75">
        <v>45</v>
      </c>
      <c r="BD24" s="75">
        <v>41.7</v>
      </c>
      <c r="BE24" s="75">
        <v>460</v>
      </c>
      <c r="BF24" s="75">
        <v>280</v>
      </c>
      <c r="BG24" s="75">
        <v>94</v>
      </c>
      <c r="BH24" s="75">
        <v>502</v>
      </c>
      <c r="BI24" s="75">
        <v>16.100000000000001</v>
      </c>
      <c r="BJ24" s="75">
        <v>46.2</v>
      </c>
      <c r="BK24" s="75">
        <v>525</v>
      </c>
      <c r="BL24" s="75">
        <v>464</v>
      </c>
      <c r="BM24" s="75">
        <v>115.2</v>
      </c>
      <c r="BN24" s="75">
        <v>402</v>
      </c>
      <c r="BO24" s="75"/>
      <c r="BP24" s="75">
        <v>406</v>
      </c>
      <c r="BQ24" s="75">
        <v>360</v>
      </c>
      <c r="BR24" s="75">
        <v>107.6</v>
      </c>
      <c r="BS24" s="68"/>
    </row>
    <row r="25" spans="1:71" ht="15.75" customHeight="1" x14ac:dyDescent="0.25">
      <c r="A25" s="255"/>
      <c r="B25" s="66" t="s">
        <v>128</v>
      </c>
      <c r="C25" s="67">
        <f>C22*C24/1000</f>
        <v>1</v>
      </c>
      <c r="D25" s="67">
        <f>D22*D24/1000</f>
        <v>0</v>
      </c>
      <c r="E25" s="67">
        <f t="shared" ref="E25:T25" si="1">E22*E24/1000</f>
        <v>0</v>
      </c>
      <c r="F25" s="67">
        <f t="shared" si="1"/>
        <v>0</v>
      </c>
      <c r="G25" s="67">
        <f t="shared" si="1"/>
        <v>0</v>
      </c>
      <c r="H25" s="67">
        <f t="shared" si="1"/>
        <v>0</v>
      </c>
      <c r="I25" s="67">
        <f t="shared" si="1"/>
        <v>0</v>
      </c>
      <c r="J25" s="67">
        <f t="shared" si="1"/>
        <v>1.2</v>
      </c>
      <c r="K25" s="67">
        <f t="shared" si="1"/>
        <v>0</v>
      </c>
      <c r="L25" s="67">
        <f t="shared" si="1"/>
        <v>0</v>
      </c>
      <c r="M25" s="67">
        <f t="shared" si="1"/>
        <v>4.4000000000000004</v>
      </c>
      <c r="N25" s="67">
        <f t="shared" si="1"/>
        <v>0</v>
      </c>
      <c r="O25" s="67">
        <f t="shared" si="1"/>
        <v>15</v>
      </c>
      <c r="P25" s="67">
        <f t="shared" si="1"/>
        <v>10.199999999999999</v>
      </c>
      <c r="Q25" s="67">
        <f t="shared" si="1"/>
        <v>0</v>
      </c>
      <c r="R25" s="67">
        <f t="shared" si="1"/>
        <v>0</v>
      </c>
      <c r="S25" s="67">
        <f t="shared" si="1"/>
        <v>0</v>
      </c>
      <c r="T25" s="67">
        <f t="shared" si="1"/>
        <v>0</v>
      </c>
      <c r="U25" s="67">
        <f>U22*U24</f>
        <v>0</v>
      </c>
      <c r="V25" s="67">
        <f t="shared" ref="V25:BM25" si="2">V22*V24/1000</f>
        <v>4.5999999999999996</v>
      </c>
      <c r="W25" s="67">
        <f t="shared" si="2"/>
        <v>1.4</v>
      </c>
      <c r="X25" s="67">
        <f t="shared" si="2"/>
        <v>0.6</v>
      </c>
      <c r="Y25" s="67">
        <f t="shared" si="2"/>
        <v>1.2</v>
      </c>
      <c r="Z25" s="67">
        <f t="shared" si="2"/>
        <v>2.1</v>
      </c>
      <c r="AA25" s="67">
        <f t="shared" si="2"/>
        <v>0</v>
      </c>
      <c r="AB25" s="67">
        <f t="shared" si="2"/>
        <v>0</v>
      </c>
      <c r="AC25" s="67">
        <f t="shared" si="2"/>
        <v>0</v>
      </c>
      <c r="AD25" s="67">
        <f t="shared" si="2"/>
        <v>0</v>
      </c>
      <c r="AE25" s="67">
        <f t="shared" si="2"/>
        <v>0</v>
      </c>
      <c r="AF25" s="67">
        <f t="shared" si="2"/>
        <v>0.5</v>
      </c>
      <c r="AG25" s="67">
        <f t="shared" si="2"/>
        <v>0</v>
      </c>
      <c r="AH25" s="67">
        <f t="shared" si="2"/>
        <v>0</v>
      </c>
      <c r="AI25" s="67">
        <f t="shared" si="2"/>
        <v>0</v>
      </c>
      <c r="AJ25" s="67">
        <f>AJ22*AJ24/1000</f>
        <v>0</v>
      </c>
      <c r="AK25" s="67">
        <f t="shared" si="2"/>
        <v>0</v>
      </c>
      <c r="AL25" s="67">
        <f t="shared" si="2"/>
        <v>0</v>
      </c>
      <c r="AM25" s="67">
        <f t="shared" si="2"/>
        <v>0</v>
      </c>
      <c r="AN25" s="67">
        <f t="shared" si="2"/>
        <v>0</v>
      </c>
      <c r="AO25" s="67">
        <f t="shared" si="2"/>
        <v>0</v>
      </c>
      <c r="AP25" s="67">
        <f t="shared" si="2"/>
        <v>0</v>
      </c>
      <c r="AQ25" s="67">
        <f t="shared" si="2"/>
        <v>5</v>
      </c>
      <c r="AR25" s="67">
        <f t="shared" si="2"/>
        <v>0</v>
      </c>
      <c r="AS25" s="67">
        <f t="shared" si="2"/>
        <v>3</v>
      </c>
      <c r="AT25" s="67">
        <f t="shared" si="2"/>
        <v>0.5</v>
      </c>
      <c r="AU25" s="67">
        <f t="shared" si="2"/>
        <v>1.7</v>
      </c>
      <c r="AV25" s="67">
        <f t="shared" si="2"/>
        <v>0.1</v>
      </c>
      <c r="AW25" s="67">
        <f t="shared" si="2"/>
        <v>0</v>
      </c>
      <c r="AX25" s="67">
        <f t="shared" si="2"/>
        <v>0</v>
      </c>
      <c r="AY25" s="67">
        <f t="shared" si="2"/>
        <v>0</v>
      </c>
      <c r="AZ25" s="67">
        <f t="shared" si="2"/>
        <v>0</v>
      </c>
      <c r="BA25" s="67">
        <f t="shared" si="2"/>
        <v>0</v>
      </c>
      <c r="BB25" s="67">
        <f t="shared" si="2"/>
        <v>0</v>
      </c>
      <c r="BC25" s="67">
        <f t="shared" si="2"/>
        <v>0</v>
      </c>
      <c r="BD25" s="67">
        <f t="shared" si="2"/>
        <v>0</v>
      </c>
      <c r="BE25" s="67">
        <f t="shared" si="2"/>
        <v>8.3000000000000007</v>
      </c>
      <c r="BF25" s="67">
        <f>BF22*BF24/1000</f>
        <v>0</v>
      </c>
      <c r="BG25" s="67">
        <f t="shared" si="2"/>
        <v>0</v>
      </c>
      <c r="BH25" s="67">
        <f t="shared" si="2"/>
        <v>0</v>
      </c>
      <c r="BI25" s="67">
        <f t="shared" si="2"/>
        <v>0</v>
      </c>
      <c r="BJ25" s="67">
        <f t="shared" si="2"/>
        <v>0.1</v>
      </c>
      <c r="BK25" s="67">
        <f t="shared" si="2"/>
        <v>0</v>
      </c>
      <c r="BL25" s="67">
        <f t="shared" si="2"/>
        <v>0</v>
      </c>
      <c r="BM25" s="67">
        <f t="shared" si="2"/>
        <v>0</v>
      </c>
      <c r="BN25" s="67">
        <f>BN22*BN24/1000</f>
        <v>0</v>
      </c>
      <c r="BO25" s="67">
        <f>BO22*BO24/1000</f>
        <v>0</v>
      </c>
      <c r="BP25" s="67">
        <f>BP22*BP24/1000</f>
        <v>0</v>
      </c>
      <c r="BQ25" s="67">
        <f>BQ22*BQ24/1000</f>
        <v>0</v>
      </c>
      <c r="BR25" s="67">
        <f>BR22*BR24/920</f>
        <v>0.7</v>
      </c>
      <c r="BS25" s="70">
        <f>SUM(C25:BR25)</f>
        <v>61.6</v>
      </c>
    </row>
    <row r="26" spans="1:71" ht="15.75" customHeight="1" thickBot="1" x14ac:dyDescent="0.3">
      <c r="A26" s="256"/>
      <c r="B26" s="64" t="s">
        <v>130</v>
      </c>
      <c r="C26" s="18">
        <f>C23*C24/1000</f>
        <v>1.1000000000000001</v>
      </c>
      <c r="D26" s="18">
        <f>D23*D24/1000</f>
        <v>0</v>
      </c>
      <c r="E26" s="18">
        <f t="shared" ref="E26:T26" si="3">E23*E24/1000</f>
        <v>0</v>
      </c>
      <c r="F26" s="18">
        <f t="shared" si="3"/>
        <v>0</v>
      </c>
      <c r="G26" s="18">
        <f t="shared" si="3"/>
        <v>0</v>
      </c>
      <c r="H26" s="18">
        <f t="shared" si="3"/>
        <v>0</v>
      </c>
      <c r="I26" s="18">
        <f t="shared" si="3"/>
        <v>0</v>
      </c>
      <c r="J26" s="18">
        <f t="shared" si="3"/>
        <v>1.5</v>
      </c>
      <c r="K26" s="18">
        <f t="shared" si="3"/>
        <v>0</v>
      </c>
      <c r="L26" s="18">
        <f t="shared" si="3"/>
        <v>0</v>
      </c>
      <c r="M26" s="18">
        <f t="shared" si="3"/>
        <v>5.0999999999999996</v>
      </c>
      <c r="N26" s="18">
        <f t="shared" si="3"/>
        <v>0</v>
      </c>
      <c r="O26" s="18">
        <f t="shared" si="3"/>
        <v>16.7</v>
      </c>
      <c r="P26" s="18">
        <f t="shared" si="3"/>
        <v>11.4</v>
      </c>
      <c r="Q26" s="18">
        <f t="shared" si="3"/>
        <v>0</v>
      </c>
      <c r="R26" s="18">
        <f t="shared" si="3"/>
        <v>0</v>
      </c>
      <c r="S26" s="18">
        <f t="shared" si="3"/>
        <v>0</v>
      </c>
      <c r="T26" s="18">
        <f t="shared" si="3"/>
        <v>0</v>
      </c>
      <c r="U26" s="18">
        <f>U23*U24</f>
        <v>0</v>
      </c>
      <c r="V26" s="18">
        <f t="shared" ref="V26:BM26" si="4">V23*V24/1000</f>
        <v>5.6</v>
      </c>
      <c r="W26" s="18">
        <f t="shared" si="4"/>
        <v>1.7</v>
      </c>
      <c r="X26" s="18">
        <f t="shared" si="4"/>
        <v>0.8</v>
      </c>
      <c r="Y26" s="18">
        <f t="shared" si="4"/>
        <v>1.5</v>
      </c>
      <c r="Z26" s="18">
        <f t="shared" si="4"/>
        <v>2.6</v>
      </c>
      <c r="AA26" s="18">
        <f t="shared" si="4"/>
        <v>0</v>
      </c>
      <c r="AB26" s="18">
        <f t="shared" si="4"/>
        <v>0</v>
      </c>
      <c r="AC26" s="18">
        <f t="shared" si="4"/>
        <v>0</v>
      </c>
      <c r="AD26" s="18">
        <f t="shared" si="4"/>
        <v>0</v>
      </c>
      <c r="AE26" s="18">
        <f t="shared" si="4"/>
        <v>0</v>
      </c>
      <c r="AF26" s="18">
        <f t="shared" si="4"/>
        <v>0.6</v>
      </c>
      <c r="AG26" s="18">
        <f t="shared" si="4"/>
        <v>0</v>
      </c>
      <c r="AH26" s="18">
        <f t="shared" si="4"/>
        <v>0</v>
      </c>
      <c r="AI26" s="18">
        <f t="shared" si="4"/>
        <v>0</v>
      </c>
      <c r="AJ26" s="18">
        <f>AJ23*AJ24/1000</f>
        <v>0</v>
      </c>
      <c r="AK26" s="18">
        <f t="shared" si="4"/>
        <v>0</v>
      </c>
      <c r="AL26" s="18">
        <f t="shared" si="4"/>
        <v>0</v>
      </c>
      <c r="AM26" s="18">
        <f t="shared" si="4"/>
        <v>0</v>
      </c>
      <c r="AN26" s="18">
        <f t="shared" si="4"/>
        <v>0</v>
      </c>
      <c r="AO26" s="18">
        <f t="shared" si="4"/>
        <v>0</v>
      </c>
      <c r="AP26" s="18">
        <f t="shared" si="4"/>
        <v>0</v>
      </c>
      <c r="AQ26" s="18">
        <f t="shared" si="4"/>
        <v>5</v>
      </c>
      <c r="AR26" s="18">
        <f t="shared" si="4"/>
        <v>0</v>
      </c>
      <c r="AS26" s="18">
        <f t="shared" si="4"/>
        <v>3.6</v>
      </c>
      <c r="AT26" s="18">
        <f t="shared" si="4"/>
        <v>0.5</v>
      </c>
      <c r="AU26" s="18">
        <f t="shared" si="4"/>
        <v>2.2000000000000002</v>
      </c>
      <c r="AV26" s="18">
        <f t="shared" si="4"/>
        <v>0.1</v>
      </c>
      <c r="AW26" s="18">
        <f t="shared" si="4"/>
        <v>0</v>
      </c>
      <c r="AX26" s="18">
        <f t="shared" si="4"/>
        <v>0</v>
      </c>
      <c r="AY26" s="18">
        <f t="shared" si="4"/>
        <v>0</v>
      </c>
      <c r="AZ26" s="18">
        <f t="shared" si="4"/>
        <v>0</v>
      </c>
      <c r="BA26" s="18">
        <f t="shared" si="4"/>
        <v>0</v>
      </c>
      <c r="BB26" s="18">
        <f t="shared" si="4"/>
        <v>0</v>
      </c>
      <c r="BC26" s="18">
        <f t="shared" si="4"/>
        <v>0</v>
      </c>
      <c r="BD26" s="18">
        <f t="shared" si="4"/>
        <v>0</v>
      </c>
      <c r="BE26" s="18">
        <f t="shared" si="4"/>
        <v>0</v>
      </c>
      <c r="BF26" s="18">
        <f>BF23*BF24/1000</f>
        <v>0</v>
      </c>
      <c r="BG26" s="18">
        <f t="shared" si="4"/>
        <v>0</v>
      </c>
      <c r="BH26" s="18">
        <f t="shared" si="4"/>
        <v>0</v>
      </c>
      <c r="BI26" s="18">
        <f t="shared" si="4"/>
        <v>0</v>
      </c>
      <c r="BJ26" s="18">
        <f t="shared" si="4"/>
        <v>0.1</v>
      </c>
      <c r="BK26" s="18">
        <f t="shared" si="4"/>
        <v>0</v>
      </c>
      <c r="BL26" s="18">
        <f t="shared" si="4"/>
        <v>0</v>
      </c>
      <c r="BM26" s="18">
        <f t="shared" si="4"/>
        <v>0</v>
      </c>
      <c r="BN26" s="18">
        <f>BN23*BN24/1000</f>
        <v>0</v>
      </c>
      <c r="BO26" s="18">
        <f>BO23*BO24/1000</f>
        <v>0</v>
      </c>
      <c r="BP26" s="18">
        <f>BP23*BP24/1000</f>
        <v>0</v>
      </c>
      <c r="BQ26" s="18">
        <f>BQ23*BQ24/1000</f>
        <v>0</v>
      </c>
      <c r="BR26" s="18">
        <f>BR23*BR24/920</f>
        <v>1.1000000000000001</v>
      </c>
      <c r="BS26" s="69">
        <f>SUM(C26:BR26)</f>
        <v>61.2</v>
      </c>
    </row>
    <row r="27" spans="1:71" ht="15.75" customHeight="1" thickTop="1" x14ac:dyDescent="0.25">
      <c r="A27" s="294" t="s">
        <v>254</v>
      </c>
      <c r="B27" s="6">
        <v>60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>
        <f>'[1]ФРУКТЫ, ОВОЩИ'!$F$57</f>
        <v>64.8</v>
      </c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24"/>
      <c r="BO27" s="8"/>
      <c r="BP27" s="8"/>
      <c r="BQ27" s="7"/>
      <c r="BR27" s="7"/>
    </row>
    <row r="28" spans="1:71" ht="15" customHeight="1" x14ac:dyDescent="0.25">
      <c r="A28" s="236"/>
      <c r="B28" s="9">
        <v>100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>
        <f>'[1]ФРУКТЫ, ОВОЩИ'!$Q$57</f>
        <v>108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25"/>
      <c r="BO28" s="11"/>
      <c r="BP28" s="11"/>
      <c r="BQ28" s="10"/>
      <c r="BR28" s="10"/>
    </row>
    <row r="29" spans="1:71" ht="15" customHeight="1" x14ac:dyDescent="0.25">
      <c r="A29" s="235" t="s">
        <v>81</v>
      </c>
      <c r="B29" s="6">
        <v>200</v>
      </c>
      <c r="C29" s="7"/>
      <c r="D29" s="7"/>
      <c r="E29" s="7"/>
      <c r="F29" s="7"/>
      <c r="G29" s="7"/>
      <c r="H29" s="7"/>
      <c r="I29" s="7"/>
      <c r="J29" s="7">
        <f>[1]СУПЫ!$F$318</f>
        <v>6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f>[1]СУПЫ!$F$312</f>
        <v>29.3</v>
      </c>
      <c r="W29" s="7">
        <f>[1]СУПЫ!$F$311</f>
        <v>30</v>
      </c>
      <c r="X29" s="7">
        <f>[1]СУПЫ!$F$315</f>
        <v>9.6</v>
      </c>
      <c r="Y29" s="7">
        <f>[1]СУПЫ!$F$314</f>
        <v>10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>
        <f>[1]СУПЫ!$F$313</f>
        <v>8</v>
      </c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8"/>
      <c r="BP29" s="8"/>
      <c r="BQ29" s="8"/>
      <c r="BR29" s="7">
        <f>[1]СУПЫ!$F$316</f>
        <v>2.4</v>
      </c>
    </row>
    <row r="30" spans="1:71" ht="15" customHeight="1" x14ac:dyDescent="0.25">
      <c r="A30" s="236"/>
      <c r="B30" s="9">
        <v>250</v>
      </c>
      <c r="C30" s="10"/>
      <c r="D30" s="10"/>
      <c r="E30" s="10"/>
      <c r="F30" s="10"/>
      <c r="G30" s="10"/>
      <c r="H30" s="10"/>
      <c r="I30" s="10"/>
      <c r="J30" s="10">
        <f>[1]СУПЫ!$Q$318</f>
        <v>7.5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f>[1]СУПЫ!$Q$312</f>
        <v>36.700000000000003</v>
      </c>
      <c r="W30" s="10">
        <f>[1]СУПЫ!$Q$311</f>
        <v>37.5</v>
      </c>
      <c r="X30" s="10">
        <f>[1]СУПЫ!$Q$315</f>
        <v>12</v>
      </c>
      <c r="Y30" s="10">
        <f>[1]СУПЫ!$Q$314</f>
        <v>12.5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>
        <f>[1]СУПЫ!$Q$313</f>
        <v>10</v>
      </c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25"/>
      <c r="BO30" s="11"/>
      <c r="BP30" s="11"/>
      <c r="BQ30" s="11"/>
      <c r="BR30" s="10">
        <f>[1]СУПЫ!$Q$316</f>
        <v>3</v>
      </c>
    </row>
    <row r="31" spans="1:71" ht="15.75" customHeight="1" x14ac:dyDescent="0.25">
      <c r="A31" s="292" t="s">
        <v>82</v>
      </c>
      <c r="B31" s="6">
        <v>90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>
        <f>'[1]МЯСО, РЫБА'!$F$311+'[1]МЯСО, РЫБА'!$F$314</f>
        <v>5.6</v>
      </c>
      <c r="N31" s="7"/>
      <c r="O31" s="7"/>
      <c r="P31" s="7">
        <f>'[1]МЯСО, РЫБА'!$F$307</f>
        <v>37.5</v>
      </c>
      <c r="Q31" s="7"/>
      <c r="R31" s="7"/>
      <c r="S31" s="7"/>
      <c r="T31" s="7"/>
      <c r="U31" s="7"/>
      <c r="V31" s="7"/>
      <c r="W31" s="7">
        <f>'[1]МЯСО, РЫБА'!$F$312</f>
        <v>67.5</v>
      </c>
      <c r="X31" s="7">
        <f>'[1]МЯСО, РЫБА'!$F$310</f>
        <v>6.2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>
        <f>'[1]МЯСО, РЫБА'!$F$308</f>
        <v>4.5</v>
      </c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8"/>
      <c r="BP31" s="8"/>
      <c r="BQ31" s="8"/>
      <c r="BR31" s="7"/>
    </row>
    <row r="32" spans="1:71" ht="15.75" customHeight="1" x14ac:dyDescent="0.25">
      <c r="A32" s="292"/>
      <c r="B32" s="9">
        <v>100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>
        <f>'[1]МЯСО, РЫБА'!$Q$311+'[1]МЯСО, РЫБА'!$Q$314</f>
        <v>6.2</v>
      </c>
      <c r="N32" s="10"/>
      <c r="O32" s="10"/>
      <c r="P32" s="10">
        <f>'[1]МЯСО, РЫБА'!$Q$307</f>
        <v>41.7</v>
      </c>
      <c r="Q32" s="10"/>
      <c r="R32" s="10"/>
      <c r="S32" s="10"/>
      <c r="T32" s="10"/>
      <c r="U32" s="10"/>
      <c r="V32" s="10"/>
      <c r="W32" s="10">
        <f>'[1]МЯСО, РЫБА'!$Q$312</f>
        <v>75</v>
      </c>
      <c r="X32" s="10">
        <f>'[1]МЯСО, РЫБА'!$Q$310</f>
        <v>6.9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>
        <f>'[1]МЯСО, РЫБА'!$Q$308</f>
        <v>5</v>
      </c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1"/>
      <c r="BP32" s="11"/>
      <c r="BQ32" s="11"/>
      <c r="BR32" s="10"/>
    </row>
    <row r="33" spans="1:71" ht="15.75" customHeight="1" x14ac:dyDescent="0.25">
      <c r="A33" s="292" t="s">
        <v>83</v>
      </c>
      <c r="B33" s="6">
        <v>150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>
        <f>[1]ГАРНИРЫ!$F$319</f>
        <v>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>
        <f>[1]ГАРНИРЫ!$F$317</f>
        <v>35</v>
      </c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8"/>
      <c r="BQ33" s="8"/>
      <c r="BR33" s="7"/>
    </row>
    <row r="34" spans="1:71" ht="15" customHeight="1" x14ac:dyDescent="0.25">
      <c r="A34" s="292"/>
      <c r="B34" s="9">
        <v>180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f>[1]ГАРНИРЫ!$Q$319</f>
        <v>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>
        <f>[1]ГАРНИРЫ!$Q$317</f>
        <v>42</v>
      </c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1"/>
      <c r="BQ34" s="11"/>
      <c r="BR34" s="10"/>
    </row>
    <row r="35" spans="1:71" ht="15.75" customHeight="1" x14ac:dyDescent="0.25">
      <c r="A35" s="292" t="s">
        <v>84</v>
      </c>
      <c r="B35" s="6">
        <v>200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>
        <f>[1]НАПИТКИ!$Q$269</f>
        <v>45.3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>
        <f>[1]НАПИТКИ!$Q$271</f>
        <v>14.4</v>
      </c>
      <c r="BK35" s="7"/>
      <c r="BL35" s="7"/>
      <c r="BM35" s="7"/>
      <c r="BN35" s="7"/>
      <c r="BO35" s="8"/>
      <c r="BP35" s="8"/>
      <c r="BQ35" s="8"/>
      <c r="BR35" s="7"/>
    </row>
    <row r="36" spans="1:71" ht="15.75" customHeight="1" x14ac:dyDescent="0.25">
      <c r="A36" s="292"/>
      <c r="B36" s="9">
        <v>200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>
        <f>[1]НАПИТКИ!$Q$269</f>
        <v>45.3</v>
      </c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>
        <f>[1]НАПИТКИ!$Q$271</f>
        <v>14.4</v>
      </c>
      <c r="BK36" s="10"/>
      <c r="BL36" s="10"/>
      <c r="BM36" s="10"/>
      <c r="BN36" s="10"/>
      <c r="BO36" s="11"/>
      <c r="BP36" s="11"/>
      <c r="BQ36" s="11"/>
      <c r="BR36" s="10"/>
    </row>
    <row r="37" spans="1:71" s="2" customFormat="1" ht="15.75" customHeight="1" x14ac:dyDescent="0.25">
      <c r="A37" s="240" t="s">
        <v>226</v>
      </c>
      <c r="B37" s="152">
        <v>60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5"/>
      <c r="BP37" s="125"/>
      <c r="BQ37" s="124">
        <v>70</v>
      </c>
      <c r="BR37" s="124"/>
    </row>
    <row r="38" spans="1:71" s="2" customFormat="1" ht="15.75" customHeight="1" x14ac:dyDescent="0.25">
      <c r="A38" s="241"/>
      <c r="B38" s="152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5"/>
      <c r="BP38" s="125"/>
      <c r="BQ38" s="124"/>
      <c r="BR38" s="124"/>
    </row>
    <row r="39" spans="1:71" ht="15.75" customHeight="1" x14ac:dyDescent="0.25">
      <c r="A39" s="292" t="s">
        <v>45</v>
      </c>
      <c r="B39" s="6">
        <v>45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>
        <f>'[1]ГАСТРОНОМИЯ, ВЫПЕЧКА'!$AB$57</f>
        <v>45</v>
      </c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8"/>
      <c r="BP39" s="8"/>
      <c r="BQ39" s="8"/>
      <c r="BR39" s="7"/>
    </row>
    <row r="40" spans="1:71" ht="15.75" customHeight="1" x14ac:dyDescent="0.25">
      <c r="A40" s="292"/>
      <c r="B40" s="9">
        <v>55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>
        <f>'[1]ГАСТРОНОМИЯ, ВЫПЕЧКА'!$AX$57</f>
        <v>55</v>
      </c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1"/>
      <c r="BP40" s="11"/>
      <c r="BQ40" s="11"/>
      <c r="BR40" s="10"/>
    </row>
    <row r="41" spans="1:71" ht="15.75" customHeight="1" x14ac:dyDescent="0.25">
      <c r="A41" s="292" t="s">
        <v>47</v>
      </c>
      <c r="B41" s="6">
        <v>30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>
        <f>'[1]ГАСТРОНОМИЯ, ВЫПЕЧКА'!$AB$16</f>
        <v>30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8"/>
      <c r="BP41" s="8"/>
      <c r="BQ41" s="8"/>
      <c r="BR41" s="7"/>
    </row>
    <row r="42" spans="1:71" ht="15.75" customHeight="1" thickBot="1" x14ac:dyDescent="0.3">
      <c r="A42" s="235"/>
      <c r="B42" s="14">
        <v>40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>
        <f>'[1]ГАСТРОНОМИЯ, ВЫПЕЧКА'!$AM$16</f>
        <v>40</v>
      </c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6"/>
      <c r="BP42" s="16"/>
      <c r="BQ42" s="16"/>
      <c r="BR42" s="15"/>
    </row>
    <row r="43" spans="1:71" ht="15.75" customHeight="1" thickTop="1" x14ac:dyDescent="0.25">
      <c r="A43" s="244" t="s">
        <v>85</v>
      </c>
      <c r="B43" s="94" t="s">
        <v>128</v>
      </c>
      <c r="C43" s="17">
        <f>C27+C29+C31+C33+C35+C37+C39+C41</f>
        <v>0</v>
      </c>
      <c r="D43" s="17">
        <f>D27+D29+D31+D33+D35+D37+D39+D41</f>
        <v>0</v>
      </c>
      <c r="E43" s="17">
        <f t="shared" ref="E43:BR44" si="5">E27+E29+E31+E33+E35+E37+E39+E41</f>
        <v>0</v>
      </c>
      <c r="F43" s="17">
        <f t="shared" si="5"/>
        <v>0</v>
      </c>
      <c r="G43" s="17">
        <f t="shared" si="5"/>
        <v>0</v>
      </c>
      <c r="H43" s="17">
        <f t="shared" si="5"/>
        <v>0</v>
      </c>
      <c r="I43" s="17">
        <f t="shared" si="5"/>
        <v>0</v>
      </c>
      <c r="J43" s="17">
        <f t="shared" si="5"/>
        <v>6</v>
      </c>
      <c r="K43" s="17">
        <f t="shared" si="5"/>
        <v>0</v>
      </c>
      <c r="L43" s="17">
        <f t="shared" si="5"/>
        <v>0</v>
      </c>
      <c r="M43" s="17">
        <f t="shared" si="5"/>
        <v>10.6</v>
      </c>
      <c r="N43" s="17">
        <f t="shared" si="5"/>
        <v>0</v>
      </c>
      <c r="O43" s="17">
        <f t="shared" si="5"/>
        <v>0</v>
      </c>
      <c r="P43" s="17">
        <f t="shared" si="5"/>
        <v>37.5</v>
      </c>
      <c r="Q43" s="17">
        <f t="shared" si="5"/>
        <v>0</v>
      </c>
      <c r="R43" s="17">
        <f t="shared" si="5"/>
        <v>0</v>
      </c>
      <c r="S43" s="17">
        <f t="shared" si="5"/>
        <v>0</v>
      </c>
      <c r="T43" s="17">
        <f t="shared" si="5"/>
        <v>0</v>
      </c>
      <c r="U43" s="17">
        <f t="shared" si="5"/>
        <v>0</v>
      </c>
      <c r="V43" s="17">
        <f t="shared" si="5"/>
        <v>29.3</v>
      </c>
      <c r="W43" s="17">
        <f t="shared" si="5"/>
        <v>97.5</v>
      </c>
      <c r="X43" s="17">
        <f t="shared" si="5"/>
        <v>15.8</v>
      </c>
      <c r="Y43" s="17">
        <f t="shared" si="5"/>
        <v>10</v>
      </c>
      <c r="Z43" s="17">
        <f t="shared" si="5"/>
        <v>0</v>
      </c>
      <c r="AA43" s="17">
        <f t="shared" si="5"/>
        <v>0</v>
      </c>
      <c r="AB43" s="17">
        <f t="shared" si="5"/>
        <v>64.8</v>
      </c>
      <c r="AC43" s="17">
        <f t="shared" si="5"/>
        <v>0</v>
      </c>
      <c r="AD43" s="17">
        <f t="shared" si="5"/>
        <v>0</v>
      </c>
      <c r="AE43" s="17">
        <f t="shared" si="5"/>
        <v>0</v>
      </c>
      <c r="AF43" s="17">
        <f t="shared" si="5"/>
        <v>0</v>
      </c>
      <c r="AG43" s="17">
        <f t="shared" si="5"/>
        <v>0</v>
      </c>
      <c r="AH43" s="17">
        <f t="shared" si="5"/>
        <v>0</v>
      </c>
      <c r="AI43" s="17">
        <f t="shared" si="5"/>
        <v>45.3</v>
      </c>
      <c r="AJ43" s="17">
        <f>AJ27+AJ29+AJ31+AJ33+AJ35+AJ37+AJ39+AJ41</f>
        <v>0</v>
      </c>
      <c r="AK43" s="17">
        <f t="shared" si="5"/>
        <v>0</v>
      </c>
      <c r="AL43" s="17">
        <f t="shared" si="5"/>
        <v>0</v>
      </c>
      <c r="AM43" s="17">
        <f t="shared" si="5"/>
        <v>0</v>
      </c>
      <c r="AN43" s="17">
        <f t="shared" si="5"/>
        <v>0</v>
      </c>
      <c r="AO43" s="17">
        <f t="shared" si="5"/>
        <v>0</v>
      </c>
      <c r="AP43" s="17">
        <f t="shared" si="5"/>
        <v>0</v>
      </c>
      <c r="AQ43" s="17">
        <f t="shared" si="5"/>
        <v>0</v>
      </c>
      <c r="AR43" s="17">
        <f t="shared" si="5"/>
        <v>0</v>
      </c>
      <c r="AS43" s="17">
        <f t="shared" si="5"/>
        <v>45</v>
      </c>
      <c r="AT43" s="17">
        <f t="shared" si="5"/>
        <v>0</v>
      </c>
      <c r="AU43" s="17">
        <f t="shared" si="5"/>
        <v>30</v>
      </c>
      <c r="AV43" s="17">
        <f t="shared" si="5"/>
        <v>0</v>
      </c>
      <c r="AW43" s="17">
        <f t="shared" si="5"/>
        <v>0</v>
      </c>
      <c r="AX43" s="17">
        <f t="shared" si="5"/>
        <v>12.5</v>
      </c>
      <c r="AY43" s="17">
        <f t="shared" si="5"/>
        <v>0</v>
      </c>
      <c r="AZ43" s="17">
        <f t="shared" si="5"/>
        <v>0</v>
      </c>
      <c r="BA43" s="17">
        <f t="shared" si="5"/>
        <v>0</v>
      </c>
      <c r="BB43" s="17">
        <f t="shared" si="5"/>
        <v>35</v>
      </c>
      <c r="BC43" s="17">
        <f t="shared" si="5"/>
        <v>0</v>
      </c>
      <c r="BD43" s="17">
        <f t="shared" si="5"/>
        <v>0</v>
      </c>
      <c r="BE43" s="17">
        <f t="shared" si="5"/>
        <v>0</v>
      </c>
      <c r="BF43" s="17">
        <f>BF27+BF29+BF31+BF33+BF35+BF37+BF39+BF41</f>
        <v>0</v>
      </c>
      <c r="BG43" s="17">
        <f t="shared" si="5"/>
        <v>0</v>
      </c>
      <c r="BH43" s="17">
        <f t="shared" si="5"/>
        <v>0</v>
      </c>
      <c r="BI43" s="17">
        <v>1.3</v>
      </c>
      <c r="BJ43" s="17">
        <f t="shared" si="5"/>
        <v>14.4</v>
      </c>
      <c r="BK43" s="17">
        <f t="shared" si="5"/>
        <v>0</v>
      </c>
      <c r="BL43" s="17">
        <f t="shared" si="5"/>
        <v>0</v>
      </c>
      <c r="BM43" s="17">
        <f t="shared" si="5"/>
        <v>0</v>
      </c>
      <c r="BN43" s="17">
        <f t="shared" si="5"/>
        <v>0</v>
      </c>
      <c r="BO43" s="17">
        <f t="shared" si="5"/>
        <v>0</v>
      </c>
      <c r="BP43" s="17">
        <f t="shared" si="5"/>
        <v>0</v>
      </c>
      <c r="BQ43" s="17">
        <f t="shared" si="5"/>
        <v>70</v>
      </c>
      <c r="BR43" s="17">
        <f t="shared" si="5"/>
        <v>2.4</v>
      </c>
    </row>
    <row r="44" spans="1:71" ht="15.75" customHeight="1" thickBot="1" x14ac:dyDescent="0.3">
      <c r="A44" s="245"/>
      <c r="B44" s="64" t="s">
        <v>130</v>
      </c>
      <c r="C44" s="18">
        <f>C28+C30+C32+C34+C36+C38+C40+C42</f>
        <v>0</v>
      </c>
      <c r="D44" s="18">
        <f>D28+D30+D32+D34+D36+D38+D40+D42</f>
        <v>0</v>
      </c>
      <c r="E44" s="18">
        <f t="shared" si="5"/>
        <v>0</v>
      </c>
      <c r="F44" s="18">
        <f t="shared" si="5"/>
        <v>0</v>
      </c>
      <c r="G44" s="18">
        <f t="shared" si="5"/>
        <v>0</v>
      </c>
      <c r="H44" s="18">
        <f t="shared" si="5"/>
        <v>0</v>
      </c>
      <c r="I44" s="18">
        <f t="shared" si="5"/>
        <v>0</v>
      </c>
      <c r="J44" s="18">
        <f t="shared" si="5"/>
        <v>7.5</v>
      </c>
      <c r="K44" s="18">
        <f t="shared" si="5"/>
        <v>0</v>
      </c>
      <c r="L44" s="18">
        <f t="shared" si="5"/>
        <v>0</v>
      </c>
      <c r="M44" s="18">
        <f t="shared" si="5"/>
        <v>12.2</v>
      </c>
      <c r="N44" s="18">
        <f t="shared" si="5"/>
        <v>0</v>
      </c>
      <c r="O44" s="18">
        <f t="shared" si="5"/>
        <v>0</v>
      </c>
      <c r="P44" s="18">
        <f t="shared" si="5"/>
        <v>41.7</v>
      </c>
      <c r="Q44" s="18">
        <f t="shared" si="5"/>
        <v>0</v>
      </c>
      <c r="R44" s="18">
        <f t="shared" si="5"/>
        <v>0</v>
      </c>
      <c r="S44" s="18">
        <f t="shared" si="5"/>
        <v>0</v>
      </c>
      <c r="T44" s="18">
        <f t="shared" si="5"/>
        <v>0</v>
      </c>
      <c r="U44" s="18">
        <f t="shared" si="5"/>
        <v>0</v>
      </c>
      <c r="V44" s="18">
        <f t="shared" si="5"/>
        <v>36.700000000000003</v>
      </c>
      <c r="W44" s="18">
        <f t="shared" si="5"/>
        <v>112.5</v>
      </c>
      <c r="X44" s="18">
        <f t="shared" si="5"/>
        <v>18.899999999999999</v>
      </c>
      <c r="Y44" s="18">
        <f t="shared" si="5"/>
        <v>12.5</v>
      </c>
      <c r="Z44" s="18">
        <f t="shared" si="5"/>
        <v>0</v>
      </c>
      <c r="AA44" s="18">
        <f t="shared" si="5"/>
        <v>0</v>
      </c>
      <c r="AB44" s="18">
        <f t="shared" si="5"/>
        <v>108</v>
      </c>
      <c r="AC44" s="18">
        <f t="shared" si="5"/>
        <v>0</v>
      </c>
      <c r="AD44" s="18">
        <f t="shared" si="5"/>
        <v>0</v>
      </c>
      <c r="AE44" s="18">
        <f t="shared" si="5"/>
        <v>0</v>
      </c>
      <c r="AF44" s="18">
        <f t="shared" si="5"/>
        <v>0</v>
      </c>
      <c r="AG44" s="18">
        <f t="shared" si="5"/>
        <v>0</v>
      </c>
      <c r="AH44" s="18">
        <f t="shared" si="5"/>
        <v>0</v>
      </c>
      <c r="AI44" s="18">
        <f t="shared" si="5"/>
        <v>45.3</v>
      </c>
      <c r="AJ44" s="18">
        <f>AJ28+AJ30+AJ32+AJ34+AJ36+AJ38+AJ40+AJ42</f>
        <v>0</v>
      </c>
      <c r="AK44" s="18">
        <f t="shared" si="5"/>
        <v>0</v>
      </c>
      <c r="AL44" s="18">
        <f t="shared" si="5"/>
        <v>0</v>
      </c>
      <c r="AM44" s="18">
        <f t="shared" si="5"/>
        <v>0</v>
      </c>
      <c r="AN44" s="18">
        <f t="shared" si="5"/>
        <v>0</v>
      </c>
      <c r="AO44" s="18">
        <f t="shared" si="5"/>
        <v>0</v>
      </c>
      <c r="AP44" s="18">
        <f t="shared" si="5"/>
        <v>0</v>
      </c>
      <c r="AQ44" s="18">
        <f t="shared" si="5"/>
        <v>0</v>
      </c>
      <c r="AR44" s="18">
        <f t="shared" si="5"/>
        <v>0</v>
      </c>
      <c r="AS44" s="18">
        <f t="shared" si="5"/>
        <v>55</v>
      </c>
      <c r="AT44" s="18">
        <f t="shared" si="5"/>
        <v>0</v>
      </c>
      <c r="AU44" s="18">
        <f t="shared" si="5"/>
        <v>40</v>
      </c>
      <c r="AV44" s="18">
        <f t="shared" si="5"/>
        <v>0</v>
      </c>
      <c r="AW44" s="18">
        <f t="shared" si="5"/>
        <v>0</v>
      </c>
      <c r="AX44" s="18">
        <f t="shared" si="5"/>
        <v>15</v>
      </c>
      <c r="AY44" s="18">
        <f t="shared" si="5"/>
        <v>0</v>
      </c>
      <c r="AZ44" s="18">
        <f t="shared" si="5"/>
        <v>0</v>
      </c>
      <c r="BA44" s="18">
        <f t="shared" si="5"/>
        <v>0</v>
      </c>
      <c r="BB44" s="18">
        <f t="shared" si="5"/>
        <v>42</v>
      </c>
      <c r="BC44" s="18">
        <f t="shared" si="5"/>
        <v>0</v>
      </c>
      <c r="BD44" s="18">
        <f t="shared" si="5"/>
        <v>0</v>
      </c>
      <c r="BE44" s="18">
        <f t="shared" si="5"/>
        <v>0</v>
      </c>
      <c r="BF44" s="18">
        <f>BF28+BF30+BF32+BF34+BF36+BF38+BF40+BF42</f>
        <v>0</v>
      </c>
      <c r="BG44" s="18">
        <f t="shared" si="5"/>
        <v>0</v>
      </c>
      <c r="BH44" s="18">
        <f t="shared" si="5"/>
        <v>0</v>
      </c>
      <c r="BI44" s="18">
        <v>2.2999999999999998</v>
      </c>
      <c r="BJ44" s="18">
        <f t="shared" si="5"/>
        <v>14.4</v>
      </c>
      <c r="BK44" s="18">
        <f t="shared" si="5"/>
        <v>0</v>
      </c>
      <c r="BL44" s="18">
        <f t="shared" si="5"/>
        <v>0</v>
      </c>
      <c r="BM44" s="18">
        <f t="shared" si="5"/>
        <v>0</v>
      </c>
      <c r="BN44" s="18">
        <f t="shared" si="5"/>
        <v>0</v>
      </c>
      <c r="BO44" s="18">
        <f t="shared" si="5"/>
        <v>0</v>
      </c>
      <c r="BP44" s="18">
        <f t="shared" si="5"/>
        <v>0</v>
      </c>
      <c r="BQ44" s="18">
        <f t="shared" si="5"/>
        <v>0</v>
      </c>
      <c r="BR44" s="18">
        <f t="shared" si="5"/>
        <v>3</v>
      </c>
    </row>
    <row r="45" spans="1:71" ht="15.75" customHeight="1" thickTop="1" x14ac:dyDescent="0.25">
      <c r="A45" s="245"/>
      <c r="B45" s="74" t="s">
        <v>173</v>
      </c>
      <c r="C45" s="75">
        <v>47.2</v>
      </c>
      <c r="D45" s="75">
        <v>123</v>
      </c>
      <c r="E45" s="75"/>
      <c r="F45" s="75"/>
      <c r="G45" s="75">
        <v>180</v>
      </c>
      <c r="H45" s="75"/>
      <c r="I45" s="75">
        <v>200</v>
      </c>
      <c r="J45" s="75">
        <v>195</v>
      </c>
      <c r="K45" s="75">
        <v>214.6</v>
      </c>
      <c r="L45" s="75">
        <v>235</v>
      </c>
      <c r="M45" s="75">
        <v>344.5</v>
      </c>
      <c r="N45" s="75">
        <v>432.7</v>
      </c>
      <c r="O45" s="75">
        <v>429.2</v>
      </c>
      <c r="P45" s="75">
        <v>292.2</v>
      </c>
      <c r="Q45" s="75">
        <v>232.5</v>
      </c>
      <c r="R45" s="75">
        <v>149.9</v>
      </c>
      <c r="S45" s="75"/>
      <c r="T45" s="75">
        <v>162.6</v>
      </c>
      <c r="U45" s="75">
        <v>6.8</v>
      </c>
      <c r="V45" s="75">
        <v>37.1</v>
      </c>
      <c r="W45" s="75">
        <v>28.8</v>
      </c>
      <c r="X45" s="75">
        <v>23.4</v>
      </c>
      <c r="Y45" s="75">
        <v>33.6</v>
      </c>
      <c r="Z45" s="75">
        <v>32.4</v>
      </c>
      <c r="AA45" s="75"/>
      <c r="AB45" s="75"/>
      <c r="AC45" s="75">
        <v>72</v>
      </c>
      <c r="AD45" s="75">
        <v>78</v>
      </c>
      <c r="AE45" s="75"/>
      <c r="AF45" s="75">
        <v>113.5</v>
      </c>
      <c r="AG45" s="75">
        <v>123.3</v>
      </c>
      <c r="AH45" s="75">
        <v>88.1</v>
      </c>
      <c r="AI45" s="75">
        <v>56.3</v>
      </c>
      <c r="AJ45" s="75">
        <v>57.3</v>
      </c>
      <c r="AK45" s="75">
        <v>98</v>
      </c>
      <c r="AL45" s="75">
        <v>131</v>
      </c>
      <c r="AM45" s="75">
        <v>180.6</v>
      </c>
      <c r="AN45" s="75">
        <v>204.7</v>
      </c>
      <c r="AO45" s="75"/>
      <c r="AP45" s="75">
        <v>146</v>
      </c>
      <c r="AQ45" s="75">
        <v>25</v>
      </c>
      <c r="AR45" s="75">
        <v>36</v>
      </c>
      <c r="AS45" s="75">
        <v>48.5</v>
      </c>
      <c r="AT45" s="75">
        <v>50</v>
      </c>
      <c r="AU45" s="75">
        <v>55.2</v>
      </c>
      <c r="AV45" s="75">
        <v>31.7</v>
      </c>
      <c r="AW45" s="75">
        <v>36.299999999999997</v>
      </c>
      <c r="AX45" s="75">
        <v>54.7</v>
      </c>
      <c r="AY45" s="75"/>
      <c r="AZ45" s="75">
        <v>35.799999999999997</v>
      </c>
      <c r="BA45" s="75">
        <v>73.2</v>
      </c>
      <c r="BB45" s="75">
        <v>26.9</v>
      </c>
      <c r="BC45" s="75">
        <v>45</v>
      </c>
      <c r="BD45" s="75">
        <v>41.7</v>
      </c>
      <c r="BE45" s="75">
        <v>460</v>
      </c>
      <c r="BF45" s="75">
        <v>260</v>
      </c>
      <c r="BG45" s="75">
        <v>94</v>
      </c>
      <c r="BH45" s="75">
        <v>502</v>
      </c>
      <c r="BI45" s="75">
        <v>16.100000000000001</v>
      </c>
      <c r="BJ45" s="75">
        <v>46.2</v>
      </c>
      <c r="BK45" s="75">
        <v>525</v>
      </c>
      <c r="BL45" s="75">
        <v>464</v>
      </c>
      <c r="BM45" s="75">
        <v>115.2</v>
      </c>
      <c r="BN45" s="75">
        <v>402</v>
      </c>
      <c r="BO45" s="75"/>
      <c r="BP45" s="75">
        <v>406</v>
      </c>
      <c r="BQ45" s="75">
        <v>360</v>
      </c>
      <c r="BR45" s="75">
        <v>107.6</v>
      </c>
      <c r="BS45" s="68"/>
    </row>
    <row r="46" spans="1:71" ht="15.75" customHeight="1" x14ac:dyDescent="0.25">
      <c r="A46" s="245"/>
      <c r="B46" s="66" t="s">
        <v>128</v>
      </c>
      <c r="C46" s="67">
        <f>C43*C45/1000</f>
        <v>0</v>
      </c>
      <c r="D46" s="67">
        <f>D43*D45/1000</f>
        <v>0</v>
      </c>
      <c r="E46" s="67">
        <f t="shared" ref="E46:T46" si="6">E43*E45/1000</f>
        <v>0</v>
      </c>
      <c r="F46" s="67">
        <f t="shared" si="6"/>
        <v>0</v>
      </c>
      <c r="G46" s="67">
        <f t="shared" si="6"/>
        <v>0</v>
      </c>
      <c r="H46" s="67">
        <f t="shared" si="6"/>
        <v>0</v>
      </c>
      <c r="I46" s="67">
        <f t="shared" si="6"/>
        <v>0</v>
      </c>
      <c r="J46" s="67">
        <f t="shared" si="6"/>
        <v>1.2</v>
      </c>
      <c r="K46" s="67">
        <f t="shared" si="6"/>
        <v>0</v>
      </c>
      <c r="L46" s="67">
        <f t="shared" si="6"/>
        <v>0</v>
      </c>
      <c r="M46" s="67">
        <f t="shared" si="6"/>
        <v>3.7</v>
      </c>
      <c r="N46" s="67">
        <f t="shared" si="6"/>
        <v>0</v>
      </c>
      <c r="O46" s="67">
        <f t="shared" si="6"/>
        <v>0</v>
      </c>
      <c r="P46" s="67">
        <f t="shared" si="6"/>
        <v>11</v>
      </c>
      <c r="Q46" s="67">
        <f t="shared" si="6"/>
        <v>0</v>
      </c>
      <c r="R46" s="67">
        <f t="shared" si="6"/>
        <v>0</v>
      </c>
      <c r="S46" s="67">
        <f t="shared" si="6"/>
        <v>0</v>
      </c>
      <c r="T46" s="67">
        <f t="shared" si="6"/>
        <v>0</v>
      </c>
      <c r="U46" s="67">
        <f>U43*U45</f>
        <v>0</v>
      </c>
      <c r="V46" s="67">
        <f t="shared" ref="V46:BM46" si="7">V43*V45/1000</f>
        <v>1.1000000000000001</v>
      </c>
      <c r="W46" s="67">
        <f t="shared" si="7"/>
        <v>2.8</v>
      </c>
      <c r="X46" s="67">
        <f t="shared" si="7"/>
        <v>0.4</v>
      </c>
      <c r="Y46" s="67">
        <f t="shared" si="7"/>
        <v>0.3</v>
      </c>
      <c r="Z46" s="67">
        <f t="shared" si="7"/>
        <v>0</v>
      </c>
      <c r="AA46" s="67">
        <f t="shared" si="7"/>
        <v>0</v>
      </c>
      <c r="AB46" s="67">
        <f t="shared" si="7"/>
        <v>0</v>
      </c>
      <c r="AC46" s="67">
        <f t="shared" si="7"/>
        <v>0</v>
      </c>
      <c r="AD46" s="67">
        <f t="shared" si="7"/>
        <v>0</v>
      </c>
      <c r="AE46" s="67">
        <f t="shared" si="7"/>
        <v>0</v>
      </c>
      <c r="AF46" s="67">
        <f t="shared" si="7"/>
        <v>0</v>
      </c>
      <c r="AG46" s="67">
        <f t="shared" si="7"/>
        <v>0</v>
      </c>
      <c r="AH46" s="67">
        <f t="shared" si="7"/>
        <v>0</v>
      </c>
      <c r="AI46" s="67">
        <f t="shared" si="7"/>
        <v>2.6</v>
      </c>
      <c r="AJ46" s="67">
        <f>AJ43*AJ45/1000</f>
        <v>0</v>
      </c>
      <c r="AK46" s="67">
        <f t="shared" si="7"/>
        <v>0</v>
      </c>
      <c r="AL46" s="67">
        <f t="shared" si="7"/>
        <v>0</v>
      </c>
      <c r="AM46" s="67">
        <f t="shared" si="7"/>
        <v>0</v>
      </c>
      <c r="AN46" s="67">
        <f t="shared" si="7"/>
        <v>0</v>
      </c>
      <c r="AO46" s="67">
        <f t="shared" si="7"/>
        <v>0</v>
      </c>
      <c r="AP46" s="67">
        <f t="shared" si="7"/>
        <v>0</v>
      </c>
      <c r="AQ46" s="67">
        <f t="shared" si="7"/>
        <v>0</v>
      </c>
      <c r="AR46" s="67">
        <f t="shared" si="7"/>
        <v>0</v>
      </c>
      <c r="AS46" s="67">
        <f t="shared" si="7"/>
        <v>2.2000000000000002</v>
      </c>
      <c r="AT46" s="67">
        <f t="shared" si="7"/>
        <v>0</v>
      </c>
      <c r="AU46" s="67">
        <f t="shared" si="7"/>
        <v>1.7</v>
      </c>
      <c r="AV46" s="67">
        <f t="shared" si="7"/>
        <v>0</v>
      </c>
      <c r="AW46" s="67">
        <f t="shared" si="7"/>
        <v>0</v>
      </c>
      <c r="AX46" s="67">
        <f t="shared" si="7"/>
        <v>0.7</v>
      </c>
      <c r="AY46" s="67">
        <f t="shared" si="7"/>
        <v>0</v>
      </c>
      <c r="AZ46" s="67">
        <f t="shared" si="7"/>
        <v>0</v>
      </c>
      <c r="BA46" s="67">
        <f t="shared" si="7"/>
        <v>0</v>
      </c>
      <c r="BB46" s="67">
        <f t="shared" si="7"/>
        <v>0.9</v>
      </c>
      <c r="BC46" s="67">
        <f t="shared" si="7"/>
        <v>0</v>
      </c>
      <c r="BD46" s="67">
        <f t="shared" si="7"/>
        <v>0</v>
      </c>
      <c r="BE46" s="67">
        <f t="shared" si="7"/>
        <v>0</v>
      </c>
      <c r="BF46" s="67">
        <f>BF43*BF45/1000</f>
        <v>0</v>
      </c>
      <c r="BG46" s="67">
        <f t="shared" si="7"/>
        <v>0</v>
      </c>
      <c r="BH46" s="67">
        <f t="shared" si="7"/>
        <v>0</v>
      </c>
      <c r="BI46" s="67">
        <f t="shared" si="7"/>
        <v>0</v>
      </c>
      <c r="BJ46" s="67">
        <f t="shared" si="7"/>
        <v>0.7</v>
      </c>
      <c r="BK46" s="67">
        <f t="shared" si="7"/>
        <v>0</v>
      </c>
      <c r="BL46" s="67">
        <f t="shared" si="7"/>
        <v>0</v>
      </c>
      <c r="BM46" s="67">
        <f t="shared" si="7"/>
        <v>0</v>
      </c>
      <c r="BN46" s="67">
        <f>BN43*BN45/1000</f>
        <v>0</v>
      </c>
      <c r="BO46" s="67">
        <f>BO43*BO45/1000</f>
        <v>0</v>
      </c>
      <c r="BP46" s="67">
        <f>BP43*BP45/1000</f>
        <v>0</v>
      </c>
      <c r="BQ46" s="67">
        <f>BQ43*BQ45/1000</f>
        <v>25.2</v>
      </c>
      <c r="BR46" s="67">
        <f>BR43*BR45/920</f>
        <v>0.3</v>
      </c>
      <c r="BS46" s="70">
        <f>SUM(C46:BR46)</f>
        <v>54.8</v>
      </c>
    </row>
    <row r="47" spans="1:71" ht="15.75" customHeight="1" thickBot="1" x14ac:dyDescent="0.3">
      <c r="A47" s="246"/>
      <c r="B47" s="64" t="s">
        <v>130</v>
      </c>
      <c r="C47" s="18">
        <f>C44*C45/1000</f>
        <v>0</v>
      </c>
      <c r="D47" s="18">
        <f>D44*D45/1000</f>
        <v>0</v>
      </c>
      <c r="E47" s="18">
        <f t="shared" ref="E47:T47" si="8">E44*E45/1000</f>
        <v>0</v>
      </c>
      <c r="F47" s="18">
        <f t="shared" si="8"/>
        <v>0</v>
      </c>
      <c r="G47" s="18">
        <f t="shared" si="8"/>
        <v>0</v>
      </c>
      <c r="H47" s="18">
        <f t="shared" si="8"/>
        <v>0</v>
      </c>
      <c r="I47" s="18">
        <f t="shared" si="8"/>
        <v>0</v>
      </c>
      <c r="J47" s="18">
        <f t="shared" si="8"/>
        <v>1.5</v>
      </c>
      <c r="K47" s="18">
        <f t="shared" si="8"/>
        <v>0</v>
      </c>
      <c r="L47" s="18">
        <f t="shared" si="8"/>
        <v>0</v>
      </c>
      <c r="M47" s="18">
        <f t="shared" si="8"/>
        <v>4.2</v>
      </c>
      <c r="N47" s="18">
        <f t="shared" si="8"/>
        <v>0</v>
      </c>
      <c r="O47" s="18">
        <f t="shared" si="8"/>
        <v>0</v>
      </c>
      <c r="P47" s="18">
        <f t="shared" si="8"/>
        <v>12.2</v>
      </c>
      <c r="Q47" s="18">
        <f t="shared" si="8"/>
        <v>0</v>
      </c>
      <c r="R47" s="18">
        <f t="shared" si="8"/>
        <v>0</v>
      </c>
      <c r="S47" s="18">
        <f t="shared" si="8"/>
        <v>0</v>
      </c>
      <c r="T47" s="18">
        <f t="shared" si="8"/>
        <v>0</v>
      </c>
      <c r="U47" s="18">
        <f>U44*U45</f>
        <v>0</v>
      </c>
      <c r="V47" s="18">
        <f t="shared" ref="V47:BM47" si="9">V44*V45/1000</f>
        <v>1.4</v>
      </c>
      <c r="W47" s="18">
        <f t="shared" si="9"/>
        <v>3.2</v>
      </c>
      <c r="X47" s="18">
        <f t="shared" si="9"/>
        <v>0.4</v>
      </c>
      <c r="Y47" s="18">
        <f t="shared" si="9"/>
        <v>0.4</v>
      </c>
      <c r="Z47" s="18">
        <f t="shared" si="9"/>
        <v>0</v>
      </c>
      <c r="AA47" s="18">
        <f t="shared" si="9"/>
        <v>0</v>
      </c>
      <c r="AB47" s="18">
        <f t="shared" si="9"/>
        <v>0</v>
      </c>
      <c r="AC47" s="18">
        <f t="shared" si="9"/>
        <v>0</v>
      </c>
      <c r="AD47" s="18">
        <f t="shared" si="9"/>
        <v>0</v>
      </c>
      <c r="AE47" s="18">
        <f t="shared" si="9"/>
        <v>0</v>
      </c>
      <c r="AF47" s="18">
        <f t="shared" si="9"/>
        <v>0</v>
      </c>
      <c r="AG47" s="18">
        <f t="shared" si="9"/>
        <v>0</v>
      </c>
      <c r="AH47" s="18">
        <f t="shared" si="9"/>
        <v>0</v>
      </c>
      <c r="AI47" s="18">
        <f t="shared" si="9"/>
        <v>2.6</v>
      </c>
      <c r="AJ47" s="18">
        <f>AJ44*AJ45/1000</f>
        <v>0</v>
      </c>
      <c r="AK47" s="18">
        <f t="shared" si="9"/>
        <v>0</v>
      </c>
      <c r="AL47" s="18">
        <f t="shared" si="9"/>
        <v>0</v>
      </c>
      <c r="AM47" s="18">
        <f t="shared" si="9"/>
        <v>0</v>
      </c>
      <c r="AN47" s="18">
        <f t="shared" si="9"/>
        <v>0</v>
      </c>
      <c r="AO47" s="18">
        <f t="shared" si="9"/>
        <v>0</v>
      </c>
      <c r="AP47" s="18">
        <f t="shared" si="9"/>
        <v>0</v>
      </c>
      <c r="AQ47" s="18">
        <f t="shared" si="9"/>
        <v>0</v>
      </c>
      <c r="AR47" s="18">
        <f t="shared" si="9"/>
        <v>0</v>
      </c>
      <c r="AS47" s="18">
        <f t="shared" si="9"/>
        <v>2.7</v>
      </c>
      <c r="AT47" s="18">
        <f t="shared" si="9"/>
        <v>0</v>
      </c>
      <c r="AU47" s="18">
        <f t="shared" si="9"/>
        <v>2.2000000000000002</v>
      </c>
      <c r="AV47" s="18">
        <f t="shared" si="9"/>
        <v>0</v>
      </c>
      <c r="AW47" s="18">
        <f t="shared" si="9"/>
        <v>0</v>
      </c>
      <c r="AX47" s="18">
        <f t="shared" si="9"/>
        <v>0.8</v>
      </c>
      <c r="AY47" s="18">
        <f t="shared" si="9"/>
        <v>0</v>
      </c>
      <c r="AZ47" s="18">
        <f t="shared" si="9"/>
        <v>0</v>
      </c>
      <c r="BA47" s="18">
        <f t="shared" si="9"/>
        <v>0</v>
      </c>
      <c r="BB47" s="18">
        <f t="shared" si="9"/>
        <v>1.1000000000000001</v>
      </c>
      <c r="BC47" s="18">
        <f t="shared" si="9"/>
        <v>0</v>
      </c>
      <c r="BD47" s="18">
        <f t="shared" si="9"/>
        <v>0</v>
      </c>
      <c r="BE47" s="18">
        <f t="shared" si="9"/>
        <v>0</v>
      </c>
      <c r="BF47" s="18">
        <f>BF44*BF45/1000</f>
        <v>0</v>
      </c>
      <c r="BG47" s="18">
        <f t="shared" si="9"/>
        <v>0</v>
      </c>
      <c r="BH47" s="18">
        <f t="shared" si="9"/>
        <v>0</v>
      </c>
      <c r="BI47" s="18">
        <f t="shared" si="9"/>
        <v>0</v>
      </c>
      <c r="BJ47" s="18">
        <f t="shared" si="9"/>
        <v>0.7</v>
      </c>
      <c r="BK47" s="18">
        <f t="shared" si="9"/>
        <v>0</v>
      </c>
      <c r="BL47" s="18">
        <f t="shared" si="9"/>
        <v>0</v>
      </c>
      <c r="BM47" s="18">
        <f t="shared" si="9"/>
        <v>0</v>
      </c>
      <c r="BN47" s="18">
        <f>BN44*BN45/1000</f>
        <v>0</v>
      </c>
      <c r="BO47" s="18">
        <f>BO44*BO45/1000</f>
        <v>0</v>
      </c>
      <c r="BP47" s="18">
        <f>BP44*BP45/1000</f>
        <v>0</v>
      </c>
      <c r="BQ47" s="18">
        <f>BQ44*BQ45/1000</f>
        <v>0</v>
      </c>
      <c r="BR47" s="18">
        <f>BR44*BR45/920</f>
        <v>0.4</v>
      </c>
      <c r="BS47" s="69">
        <f>SUM(C47:BR47)</f>
        <v>33.799999999999997</v>
      </c>
    </row>
    <row r="48" spans="1:71" ht="15.75" customHeight="1" thickTop="1" x14ac:dyDescent="0.25">
      <c r="A48" s="236" t="s">
        <v>255</v>
      </c>
      <c r="B48" s="6">
        <v>60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>
        <f>'[1]ФРУКТЫ, ОВОЩИ'!$F$141</f>
        <v>63.6</v>
      </c>
      <c r="X48" s="7"/>
      <c r="Y48" s="7">
        <f>'[1]ФРУКТЫ, ОВОЩИ'!$F$142</f>
        <v>7.5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>
        <f>'[1]ФРУКТЫ, ОВОЩИ'!$F$144</f>
        <v>3</v>
      </c>
      <c r="BK48" s="7"/>
      <c r="BL48" s="7"/>
      <c r="BM48" s="7"/>
      <c r="BN48" s="7">
        <f>'[1]ФРУКТЫ, ОВОЩИ'!$F$145</f>
        <v>0.1</v>
      </c>
      <c r="BO48" s="8"/>
      <c r="BP48" s="8"/>
      <c r="BQ48" s="7"/>
      <c r="BR48" s="7">
        <f>'[1]ФРУКТЫ, ОВОЩИ'!$F$143</f>
        <v>3</v>
      </c>
    </row>
    <row r="49" spans="1:70" ht="15.75" customHeight="1" x14ac:dyDescent="0.25">
      <c r="A49" s="292"/>
      <c r="B49" s="9">
        <v>100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>
        <f>'[1]ФРУКТЫ, ОВОЩИ'!$Q$141</f>
        <v>106</v>
      </c>
      <c r="X49" s="10"/>
      <c r="Y49" s="10">
        <f>'[1]ФРУКТЫ, ОВОЩИ'!$Q$142</f>
        <v>12.5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>
        <f>'[1]ФРУКТЫ, ОВОЩИ'!$Q$144</f>
        <v>5</v>
      </c>
      <c r="BK49" s="10"/>
      <c r="BL49" s="10"/>
      <c r="BM49" s="10"/>
      <c r="BN49" s="10">
        <f>'[1]ФРУКТЫ, ОВОЩИ'!$Q$145</f>
        <v>0.1</v>
      </c>
      <c r="BO49" s="11"/>
      <c r="BP49" s="11"/>
      <c r="BQ49" s="10"/>
      <c r="BR49" s="10">
        <f>'[1]ФРУКТЫ, ОВОЩИ'!$Q$143</f>
        <v>5</v>
      </c>
    </row>
    <row r="50" spans="1:70" ht="15" customHeight="1" x14ac:dyDescent="0.25">
      <c r="A50" s="292" t="s">
        <v>87</v>
      </c>
      <c r="B50" s="6">
        <v>200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>
        <f>[1]СУПЫ!$F$272</f>
        <v>3</v>
      </c>
      <c r="N50" s="7"/>
      <c r="O50" s="7"/>
      <c r="P50" s="7"/>
      <c r="Q50" s="7"/>
      <c r="R50" s="7"/>
      <c r="S50" s="7"/>
      <c r="T50" s="7"/>
      <c r="U50" s="7"/>
      <c r="V50" s="7">
        <f>[1]СУПЫ!$F$269</f>
        <v>54.7</v>
      </c>
      <c r="W50" s="7"/>
      <c r="X50" s="7">
        <f>[1]СУПЫ!$F$271</f>
        <v>11.9</v>
      </c>
      <c r="Y50" s="7">
        <f>[1]СУПЫ!$F$270</f>
        <v>10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>
        <f>[1]СУПЫ!$F$268</f>
        <v>17</v>
      </c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8"/>
      <c r="BQ50" s="8"/>
      <c r="BR50" s="7"/>
    </row>
    <row r="51" spans="1:70" ht="15" customHeight="1" x14ac:dyDescent="0.25">
      <c r="A51" s="292"/>
      <c r="B51" s="9">
        <v>250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>
        <f>[1]СУПЫ!$Q$272</f>
        <v>3.8</v>
      </c>
      <c r="N51" s="10"/>
      <c r="O51" s="10"/>
      <c r="P51" s="10"/>
      <c r="Q51" s="10"/>
      <c r="R51" s="10"/>
      <c r="S51" s="10"/>
      <c r="T51" s="10"/>
      <c r="U51" s="10"/>
      <c r="V51" s="10">
        <f>[1]СУПЫ!$Q$269</f>
        <v>68.3</v>
      </c>
      <c r="W51" s="10"/>
      <c r="X51" s="10">
        <f>[1]СУПЫ!$Q$271</f>
        <v>14.9</v>
      </c>
      <c r="Y51" s="10">
        <f>[1]СУПЫ!$Q$270</f>
        <v>12.5</v>
      </c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>
        <f>[1]СУПЫ!$Q$268</f>
        <v>21.3</v>
      </c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1"/>
      <c r="BQ51" s="11"/>
      <c r="BR51" s="10"/>
    </row>
    <row r="52" spans="1:70" ht="15.75" customHeight="1" x14ac:dyDescent="0.25">
      <c r="A52" s="292" t="s">
        <v>261</v>
      </c>
      <c r="B52" s="6">
        <v>100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>
        <f>'[1]МЯСО, РЫБА'!$F$596</f>
        <v>5.4</v>
      </c>
      <c r="N52" s="7"/>
      <c r="O52" s="7"/>
      <c r="P52" s="7"/>
      <c r="Q52" s="7"/>
      <c r="R52" s="7"/>
      <c r="S52" s="7">
        <f>'[1]МЯСО, РЫБА'!$F$591</f>
        <v>95.5</v>
      </c>
      <c r="T52" s="7"/>
      <c r="U52" s="7"/>
      <c r="V52" s="7"/>
      <c r="W52" s="7"/>
      <c r="X52" s="7">
        <f>'[1]МЯСО, РЫБА'!$F$594</f>
        <v>15.2</v>
      </c>
      <c r="Y52" s="7">
        <f>'[1]МЯСО, РЫБА'!$F$593</f>
        <v>22.5</v>
      </c>
      <c r="Z52" s="7"/>
      <c r="AA52" s="7"/>
      <c r="AB52" s="7"/>
      <c r="AC52" s="7"/>
      <c r="AD52" s="7"/>
      <c r="AE52" s="7"/>
      <c r="AF52" s="7">
        <f>'[1]МЯСО, РЫБА'!$F$595</f>
        <v>2</v>
      </c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>
        <f>'[1]МЯСО, РЫБА'!$F$597</f>
        <v>1.8</v>
      </c>
      <c r="BK52" s="7"/>
      <c r="BL52" s="7"/>
      <c r="BM52" s="7"/>
      <c r="BN52" s="7"/>
      <c r="BO52" s="7"/>
      <c r="BP52" s="8"/>
      <c r="BQ52" s="7"/>
      <c r="BR52" s="7"/>
    </row>
    <row r="53" spans="1:70" ht="15" customHeight="1" x14ac:dyDescent="0.25">
      <c r="A53" s="292"/>
      <c r="B53" s="9">
        <v>120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>
        <f>'[1]МЯСО, РЫБА'!$Q$596</f>
        <v>6.5</v>
      </c>
      <c r="N53" s="10"/>
      <c r="O53" s="10"/>
      <c r="P53" s="10"/>
      <c r="Q53" s="10"/>
      <c r="R53" s="10"/>
      <c r="S53" s="10">
        <f>'[1]МЯСО, РЫБА'!$Q$591</f>
        <v>114.6</v>
      </c>
      <c r="T53" s="10"/>
      <c r="U53" s="10"/>
      <c r="V53" s="10"/>
      <c r="W53" s="10"/>
      <c r="X53" s="10">
        <f>'[1]МЯСО, РЫБА'!$Q$594</f>
        <v>18.2</v>
      </c>
      <c r="Y53" s="10">
        <f>'[1]МЯСО, РЫБА'!$Q$593</f>
        <v>27</v>
      </c>
      <c r="Z53" s="10"/>
      <c r="AA53" s="10"/>
      <c r="AB53" s="10"/>
      <c r="AC53" s="10"/>
      <c r="AD53" s="10"/>
      <c r="AE53" s="10"/>
      <c r="AF53" s="10">
        <f>'[1]МЯСО, РЫБА'!$Q$595</f>
        <v>2.4</v>
      </c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>
        <f>'[1]МЯСО, РЫБА'!$Q$597</f>
        <v>2.2000000000000002</v>
      </c>
      <c r="BK53" s="10"/>
      <c r="BL53" s="10"/>
      <c r="BM53" s="10"/>
      <c r="BN53" s="10"/>
      <c r="BO53" s="10"/>
      <c r="BP53" s="11"/>
      <c r="BQ53" s="10"/>
      <c r="BR53" s="10"/>
    </row>
    <row r="54" spans="1:70" ht="15" customHeight="1" x14ac:dyDescent="0.25">
      <c r="A54" s="235" t="s">
        <v>97</v>
      </c>
      <c r="B54" s="6">
        <v>150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>
        <f>[1]ГАРНИРЫ!$F$276</f>
        <v>6</v>
      </c>
      <c r="N54" s="7"/>
      <c r="O54" s="7"/>
      <c r="P54" s="7"/>
      <c r="Q54" s="7"/>
      <c r="R54" s="7"/>
      <c r="S54" s="7"/>
      <c r="T54" s="7"/>
      <c r="U54" s="7"/>
      <c r="V54" s="7">
        <f>[1]ГАРНИРЫ!$F$275</f>
        <v>198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8"/>
      <c r="BP54" s="8"/>
      <c r="BQ54" s="8"/>
      <c r="BR54" s="7"/>
    </row>
    <row r="55" spans="1:70" ht="15" customHeight="1" x14ac:dyDescent="0.25">
      <c r="A55" s="236"/>
      <c r="B55" s="9">
        <v>180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>
        <f>[1]ГАРНИРЫ!$Q$276</f>
        <v>7.2</v>
      </c>
      <c r="N55" s="10"/>
      <c r="O55" s="10"/>
      <c r="P55" s="10"/>
      <c r="Q55" s="10"/>
      <c r="R55" s="10"/>
      <c r="S55" s="10"/>
      <c r="T55" s="10"/>
      <c r="U55" s="10"/>
      <c r="V55" s="10">
        <f>[1]ГАРНИРЫ!$Q$275</f>
        <v>237.6</v>
      </c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1"/>
      <c r="BP55" s="11"/>
      <c r="BQ55" s="11"/>
      <c r="BR55" s="10"/>
    </row>
    <row r="56" spans="1:70" s="2" customFormat="1" ht="15.75" hidden="1" customHeight="1" x14ac:dyDescent="0.25">
      <c r="A56" s="240"/>
      <c r="B56" s="136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5"/>
      <c r="BP56" s="125"/>
      <c r="BQ56" s="124"/>
      <c r="BR56" s="124"/>
    </row>
    <row r="57" spans="1:70" s="2" customFormat="1" ht="15.75" hidden="1" customHeight="1" x14ac:dyDescent="0.25">
      <c r="A57" s="241"/>
      <c r="B57" s="136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5"/>
      <c r="BP57" s="125"/>
      <c r="BQ57" s="124"/>
      <c r="BR57" s="124"/>
    </row>
    <row r="58" spans="1:70" ht="15.75" customHeight="1" x14ac:dyDescent="0.25">
      <c r="A58" s="292" t="s">
        <v>90</v>
      </c>
      <c r="B58" s="6">
        <v>200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>
        <f>[1]НАПИТКИ!$Q$314</f>
        <v>24.8</v>
      </c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>
        <f>[1]НАПИТКИ!$Q$315</f>
        <v>14.4</v>
      </c>
      <c r="BK58" s="7"/>
      <c r="BL58" s="7"/>
      <c r="BM58" s="7"/>
      <c r="BN58" s="7"/>
      <c r="BO58" s="8"/>
      <c r="BP58" s="8"/>
      <c r="BQ58" s="8"/>
      <c r="BR58" s="7"/>
    </row>
    <row r="59" spans="1:70" ht="15.75" customHeight="1" x14ac:dyDescent="0.25">
      <c r="A59" s="292"/>
      <c r="B59" s="9">
        <v>200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>
        <f>[1]НАПИТКИ!$Q$314</f>
        <v>24.8</v>
      </c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>
        <f>[1]НАПИТКИ!$Q$315</f>
        <v>14.4</v>
      </c>
      <c r="BK59" s="10"/>
      <c r="BL59" s="10"/>
      <c r="BM59" s="10"/>
      <c r="BN59" s="10"/>
      <c r="BO59" s="11"/>
      <c r="BP59" s="11"/>
      <c r="BQ59" s="11"/>
      <c r="BR59" s="10"/>
    </row>
    <row r="60" spans="1:70" ht="15.75" customHeight="1" x14ac:dyDescent="0.25">
      <c r="A60" s="292" t="s">
        <v>45</v>
      </c>
      <c r="B60" s="6">
        <v>45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>
        <f>'[1]ГАСТРОНОМИЯ, ВЫПЕЧКА'!$AB$57</f>
        <v>45</v>
      </c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8"/>
      <c r="BP60" s="8"/>
      <c r="BQ60" s="8"/>
      <c r="BR60" s="7"/>
    </row>
    <row r="61" spans="1:70" ht="15.75" customHeight="1" x14ac:dyDescent="0.25">
      <c r="A61" s="292"/>
      <c r="B61" s="9">
        <v>55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>
        <f>'[1]ГАСТРОНОМИЯ, ВЫПЕЧКА'!$AX$57</f>
        <v>55</v>
      </c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1"/>
      <c r="BP61" s="11"/>
      <c r="BQ61" s="11"/>
      <c r="BR61" s="10"/>
    </row>
    <row r="62" spans="1:70" ht="15.75" customHeight="1" x14ac:dyDescent="0.25">
      <c r="A62" s="292" t="s">
        <v>47</v>
      </c>
      <c r="B62" s="6">
        <v>30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>
        <f>'[1]ГАСТРОНОМИЯ, ВЫПЕЧКА'!$AB$16</f>
        <v>30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8"/>
      <c r="BP62" s="8"/>
      <c r="BQ62" s="8"/>
      <c r="BR62" s="7"/>
    </row>
    <row r="63" spans="1:70" ht="15.75" customHeight="1" thickBot="1" x14ac:dyDescent="0.3">
      <c r="A63" s="235"/>
      <c r="B63" s="14">
        <v>40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>
        <f>'[1]ГАСТРОНОМИЯ, ВЫПЕЧКА'!$AM$16</f>
        <v>40</v>
      </c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6"/>
      <c r="BP63" s="16"/>
      <c r="BQ63" s="16"/>
      <c r="BR63" s="15"/>
    </row>
    <row r="64" spans="1:70" ht="15.75" customHeight="1" thickTop="1" x14ac:dyDescent="0.25">
      <c r="A64" s="244" t="s">
        <v>91</v>
      </c>
      <c r="B64" s="94" t="s">
        <v>128</v>
      </c>
      <c r="C64" s="17">
        <f>C48+C50+C52+C54+C56+C58+C60+C62</f>
        <v>0</v>
      </c>
      <c r="D64" s="17">
        <f t="shared" ref="D64:BR65" si="10">D48+D50+D52+D54+D56+D58+D60+D62</f>
        <v>0</v>
      </c>
      <c r="E64" s="17">
        <f t="shared" si="10"/>
        <v>0</v>
      </c>
      <c r="F64" s="17">
        <f t="shared" si="10"/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14.4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95.5</v>
      </c>
      <c r="T64" s="17">
        <f t="shared" si="10"/>
        <v>0</v>
      </c>
      <c r="U64" s="17">
        <f t="shared" si="10"/>
        <v>0</v>
      </c>
      <c r="V64" s="17">
        <f t="shared" si="10"/>
        <v>252.7</v>
      </c>
      <c r="W64" s="17">
        <f t="shared" si="10"/>
        <v>63.6</v>
      </c>
      <c r="X64" s="17">
        <f t="shared" si="10"/>
        <v>27.1</v>
      </c>
      <c r="Y64" s="17">
        <f t="shared" si="10"/>
        <v>40</v>
      </c>
      <c r="Z64" s="17">
        <f t="shared" si="10"/>
        <v>0</v>
      </c>
      <c r="AA64" s="17">
        <f t="shared" si="10"/>
        <v>0</v>
      </c>
      <c r="AB64" s="17">
        <f t="shared" si="10"/>
        <v>0</v>
      </c>
      <c r="AC64" s="17">
        <f t="shared" si="10"/>
        <v>0</v>
      </c>
      <c r="AD64" s="17">
        <f t="shared" si="10"/>
        <v>0</v>
      </c>
      <c r="AE64" s="17">
        <f t="shared" si="10"/>
        <v>0</v>
      </c>
      <c r="AF64" s="17">
        <f t="shared" si="10"/>
        <v>2</v>
      </c>
      <c r="AG64" s="17">
        <f t="shared" si="10"/>
        <v>0</v>
      </c>
      <c r="AH64" s="17">
        <f t="shared" si="10"/>
        <v>0</v>
      </c>
      <c r="AI64" s="17">
        <f t="shared" si="10"/>
        <v>0</v>
      </c>
      <c r="AJ64" s="17">
        <f>AJ48+AJ50+AJ52+AJ54+AJ56+AJ58+AJ60+AJ62</f>
        <v>0</v>
      </c>
      <c r="AK64" s="17">
        <f t="shared" si="10"/>
        <v>0</v>
      </c>
      <c r="AL64" s="17">
        <f t="shared" si="10"/>
        <v>24.8</v>
      </c>
      <c r="AM64" s="17">
        <f t="shared" si="10"/>
        <v>0</v>
      </c>
      <c r="AN64" s="17">
        <f t="shared" si="10"/>
        <v>0</v>
      </c>
      <c r="AO64" s="17">
        <f t="shared" si="10"/>
        <v>0</v>
      </c>
      <c r="AP64" s="17">
        <f t="shared" si="10"/>
        <v>0</v>
      </c>
      <c r="AQ64" s="17">
        <f t="shared" si="10"/>
        <v>0</v>
      </c>
      <c r="AR64" s="17">
        <f t="shared" si="10"/>
        <v>0</v>
      </c>
      <c r="AS64" s="17">
        <f t="shared" si="10"/>
        <v>45</v>
      </c>
      <c r="AT64" s="17">
        <f t="shared" si="10"/>
        <v>0</v>
      </c>
      <c r="AU64" s="17">
        <f t="shared" si="10"/>
        <v>30</v>
      </c>
      <c r="AV64" s="17">
        <f t="shared" si="10"/>
        <v>0</v>
      </c>
      <c r="AW64" s="17">
        <f t="shared" si="10"/>
        <v>0</v>
      </c>
      <c r="AX64" s="17">
        <f t="shared" si="10"/>
        <v>0</v>
      </c>
      <c r="AY64" s="17">
        <f t="shared" si="10"/>
        <v>0</v>
      </c>
      <c r="AZ64" s="17">
        <f t="shared" si="10"/>
        <v>17</v>
      </c>
      <c r="BA64" s="17">
        <f t="shared" si="10"/>
        <v>0</v>
      </c>
      <c r="BB64" s="17">
        <f t="shared" si="10"/>
        <v>0</v>
      </c>
      <c r="BC64" s="17">
        <f t="shared" si="10"/>
        <v>0</v>
      </c>
      <c r="BD64" s="17">
        <f t="shared" si="10"/>
        <v>0</v>
      </c>
      <c r="BE64" s="17">
        <f t="shared" si="10"/>
        <v>0</v>
      </c>
      <c r="BF64" s="17">
        <f>BF48+BF50+BF52+BF54+BF56+BF58+BF60+BF62</f>
        <v>0</v>
      </c>
      <c r="BG64" s="17">
        <f t="shared" si="10"/>
        <v>0</v>
      </c>
      <c r="BH64" s="17">
        <f t="shared" si="10"/>
        <v>0</v>
      </c>
      <c r="BI64" s="17">
        <v>1.3</v>
      </c>
      <c r="BJ64" s="17">
        <f t="shared" si="10"/>
        <v>19.2</v>
      </c>
      <c r="BK64" s="17">
        <f t="shared" si="10"/>
        <v>0</v>
      </c>
      <c r="BL64" s="17">
        <f t="shared" si="10"/>
        <v>0</v>
      </c>
      <c r="BM64" s="17">
        <f t="shared" si="10"/>
        <v>0</v>
      </c>
      <c r="BN64" s="17">
        <f t="shared" si="10"/>
        <v>0.1</v>
      </c>
      <c r="BO64" s="17">
        <f t="shared" si="10"/>
        <v>0</v>
      </c>
      <c r="BP64" s="17">
        <f t="shared" si="10"/>
        <v>0</v>
      </c>
      <c r="BQ64" s="17">
        <f t="shared" si="10"/>
        <v>0</v>
      </c>
      <c r="BR64" s="17">
        <f t="shared" si="10"/>
        <v>3</v>
      </c>
    </row>
    <row r="65" spans="1:71" ht="15.75" customHeight="1" thickBot="1" x14ac:dyDescent="0.3">
      <c r="A65" s="245"/>
      <c r="B65" s="64" t="s">
        <v>130</v>
      </c>
      <c r="C65" s="18">
        <f>C49+C51+C53+C55+C57+C59+C61+C63</f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  <c r="H65" s="18">
        <f t="shared" si="10"/>
        <v>0</v>
      </c>
      <c r="I65" s="18">
        <f t="shared" si="10"/>
        <v>0</v>
      </c>
      <c r="J65" s="18">
        <f t="shared" si="10"/>
        <v>0</v>
      </c>
      <c r="K65" s="18">
        <f t="shared" si="10"/>
        <v>0</v>
      </c>
      <c r="L65" s="18">
        <f t="shared" si="10"/>
        <v>0</v>
      </c>
      <c r="M65" s="18">
        <f t="shared" si="10"/>
        <v>17.5</v>
      </c>
      <c r="N65" s="18">
        <f t="shared" si="10"/>
        <v>0</v>
      </c>
      <c r="O65" s="18">
        <f t="shared" si="10"/>
        <v>0</v>
      </c>
      <c r="P65" s="18">
        <f t="shared" si="10"/>
        <v>0</v>
      </c>
      <c r="Q65" s="18">
        <f t="shared" si="10"/>
        <v>0</v>
      </c>
      <c r="R65" s="18">
        <f t="shared" si="10"/>
        <v>0</v>
      </c>
      <c r="S65" s="18">
        <f t="shared" si="10"/>
        <v>114.6</v>
      </c>
      <c r="T65" s="18">
        <f t="shared" si="10"/>
        <v>0</v>
      </c>
      <c r="U65" s="18">
        <f t="shared" si="10"/>
        <v>0</v>
      </c>
      <c r="V65" s="18">
        <f t="shared" si="10"/>
        <v>305.89999999999998</v>
      </c>
      <c r="W65" s="18">
        <f t="shared" si="10"/>
        <v>106</v>
      </c>
      <c r="X65" s="18">
        <f t="shared" si="10"/>
        <v>33.1</v>
      </c>
      <c r="Y65" s="18">
        <f t="shared" si="10"/>
        <v>52</v>
      </c>
      <c r="Z65" s="18">
        <f t="shared" si="10"/>
        <v>0</v>
      </c>
      <c r="AA65" s="18">
        <f t="shared" si="10"/>
        <v>0</v>
      </c>
      <c r="AB65" s="18">
        <f t="shared" si="10"/>
        <v>0</v>
      </c>
      <c r="AC65" s="18">
        <f t="shared" si="10"/>
        <v>0</v>
      </c>
      <c r="AD65" s="18">
        <f t="shared" si="10"/>
        <v>0</v>
      </c>
      <c r="AE65" s="18">
        <f t="shared" si="10"/>
        <v>0</v>
      </c>
      <c r="AF65" s="18">
        <f t="shared" si="10"/>
        <v>2.4</v>
      </c>
      <c r="AG65" s="18">
        <f t="shared" si="10"/>
        <v>0</v>
      </c>
      <c r="AH65" s="18">
        <f t="shared" si="10"/>
        <v>0</v>
      </c>
      <c r="AI65" s="18">
        <f t="shared" si="10"/>
        <v>0</v>
      </c>
      <c r="AJ65" s="18">
        <f>AJ49+AJ51+AJ53+AJ55+AJ57+AJ59+AJ61+AJ63</f>
        <v>0</v>
      </c>
      <c r="AK65" s="18">
        <f t="shared" si="10"/>
        <v>0</v>
      </c>
      <c r="AL65" s="18">
        <f t="shared" si="10"/>
        <v>24.8</v>
      </c>
      <c r="AM65" s="18">
        <f t="shared" si="10"/>
        <v>0</v>
      </c>
      <c r="AN65" s="18">
        <f t="shared" si="10"/>
        <v>0</v>
      </c>
      <c r="AO65" s="18">
        <f t="shared" si="10"/>
        <v>0</v>
      </c>
      <c r="AP65" s="18">
        <f t="shared" si="10"/>
        <v>0</v>
      </c>
      <c r="AQ65" s="18">
        <f t="shared" si="10"/>
        <v>0</v>
      </c>
      <c r="AR65" s="18">
        <f t="shared" si="10"/>
        <v>0</v>
      </c>
      <c r="AS65" s="18">
        <f t="shared" si="10"/>
        <v>55</v>
      </c>
      <c r="AT65" s="18">
        <f t="shared" si="10"/>
        <v>0</v>
      </c>
      <c r="AU65" s="18">
        <f t="shared" si="10"/>
        <v>40</v>
      </c>
      <c r="AV65" s="18">
        <f t="shared" si="10"/>
        <v>0</v>
      </c>
      <c r="AW65" s="18">
        <f t="shared" si="10"/>
        <v>0</v>
      </c>
      <c r="AX65" s="18">
        <f t="shared" si="10"/>
        <v>0</v>
      </c>
      <c r="AY65" s="18">
        <f t="shared" si="10"/>
        <v>0</v>
      </c>
      <c r="AZ65" s="18">
        <f t="shared" si="10"/>
        <v>21.3</v>
      </c>
      <c r="BA65" s="18">
        <f t="shared" si="10"/>
        <v>0</v>
      </c>
      <c r="BB65" s="18">
        <f t="shared" si="10"/>
        <v>0</v>
      </c>
      <c r="BC65" s="18">
        <f t="shared" si="10"/>
        <v>0</v>
      </c>
      <c r="BD65" s="18">
        <f t="shared" si="10"/>
        <v>0</v>
      </c>
      <c r="BE65" s="18">
        <f t="shared" si="10"/>
        <v>0</v>
      </c>
      <c r="BF65" s="18">
        <f>BF49+BF51+BF53+BF55+BF57+BF59+BF61+BF63</f>
        <v>0</v>
      </c>
      <c r="BG65" s="18">
        <f t="shared" si="10"/>
        <v>0</v>
      </c>
      <c r="BH65" s="18">
        <f t="shared" si="10"/>
        <v>0</v>
      </c>
      <c r="BI65" s="18">
        <v>2.2999999999999998</v>
      </c>
      <c r="BJ65" s="18">
        <f t="shared" si="10"/>
        <v>21.6</v>
      </c>
      <c r="BK65" s="18">
        <f t="shared" si="10"/>
        <v>0</v>
      </c>
      <c r="BL65" s="18">
        <f t="shared" si="10"/>
        <v>0</v>
      </c>
      <c r="BM65" s="18">
        <f t="shared" si="10"/>
        <v>0</v>
      </c>
      <c r="BN65" s="18">
        <f t="shared" si="10"/>
        <v>0.1</v>
      </c>
      <c r="BO65" s="18">
        <f t="shared" si="10"/>
        <v>0</v>
      </c>
      <c r="BP65" s="18">
        <f t="shared" si="10"/>
        <v>0</v>
      </c>
      <c r="BQ65" s="18">
        <f t="shared" si="10"/>
        <v>0</v>
      </c>
      <c r="BR65" s="18">
        <f t="shared" si="10"/>
        <v>5</v>
      </c>
    </row>
    <row r="66" spans="1:71" ht="15.75" customHeight="1" thickTop="1" x14ac:dyDescent="0.25">
      <c r="A66" s="245"/>
      <c r="B66" s="74" t="s">
        <v>173</v>
      </c>
      <c r="C66" s="75">
        <v>47.2</v>
      </c>
      <c r="D66" s="75">
        <v>123</v>
      </c>
      <c r="E66" s="75"/>
      <c r="F66" s="75"/>
      <c r="G66" s="75">
        <v>180</v>
      </c>
      <c r="H66" s="75"/>
      <c r="I66" s="75">
        <v>200</v>
      </c>
      <c r="J66" s="75">
        <v>195</v>
      </c>
      <c r="K66" s="75">
        <v>214.6</v>
      </c>
      <c r="L66" s="75">
        <v>235</v>
      </c>
      <c r="M66" s="75">
        <v>344.5</v>
      </c>
      <c r="N66" s="75">
        <v>432.7</v>
      </c>
      <c r="O66" s="75">
        <v>429.2</v>
      </c>
      <c r="P66" s="75">
        <v>292.2</v>
      </c>
      <c r="Q66" s="75">
        <v>232.5</v>
      </c>
      <c r="R66" s="75">
        <v>149.9</v>
      </c>
      <c r="S66" s="75"/>
      <c r="T66" s="75">
        <v>162.6</v>
      </c>
      <c r="U66" s="75">
        <v>6.8</v>
      </c>
      <c r="V66" s="75">
        <v>37.1</v>
      </c>
      <c r="W66" s="75">
        <v>28.8</v>
      </c>
      <c r="X66" s="75">
        <v>23.4</v>
      </c>
      <c r="Y66" s="75">
        <v>33.6</v>
      </c>
      <c r="Z66" s="75">
        <v>32.4</v>
      </c>
      <c r="AA66" s="75"/>
      <c r="AB66" s="75"/>
      <c r="AC66" s="75">
        <v>72</v>
      </c>
      <c r="AD66" s="75">
        <v>78</v>
      </c>
      <c r="AE66" s="75"/>
      <c r="AF66" s="75">
        <v>113.5</v>
      </c>
      <c r="AG66" s="75">
        <v>123.3</v>
      </c>
      <c r="AH66" s="75">
        <v>88.1</v>
      </c>
      <c r="AI66" s="75">
        <v>56.3</v>
      </c>
      <c r="AJ66" s="75">
        <v>57.3</v>
      </c>
      <c r="AK66" s="75">
        <v>98</v>
      </c>
      <c r="AL66" s="75">
        <v>131</v>
      </c>
      <c r="AM66" s="75">
        <v>180.6</v>
      </c>
      <c r="AN66" s="75">
        <v>204.7</v>
      </c>
      <c r="AO66" s="75"/>
      <c r="AP66" s="75">
        <v>146</v>
      </c>
      <c r="AQ66" s="75">
        <v>25</v>
      </c>
      <c r="AR66" s="75">
        <v>36</v>
      </c>
      <c r="AS66" s="75">
        <v>48.5</v>
      </c>
      <c r="AT66" s="75">
        <v>50</v>
      </c>
      <c r="AU66" s="75">
        <v>55.2</v>
      </c>
      <c r="AV66" s="75">
        <v>31.7</v>
      </c>
      <c r="AW66" s="75">
        <v>36.299999999999997</v>
      </c>
      <c r="AX66" s="75">
        <v>54.7</v>
      </c>
      <c r="AY66" s="75"/>
      <c r="AZ66" s="75">
        <v>35.799999999999997</v>
      </c>
      <c r="BA66" s="75">
        <v>73.2</v>
      </c>
      <c r="BB66" s="75">
        <v>26.9</v>
      </c>
      <c r="BC66" s="75">
        <v>45</v>
      </c>
      <c r="BD66" s="75">
        <v>41.7</v>
      </c>
      <c r="BE66" s="75">
        <v>460</v>
      </c>
      <c r="BF66" s="75">
        <v>260</v>
      </c>
      <c r="BG66" s="75">
        <v>94</v>
      </c>
      <c r="BH66" s="75">
        <v>502</v>
      </c>
      <c r="BI66" s="75">
        <v>16.100000000000001</v>
      </c>
      <c r="BJ66" s="75">
        <v>46.2</v>
      </c>
      <c r="BK66" s="75">
        <v>525</v>
      </c>
      <c r="BL66" s="75">
        <v>464</v>
      </c>
      <c r="BM66" s="75">
        <v>115.2</v>
      </c>
      <c r="BN66" s="75">
        <v>402</v>
      </c>
      <c r="BO66" s="75"/>
      <c r="BP66" s="75">
        <v>406</v>
      </c>
      <c r="BQ66" s="75">
        <v>360</v>
      </c>
      <c r="BR66" s="75">
        <v>107.6</v>
      </c>
      <c r="BS66" s="68"/>
    </row>
    <row r="67" spans="1:71" ht="15.75" customHeight="1" x14ac:dyDescent="0.25">
      <c r="A67" s="245"/>
      <c r="B67" s="66" t="s">
        <v>128</v>
      </c>
      <c r="C67" s="67">
        <f>C64*C66/1000</f>
        <v>0</v>
      </c>
      <c r="D67" s="67">
        <f>D64*D66/1000</f>
        <v>0</v>
      </c>
      <c r="E67" s="67">
        <f t="shared" ref="E67:T67" si="11">E64*E66/1000</f>
        <v>0</v>
      </c>
      <c r="F67" s="67">
        <f t="shared" si="11"/>
        <v>0</v>
      </c>
      <c r="G67" s="67">
        <f t="shared" si="11"/>
        <v>0</v>
      </c>
      <c r="H67" s="67">
        <f t="shared" si="11"/>
        <v>0</v>
      </c>
      <c r="I67" s="67">
        <f t="shared" si="11"/>
        <v>0</v>
      </c>
      <c r="J67" s="67">
        <f t="shared" si="11"/>
        <v>0</v>
      </c>
      <c r="K67" s="67">
        <f t="shared" si="11"/>
        <v>0</v>
      </c>
      <c r="L67" s="67">
        <f t="shared" si="11"/>
        <v>0</v>
      </c>
      <c r="M67" s="67">
        <f t="shared" si="11"/>
        <v>5</v>
      </c>
      <c r="N67" s="67">
        <f t="shared" si="11"/>
        <v>0</v>
      </c>
      <c r="O67" s="67">
        <f t="shared" si="11"/>
        <v>0</v>
      </c>
      <c r="P67" s="67">
        <f t="shared" si="11"/>
        <v>0</v>
      </c>
      <c r="Q67" s="67">
        <f t="shared" si="11"/>
        <v>0</v>
      </c>
      <c r="R67" s="67">
        <f t="shared" si="11"/>
        <v>0</v>
      </c>
      <c r="S67" s="67">
        <f t="shared" si="11"/>
        <v>0</v>
      </c>
      <c r="T67" s="67">
        <f t="shared" si="11"/>
        <v>0</v>
      </c>
      <c r="U67" s="67">
        <f>U64*U66</f>
        <v>0</v>
      </c>
      <c r="V67" s="67">
        <f t="shared" ref="V67:BM67" si="12">V64*V66/1000</f>
        <v>9.4</v>
      </c>
      <c r="W67" s="67">
        <f t="shared" si="12"/>
        <v>1.8</v>
      </c>
      <c r="X67" s="67">
        <f t="shared" si="12"/>
        <v>0.6</v>
      </c>
      <c r="Y67" s="67">
        <f t="shared" si="12"/>
        <v>1.3</v>
      </c>
      <c r="Z67" s="67">
        <f t="shared" si="12"/>
        <v>0</v>
      </c>
      <c r="AA67" s="67">
        <f t="shared" si="12"/>
        <v>0</v>
      </c>
      <c r="AB67" s="67">
        <f t="shared" si="12"/>
        <v>0</v>
      </c>
      <c r="AC67" s="67">
        <f t="shared" si="12"/>
        <v>0</v>
      </c>
      <c r="AD67" s="67">
        <f t="shared" si="12"/>
        <v>0</v>
      </c>
      <c r="AE67" s="67">
        <f t="shared" si="12"/>
        <v>0</v>
      </c>
      <c r="AF67" s="67">
        <f t="shared" si="12"/>
        <v>0.2</v>
      </c>
      <c r="AG67" s="67">
        <f t="shared" si="12"/>
        <v>0</v>
      </c>
      <c r="AH67" s="67">
        <f t="shared" si="12"/>
        <v>0</v>
      </c>
      <c r="AI67" s="67">
        <f t="shared" si="12"/>
        <v>0</v>
      </c>
      <c r="AJ67" s="67">
        <f>AJ64*AJ66/1000</f>
        <v>0</v>
      </c>
      <c r="AK67" s="67">
        <f t="shared" si="12"/>
        <v>0</v>
      </c>
      <c r="AL67" s="67">
        <f t="shared" si="12"/>
        <v>3.2</v>
      </c>
      <c r="AM67" s="67">
        <f t="shared" si="12"/>
        <v>0</v>
      </c>
      <c r="AN67" s="67">
        <f t="shared" si="12"/>
        <v>0</v>
      </c>
      <c r="AO67" s="67">
        <f t="shared" si="12"/>
        <v>0</v>
      </c>
      <c r="AP67" s="67">
        <f t="shared" si="12"/>
        <v>0</v>
      </c>
      <c r="AQ67" s="67">
        <f t="shared" si="12"/>
        <v>0</v>
      </c>
      <c r="AR67" s="67">
        <f t="shared" si="12"/>
        <v>0</v>
      </c>
      <c r="AS67" s="67">
        <f t="shared" si="12"/>
        <v>2.2000000000000002</v>
      </c>
      <c r="AT67" s="67">
        <f t="shared" si="12"/>
        <v>0</v>
      </c>
      <c r="AU67" s="67">
        <f t="shared" si="12"/>
        <v>1.7</v>
      </c>
      <c r="AV67" s="67">
        <f t="shared" si="12"/>
        <v>0</v>
      </c>
      <c r="AW67" s="67">
        <f t="shared" si="12"/>
        <v>0</v>
      </c>
      <c r="AX67" s="67">
        <f t="shared" si="12"/>
        <v>0</v>
      </c>
      <c r="AY67" s="67">
        <f t="shared" si="12"/>
        <v>0</v>
      </c>
      <c r="AZ67" s="67">
        <f t="shared" si="12"/>
        <v>0.6</v>
      </c>
      <c r="BA67" s="67">
        <f t="shared" si="12"/>
        <v>0</v>
      </c>
      <c r="BB67" s="67">
        <f t="shared" si="12"/>
        <v>0</v>
      </c>
      <c r="BC67" s="67">
        <f t="shared" si="12"/>
        <v>0</v>
      </c>
      <c r="BD67" s="67">
        <f t="shared" si="12"/>
        <v>0</v>
      </c>
      <c r="BE67" s="67">
        <f t="shared" si="12"/>
        <v>0</v>
      </c>
      <c r="BF67" s="67">
        <f>BF64*BF66/1000</f>
        <v>0</v>
      </c>
      <c r="BG67" s="67">
        <f t="shared" si="12"/>
        <v>0</v>
      </c>
      <c r="BH67" s="67">
        <f t="shared" si="12"/>
        <v>0</v>
      </c>
      <c r="BI67" s="67">
        <f t="shared" si="12"/>
        <v>0</v>
      </c>
      <c r="BJ67" s="67">
        <f t="shared" si="12"/>
        <v>0.9</v>
      </c>
      <c r="BK67" s="67">
        <f t="shared" si="12"/>
        <v>0</v>
      </c>
      <c r="BL67" s="67">
        <f t="shared" si="12"/>
        <v>0</v>
      </c>
      <c r="BM67" s="67">
        <f t="shared" si="12"/>
        <v>0</v>
      </c>
      <c r="BN67" s="67">
        <f>BN64*BN66/1000</f>
        <v>0</v>
      </c>
      <c r="BO67" s="67">
        <f>BO64*BO66/1000</f>
        <v>0</v>
      </c>
      <c r="BP67" s="67">
        <f>BP64*BP66/1000</f>
        <v>0</v>
      </c>
      <c r="BQ67" s="67">
        <f>BQ64*BQ66/1000</f>
        <v>0</v>
      </c>
      <c r="BR67" s="67">
        <f>BR64*BR66/920</f>
        <v>0.4</v>
      </c>
      <c r="BS67" s="70">
        <f>SUM(C67:BR67)</f>
        <v>27.3</v>
      </c>
    </row>
    <row r="68" spans="1:71" ht="15.75" customHeight="1" thickBot="1" x14ac:dyDescent="0.3">
      <c r="A68" s="257"/>
      <c r="B68" s="64" t="s">
        <v>130</v>
      </c>
      <c r="C68" s="18">
        <f>C65*C66/1000</f>
        <v>0</v>
      </c>
      <c r="D68" s="18">
        <f>D65*D66/1000</f>
        <v>0</v>
      </c>
      <c r="E68" s="18">
        <f t="shared" ref="E68:T68" si="13">E65*E66/1000</f>
        <v>0</v>
      </c>
      <c r="F68" s="18">
        <f t="shared" si="13"/>
        <v>0</v>
      </c>
      <c r="G68" s="18">
        <f t="shared" si="13"/>
        <v>0</v>
      </c>
      <c r="H68" s="18">
        <f t="shared" si="13"/>
        <v>0</v>
      </c>
      <c r="I68" s="18">
        <f t="shared" si="13"/>
        <v>0</v>
      </c>
      <c r="J68" s="18">
        <f t="shared" si="13"/>
        <v>0</v>
      </c>
      <c r="K68" s="18">
        <f t="shared" si="13"/>
        <v>0</v>
      </c>
      <c r="L68" s="18">
        <f t="shared" si="13"/>
        <v>0</v>
      </c>
      <c r="M68" s="18">
        <f t="shared" si="13"/>
        <v>6</v>
      </c>
      <c r="N68" s="18">
        <f t="shared" si="13"/>
        <v>0</v>
      </c>
      <c r="O68" s="18">
        <f t="shared" si="13"/>
        <v>0</v>
      </c>
      <c r="P68" s="18">
        <f t="shared" si="13"/>
        <v>0</v>
      </c>
      <c r="Q68" s="18">
        <f t="shared" si="13"/>
        <v>0</v>
      </c>
      <c r="R68" s="18">
        <f t="shared" si="13"/>
        <v>0</v>
      </c>
      <c r="S68" s="18">
        <f t="shared" si="13"/>
        <v>0</v>
      </c>
      <c r="T68" s="18">
        <f t="shared" si="13"/>
        <v>0</v>
      </c>
      <c r="U68" s="18">
        <f>U65*U66</f>
        <v>0</v>
      </c>
      <c r="V68" s="18">
        <f t="shared" ref="V68:BM68" si="14">V65*V66/1000</f>
        <v>11.3</v>
      </c>
      <c r="W68" s="18">
        <f t="shared" si="14"/>
        <v>3.1</v>
      </c>
      <c r="X68" s="18">
        <f t="shared" si="14"/>
        <v>0.8</v>
      </c>
      <c r="Y68" s="18">
        <f t="shared" si="14"/>
        <v>1.7</v>
      </c>
      <c r="Z68" s="18">
        <f t="shared" si="14"/>
        <v>0</v>
      </c>
      <c r="AA68" s="18">
        <f t="shared" si="14"/>
        <v>0</v>
      </c>
      <c r="AB68" s="18">
        <f t="shared" si="14"/>
        <v>0</v>
      </c>
      <c r="AC68" s="18">
        <f t="shared" si="14"/>
        <v>0</v>
      </c>
      <c r="AD68" s="18">
        <f t="shared" si="14"/>
        <v>0</v>
      </c>
      <c r="AE68" s="18">
        <f t="shared" si="14"/>
        <v>0</v>
      </c>
      <c r="AF68" s="18">
        <f t="shared" si="14"/>
        <v>0.3</v>
      </c>
      <c r="AG68" s="18">
        <f t="shared" si="14"/>
        <v>0</v>
      </c>
      <c r="AH68" s="18">
        <f t="shared" si="14"/>
        <v>0</v>
      </c>
      <c r="AI68" s="18">
        <f t="shared" si="14"/>
        <v>0</v>
      </c>
      <c r="AJ68" s="18">
        <f>AJ65*AJ66/1000</f>
        <v>0</v>
      </c>
      <c r="AK68" s="18">
        <f t="shared" si="14"/>
        <v>0</v>
      </c>
      <c r="AL68" s="18">
        <f t="shared" si="14"/>
        <v>3.2</v>
      </c>
      <c r="AM68" s="18">
        <f t="shared" si="14"/>
        <v>0</v>
      </c>
      <c r="AN68" s="18">
        <f t="shared" si="14"/>
        <v>0</v>
      </c>
      <c r="AO68" s="18">
        <f t="shared" si="14"/>
        <v>0</v>
      </c>
      <c r="AP68" s="18">
        <f t="shared" si="14"/>
        <v>0</v>
      </c>
      <c r="AQ68" s="18">
        <f t="shared" si="14"/>
        <v>0</v>
      </c>
      <c r="AR68" s="18">
        <f t="shared" si="14"/>
        <v>0</v>
      </c>
      <c r="AS68" s="18">
        <f t="shared" si="14"/>
        <v>2.7</v>
      </c>
      <c r="AT68" s="18">
        <f t="shared" si="14"/>
        <v>0</v>
      </c>
      <c r="AU68" s="18">
        <f t="shared" si="14"/>
        <v>2.2000000000000002</v>
      </c>
      <c r="AV68" s="18">
        <f t="shared" si="14"/>
        <v>0</v>
      </c>
      <c r="AW68" s="18">
        <f t="shared" si="14"/>
        <v>0</v>
      </c>
      <c r="AX68" s="18">
        <f t="shared" si="14"/>
        <v>0</v>
      </c>
      <c r="AY68" s="18">
        <f t="shared" si="14"/>
        <v>0</v>
      </c>
      <c r="AZ68" s="18">
        <f t="shared" si="14"/>
        <v>0.8</v>
      </c>
      <c r="BA68" s="18">
        <f t="shared" si="14"/>
        <v>0</v>
      </c>
      <c r="BB68" s="18">
        <f t="shared" si="14"/>
        <v>0</v>
      </c>
      <c r="BC68" s="18">
        <f t="shared" si="14"/>
        <v>0</v>
      </c>
      <c r="BD68" s="18">
        <f t="shared" si="14"/>
        <v>0</v>
      </c>
      <c r="BE68" s="18">
        <f t="shared" si="14"/>
        <v>0</v>
      </c>
      <c r="BF68" s="18">
        <f>BF65*BF66/1000</f>
        <v>0</v>
      </c>
      <c r="BG68" s="18">
        <f t="shared" si="14"/>
        <v>0</v>
      </c>
      <c r="BH68" s="18">
        <f t="shared" si="14"/>
        <v>0</v>
      </c>
      <c r="BI68" s="18">
        <f t="shared" si="14"/>
        <v>0</v>
      </c>
      <c r="BJ68" s="18">
        <f t="shared" si="14"/>
        <v>1</v>
      </c>
      <c r="BK68" s="18">
        <f t="shared" si="14"/>
        <v>0</v>
      </c>
      <c r="BL68" s="18">
        <f t="shared" si="14"/>
        <v>0</v>
      </c>
      <c r="BM68" s="18">
        <f t="shared" si="14"/>
        <v>0</v>
      </c>
      <c r="BN68" s="18">
        <f>BN65*BN66/1000</f>
        <v>0</v>
      </c>
      <c r="BO68" s="18">
        <f>BO65*BO66/1000</f>
        <v>0</v>
      </c>
      <c r="BP68" s="18">
        <f>BP65*BP66/1000</f>
        <v>0</v>
      </c>
      <c r="BQ68" s="18">
        <f>BQ65*BQ66/1000</f>
        <v>0</v>
      </c>
      <c r="BR68" s="18">
        <f>BR65*BR66/920</f>
        <v>0.6</v>
      </c>
      <c r="BS68" s="69">
        <f>SUM(C68:BR68)</f>
        <v>33.700000000000003</v>
      </c>
    </row>
    <row r="69" spans="1:71" ht="15.75" customHeight="1" thickTop="1" x14ac:dyDescent="0.25">
      <c r="A69" s="292" t="s">
        <v>256</v>
      </c>
      <c r="B69" s="6">
        <v>60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>
        <f>'[1]ФРУКТЫ, ОВОЩИ'!$F$225</f>
        <v>68.400000000000006</v>
      </c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8"/>
      <c r="BP69" s="8"/>
      <c r="BQ69" s="8"/>
      <c r="BR69" s="7">
        <f>'[1]ФРУКТЫ, ОВОЩИ'!$F$226</f>
        <v>4</v>
      </c>
    </row>
    <row r="70" spans="1:71" ht="15.75" customHeight="1" x14ac:dyDescent="0.25">
      <c r="A70" s="292"/>
      <c r="B70" s="9">
        <v>100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>
        <f>'[1]ФРУКТЫ, ОВОЩИ'!$Q$225</f>
        <v>114</v>
      </c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1"/>
      <c r="BP70" s="11"/>
      <c r="BQ70" s="11"/>
      <c r="BR70" s="10">
        <f>'[1]ФРУКТЫ, ОВОЩИ'!$Q$226</f>
        <v>6.7</v>
      </c>
    </row>
    <row r="71" spans="1:71" ht="15.75" customHeight="1" x14ac:dyDescent="0.25">
      <c r="A71" s="292" t="s">
        <v>96</v>
      </c>
      <c r="B71" s="6">
        <v>200</v>
      </c>
      <c r="C71" s="7"/>
      <c r="D71" s="7"/>
      <c r="E71" s="7"/>
      <c r="F71" s="7"/>
      <c r="G71" s="7"/>
      <c r="H71" s="7"/>
      <c r="I71" s="7"/>
      <c r="J71" s="7">
        <f>[1]СУПЫ!$F$232</f>
        <v>6</v>
      </c>
      <c r="K71" s="7"/>
      <c r="L71" s="7"/>
      <c r="M71" s="7">
        <f>[1]СУПЫ!$F$231</f>
        <v>2.4</v>
      </c>
      <c r="N71" s="7"/>
      <c r="O71" s="7"/>
      <c r="P71" s="7"/>
      <c r="Q71" s="7"/>
      <c r="R71" s="7"/>
      <c r="S71" s="7"/>
      <c r="T71" s="7"/>
      <c r="U71" s="7"/>
      <c r="V71" s="7">
        <f>[1]СУПЫ!$F$225</f>
        <v>81.3</v>
      </c>
      <c r="W71" s="7"/>
      <c r="X71" s="7">
        <f>[1]СУПЫ!$F$228</f>
        <v>4.8</v>
      </c>
      <c r="Y71" s="7">
        <f>[1]СУПЫ!$F$227</f>
        <v>10</v>
      </c>
      <c r="Z71" s="7"/>
      <c r="AA71" s="7"/>
      <c r="AB71" s="7"/>
      <c r="AC71" s="7"/>
      <c r="AD71" s="7">
        <f>[1]СУПЫ!$F$229</f>
        <v>14</v>
      </c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>
        <f>[1]СУПЫ!$F$226</f>
        <v>4</v>
      </c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8"/>
      <c r="BP71" s="8"/>
      <c r="BQ71" s="8"/>
      <c r="BR71" s="7"/>
    </row>
    <row r="72" spans="1:71" ht="15" customHeight="1" x14ac:dyDescent="0.25">
      <c r="A72" s="292"/>
      <c r="B72" s="9">
        <v>250</v>
      </c>
      <c r="C72" s="10"/>
      <c r="D72" s="10"/>
      <c r="E72" s="10"/>
      <c r="F72" s="10"/>
      <c r="G72" s="10"/>
      <c r="H72" s="10"/>
      <c r="I72" s="10"/>
      <c r="J72" s="10">
        <f>[1]СУПЫ!$Q$232</f>
        <v>7.5</v>
      </c>
      <c r="K72" s="10"/>
      <c r="L72" s="10"/>
      <c r="M72" s="10">
        <f>[1]СУПЫ!$Q$231</f>
        <v>3</v>
      </c>
      <c r="N72" s="10"/>
      <c r="O72" s="10"/>
      <c r="P72" s="10"/>
      <c r="Q72" s="10"/>
      <c r="R72" s="10"/>
      <c r="S72" s="10"/>
      <c r="T72" s="10"/>
      <c r="U72" s="10"/>
      <c r="V72" s="10">
        <f>[1]СУПЫ!$Q$225</f>
        <v>101.7</v>
      </c>
      <c r="W72" s="10"/>
      <c r="X72" s="10">
        <f>[1]СУПЫ!$Q$228</f>
        <v>6</v>
      </c>
      <c r="Y72" s="10">
        <f>[1]СУПЫ!$Q$227</f>
        <v>12.5</v>
      </c>
      <c r="Z72" s="10"/>
      <c r="AA72" s="10"/>
      <c r="AB72" s="10"/>
      <c r="AC72" s="10"/>
      <c r="AD72" s="10">
        <f>[1]СУПЫ!$Q$229</f>
        <v>17.5</v>
      </c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>
        <f>[1]СУПЫ!$Q$226</f>
        <v>5</v>
      </c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1"/>
      <c r="BP72" s="11"/>
      <c r="BQ72" s="11"/>
      <c r="BR72" s="10"/>
    </row>
    <row r="73" spans="1:71" ht="15" customHeight="1" x14ac:dyDescent="0.25">
      <c r="A73" s="292" t="s">
        <v>88</v>
      </c>
      <c r="B73" s="6">
        <v>130</v>
      </c>
      <c r="C73" s="7"/>
      <c r="D73" s="7"/>
      <c r="E73" s="7"/>
      <c r="F73" s="7"/>
      <c r="G73" s="7"/>
      <c r="H73" s="7"/>
      <c r="I73" s="7"/>
      <c r="J73" s="7">
        <f>'[1]МЯСО, РЫБА'!$F$273</f>
        <v>10</v>
      </c>
      <c r="K73" s="7"/>
      <c r="L73" s="7"/>
      <c r="M73" s="7">
        <f>'[1]МЯСО, РЫБА'!$F$271</f>
        <v>1</v>
      </c>
      <c r="N73" s="7"/>
      <c r="O73" s="7"/>
      <c r="P73" s="7"/>
      <c r="Q73" s="7">
        <f>'[1]МЯСО, РЫБА'!$F$266</f>
        <v>159.4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>
        <f>'[1]МЯСО, РЫБА'!$F$270</f>
        <v>1</v>
      </c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8"/>
      <c r="BP73" s="8"/>
      <c r="BQ73" s="8"/>
      <c r="BR73" s="7">
        <f>'[1]МЯСО, РЫБА'!$F$267</f>
        <v>7.5</v>
      </c>
    </row>
    <row r="74" spans="1:71" ht="15" customHeight="1" x14ac:dyDescent="0.25">
      <c r="A74" s="292"/>
      <c r="B74" s="9">
        <v>150</v>
      </c>
      <c r="C74" s="10"/>
      <c r="D74" s="10"/>
      <c r="E74" s="10"/>
      <c r="F74" s="10"/>
      <c r="G74" s="10"/>
      <c r="H74" s="10"/>
      <c r="I74" s="10"/>
      <c r="J74" s="10">
        <f>'[1]МЯСО, РЫБА'!$Q$273</f>
        <v>12.5</v>
      </c>
      <c r="K74" s="10"/>
      <c r="L74" s="10"/>
      <c r="M74" s="10">
        <f>'[1]МЯСО, РЫБА'!$Q$271</f>
        <v>1.3</v>
      </c>
      <c r="N74" s="10"/>
      <c r="O74" s="10"/>
      <c r="P74" s="10"/>
      <c r="Q74" s="10">
        <f>'[1]МЯСО, РЫБА'!$Q$266</f>
        <v>177.1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>
        <f>'[1]МЯСО, РЫБА'!$Q$270</f>
        <v>1.3</v>
      </c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1"/>
      <c r="BP74" s="11"/>
      <c r="BQ74" s="11"/>
      <c r="BR74" s="10">
        <f>'[1]МЯСО, РЫБА'!$Q$267</f>
        <v>8.3000000000000007</v>
      </c>
    </row>
    <row r="75" spans="1:71" ht="15" customHeight="1" x14ac:dyDescent="0.25">
      <c r="A75" s="292" t="s">
        <v>89</v>
      </c>
      <c r="B75" s="6">
        <v>150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>
        <f>[1]ГАРНИРЫ!$F$235</f>
        <v>6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>
        <f>[1]ГАРНИРЫ!$F$233</f>
        <v>69</v>
      </c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8"/>
      <c r="BO75" s="7"/>
      <c r="BP75" s="29"/>
      <c r="BQ75" s="29"/>
      <c r="BR75" s="7"/>
    </row>
    <row r="76" spans="1:71" ht="15" customHeight="1" x14ac:dyDescent="0.25">
      <c r="A76" s="292"/>
      <c r="B76" s="138">
        <v>180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>
        <f>[1]ГАРНИРЫ!$Q$235</f>
        <v>7.2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>
        <f>[1]ГАРНИРЫ!$Q$233</f>
        <v>82.8</v>
      </c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3"/>
      <c r="BO76" s="12"/>
      <c r="BP76" s="30"/>
      <c r="BQ76" s="30"/>
      <c r="BR76" s="12"/>
    </row>
    <row r="77" spans="1:71" ht="15.75" customHeight="1" x14ac:dyDescent="0.25">
      <c r="A77" s="235" t="s">
        <v>44</v>
      </c>
      <c r="B77" s="6">
        <v>200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>
        <f>[1]НАПИТКИ!$Q$226</f>
        <v>200</v>
      </c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8"/>
      <c r="BP77" s="8"/>
      <c r="BQ77" s="8"/>
      <c r="BR77" s="7"/>
    </row>
    <row r="78" spans="1:71" ht="17.25" customHeight="1" x14ac:dyDescent="0.25">
      <c r="A78" s="236"/>
      <c r="B78" s="9">
        <v>200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>
        <f>[1]НАПИТКИ!$Q$226</f>
        <v>200</v>
      </c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1"/>
      <c r="BP78" s="11"/>
      <c r="BQ78" s="11"/>
      <c r="BR78" s="10"/>
    </row>
    <row r="79" spans="1:71" s="2" customFormat="1" ht="15.75" hidden="1" customHeight="1" x14ac:dyDescent="0.25">
      <c r="A79" s="240"/>
      <c r="B79" s="136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5"/>
      <c r="BP79" s="125"/>
      <c r="BQ79" s="124"/>
      <c r="BR79" s="124"/>
    </row>
    <row r="80" spans="1:71" s="2" customFormat="1" ht="15.75" hidden="1" customHeight="1" x14ac:dyDescent="0.25">
      <c r="A80" s="241"/>
      <c r="B80" s="136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5"/>
      <c r="BP80" s="125"/>
      <c r="BQ80" s="124"/>
      <c r="BR80" s="124"/>
    </row>
    <row r="81" spans="1:71" ht="15.75" customHeight="1" x14ac:dyDescent="0.25">
      <c r="A81" s="292" t="s">
        <v>73</v>
      </c>
      <c r="B81" s="6">
        <v>100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>
        <f>'[1]ФРУКТЫ, ОВОЩИ'!$F$17</f>
        <v>100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8"/>
      <c r="BP81" s="8"/>
      <c r="BQ81" s="8"/>
      <c r="BR81" s="7"/>
    </row>
    <row r="82" spans="1:71" ht="15.75" customHeight="1" x14ac:dyDescent="0.25">
      <c r="A82" s="292"/>
      <c r="B82" s="9">
        <v>100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2">
        <v>100</v>
      </c>
      <c r="AJ82" s="12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1"/>
      <c r="BP82" s="11"/>
      <c r="BQ82" s="11"/>
      <c r="BR82" s="10"/>
    </row>
    <row r="83" spans="1:71" ht="15.75" customHeight="1" x14ac:dyDescent="0.25">
      <c r="A83" s="292" t="s">
        <v>45</v>
      </c>
      <c r="B83" s="6">
        <v>45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>
        <f>'[1]ГАСТРОНОМИЯ, ВЫПЕЧКА'!$AB$57</f>
        <v>45</v>
      </c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8"/>
      <c r="BP83" s="8"/>
      <c r="BQ83" s="8"/>
      <c r="BR83" s="7"/>
    </row>
    <row r="84" spans="1:71" ht="15.75" customHeight="1" x14ac:dyDescent="0.25">
      <c r="A84" s="292"/>
      <c r="B84" s="9">
        <v>55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>
        <f>'[1]ГАСТРОНОМИЯ, ВЫПЕЧКА'!$AX$57</f>
        <v>55</v>
      </c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1"/>
      <c r="BP84" s="11"/>
      <c r="BQ84" s="11"/>
      <c r="BR84" s="10"/>
    </row>
    <row r="85" spans="1:71" ht="15.75" customHeight="1" x14ac:dyDescent="0.25">
      <c r="A85" s="292" t="s">
        <v>47</v>
      </c>
      <c r="B85" s="6">
        <v>30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>
        <f>'[1]ГАСТРОНОМИЯ, ВЫПЕЧКА'!$AB$16</f>
        <v>30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8"/>
      <c r="BP85" s="8"/>
      <c r="BQ85" s="8"/>
      <c r="BR85" s="7"/>
    </row>
    <row r="86" spans="1:71" ht="15.75" customHeight="1" thickBot="1" x14ac:dyDescent="0.3">
      <c r="A86" s="235"/>
      <c r="B86" s="14">
        <v>40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>
        <f>'[1]ГАСТРОНОМИЯ, ВЫПЕЧКА'!$AM$16</f>
        <v>40</v>
      </c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6"/>
      <c r="BP86" s="16"/>
      <c r="BQ86" s="16"/>
      <c r="BR86" s="15"/>
    </row>
    <row r="87" spans="1:71" ht="15.75" customHeight="1" thickTop="1" x14ac:dyDescent="0.25">
      <c r="A87" s="244" t="s">
        <v>98</v>
      </c>
      <c r="B87" s="94" t="s">
        <v>128</v>
      </c>
      <c r="C87" s="17">
        <f>C69+C71+C73+C75+C77+C79+C81+C83+C85</f>
        <v>0</v>
      </c>
      <c r="D87" s="17">
        <f t="shared" ref="D87:BR88" si="15">D69+D71+D73+D75+D77+D79+D81+D83+D85</f>
        <v>0</v>
      </c>
      <c r="E87" s="17">
        <f t="shared" si="15"/>
        <v>0</v>
      </c>
      <c r="F87" s="17">
        <f t="shared" si="15"/>
        <v>0</v>
      </c>
      <c r="G87" s="17">
        <f t="shared" si="15"/>
        <v>0</v>
      </c>
      <c r="H87" s="17">
        <f t="shared" si="15"/>
        <v>0</v>
      </c>
      <c r="I87" s="17">
        <f t="shared" si="15"/>
        <v>0</v>
      </c>
      <c r="J87" s="17">
        <f t="shared" si="15"/>
        <v>16</v>
      </c>
      <c r="K87" s="17">
        <f t="shared" si="15"/>
        <v>0</v>
      </c>
      <c r="L87" s="17">
        <f t="shared" si="15"/>
        <v>0</v>
      </c>
      <c r="M87" s="17">
        <f t="shared" si="15"/>
        <v>9.4</v>
      </c>
      <c r="N87" s="17">
        <f t="shared" si="15"/>
        <v>0</v>
      </c>
      <c r="O87" s="17">
        <f t="shared" si="15"/>
        <v>0</v>
      </c>
      <c r="P87" s="17">
        <f t="shared" si="15"/>
        <v>0</v>
      </c>
      <c r="Q87" s="17">
        <f t="shared" si="15"/>
        <v>159.4</v>
      </c>
      <c r="R87" s="17">
        <f t="shared" si="15"/>
        <v>0</v>
      </c>
      <c r="S87" s="17">
        <f t="shared" si="15"/>
        <v>0</v>
      </c>
      <c r="T87" s="17">
        <f t="shared" si="15"/>
        <v>0</v>
      </c>
      <c r="U87" s="17">
        <f t="shared" si="15"/>
        <v>0</v>
      </c>
      <c r="V87" s="17">
        <f t="shared" si="15"/>
        <v>81.3</v>
      </c>
      <c r="W87" s="17">
        <f t="shared" si="15"/>
        <v>0</v>
      </c>
      <c r="X87" s="17">
        <f t="shared" si="15"/>
        <v>4.8</v>
      </c>
      <c r="Y87" s="17">
        <f t="shared" si="15"/>
        <v>10</v>
      </c>
      <c r="Z87" s="17">
        <f t="shared" si="15"/>
        <v>0</v>
      </c>
      <c r="AA87" s="17">
        <f t="shared" si="15"/>
        <v>0</v>
      </c>
      <c r="AB87" s="17">
        <f t="shared" si="15"/>
        <v>68.400000000000006</v>
      </c>
      <c r="AC87" s="17">
        <f t="shared" si="15"/>
        <v>0</v>
      </c>
      <c r="AD87" s="17">
        <f t="shared" si="15"/>
        <v>14</v>
      </c>
      <c r="AE87" s="17">
        <f t="shared" si="15"/>
        <v>0</v>
      </c>
      <c r="AF87" s="17">
        <f t="shared" si="15"/>
        <v>0</v>
      </c>
      <c r="AG87" s="17">
        <f t="shared" si="15"/>
        <v>0</v>
      </c>
      <c r="AH87" s="17">
        <f t="shared" si="15"/>
        <v>0</v>
      </c>
      <c r="AI87" s="17">
        <f t="shared" si="15"/>
        <v>100</v>
      </c>
      <c r="AJ87" s="17">
        <f>AJ69+AJ71+AJ73+AJ75+AJ77+AJ79+AJ81+AJ83+AJ85</f>
        <v>0</v>
      </c>
      <c r="AK87" s="17">
        <f t="shared" si="15"/>
        <v>0</v>
      </c>
      <c r="AL87" s="17">
        <f t="shared" si="15"/>
        <v>0</v>
      </c>
      <c r="AM87" s="17">
        <f t="shared" si="15"/>
        <v>0</v>
      </c>
      <c r="AN87" s="17">
        <f t="shared" si="15"/>
        <v>0</v>
      </c>
      <c r="AO87" s="17">
        <f t="shared" si="15"/>
        <v>0</v>
      </c>
      <c r="AP87" s="17">
        <f t="shared" si="15"/>
        <v>0</v>
      </c>
      <c r="AQ87" s="17">
        <f t="shared" si="15"/>
        <v>200</v>
      </c>
      <c r="AR87" s="17">
        <f t="shared" si="15"/>
        <v>0</v>
      </c>
      <c r="AS87" s="17">
        <f t="shared" si="15"/>
        <v>45</v>
      </c>
      <c r="AT87" s="17">
        <f t="shared" si="15"/>
        <v>0</v>
      </c>
      <c r="AU87" s="17">
        <f t="shared" si="15"/>
        <v>30</v>
      </c>
      <c r="AV87" s="17">
        <f t="shared" si="15"/>
        <v>1</v>
      </c>
      <c r="AW87" s="17">
        <f t="shared" si="15"/>
        <v>0</v>
      </c>
      <c r="AX87" s="17">
        <f t="shared" si="15"/>
        <v>4</v>
      </c>
      <c r="AY87" s="17">
        <f t="shared" si="15"/>
        <v>0</v>
      </c>
      <c r="AZ87" s="17">
        <f t="shared" si="15"/>
        <v>0</v>
      </c>
      <c r="BA87" s="17">
        <f t="shared" si="15"/>
        <v>69</v>
      </c>
      <c r="BB87" s="17">
        <f t="shared" si="15"/>
        <v>0</v>
      </c>
      <c r="BC87" s="17">
        <f t="shared" si="15"/>
        <v>0</v>
      </c>
      <c r="BD87" s="17">
        <f t="shared" si="15"/>
        <v>0</v>
      </c>
      <c r="BE87" s="17">
        <f t="shared" si="15"/>
        <v>0</v>
      </c>
      <c r="BF87" s="17">
        <f>BF69+BF71+BF73+BF75+BF77+BF79+BF81+BF83+BF85</f>
        <v>0</v>
      </c>
      <c r="BG87" s="17">
        <f t="shared" si="15"/>
        <v>0</v>
      </c>
      <c r="BH87" s="17">
        <f t="shared" si="15"/>
        <v>0</v>
      </c>
      <c r="BI87" s="17">
        <v>1.3</v>
      </c>
      <c r="BJ87" s="17">
        <f t="shared" si="15"/>
        <v>0</v>
      </c>
      <c r="BK87" s="17">
        <f t="shared" si="15"/>
        <v>0</v>
      </c>
      <c r="BL87" s="17">
        <f t="shared" si="15"/>
        <v>0</v>
      </c>
      <c r="BM87" s="17">
        <f t="shared" si="15"/>
        <v>0</v>
      </c>
      <c r="BN87" s="17">
        <f t="shared" si="15"/>
        <v>0</v>
      </c>
      <c r="BO87" s="17">
        <f t="shared" si="15"/>
        <v>0</v>
      </c>
      <c r="BP87" s="17">
        <f t="shared" si="15"/>
        <v>0</v>
      </c>
      <c r="BQ87" s="17">
        <f t="shared" si="15"/>
        <v>0</v>
      </c>
      <c r="BR87" s="17">
        <f t="shared" si="15"/>
        <v>11.5</v>
      </c>
    </row>
    <row r="88" spans="1:71" ht="15.75" customHeight="1" thickBot="1" x14ac:dyDescent="0.3">
      <c r="A88" s="245"/>
      <c r="B88" s="64" t="s">
        <v>130</v>
      </c>
      <c r="C88" s="18">
        <f>C70+C72+C74+C76+C78+C80+C82+C84+C86</f>
        <v>0</v>
      </c>
      <c r="D88" s="18">
        <f t="shared" si="15"/>
        <v>0</v>
      </c>
      <c r="E88" s="18">
        <f t="shared" si="15"/>
        <v>0</v>
      </c>
      <c r="F88" s="18">
        <f t="shared" si="15"/>
        <v>0</v>
      </c>
      <c r="G88" s="18">
        <f t="shared" si="15"/>
        <v>0</v>
      </c>
      <c r="H88" s="18">
        <f t="shared" si="15"/>
        <v>0</v>
      </c>
      <c r="I88" s="18">
        <f t="shared" si="15"/>
        <v>0</v>
      </c>
      <c r="J88" s="18">
        <f t="shared" si="15"/>
        <v>20</v>
      </c>
      <c r="K88" s="18">
        <f t="shared" si="15"/>
        <v>0</v>
      </c>
      <c r="L88" s="18">
        <f t="shared" si="15"/>
        <v>0</v>
      </c>
      <c r="M88" s="18">
        <f t="shared" si="15"/>
        <v>11.5</v>
      </c>
      <c r="N88" s="18">
        <f t="shared" si="15"/>
        <v>0</v>
      </c>
      <c r="O88" s="18">
        <f t="shared" si="15"/>
        <v>0</v>
      </c>
      <c r="P88" s="18">
        <f t="shared" si="15"/>
        <v>0</v>
      </c>
      <c r="Q88" s="18">
        <f t="shared" si="15"/>
        <v>177.1</v>
      </c>
      <c r="R88" s="18">
        <f t="shared" si="15"/>
        <v>0</v>
      </c>
      <c r="S88" s="18">
        <f t="shared" si="15"/>
        <v>0</v>
      </c>
      <c r="T88" s="18">
        <f t="shared" si="15"/>
        <v>0</v>
      </c>
      <c r="U88" s="18">
        <f t="shared" si="15"/>
        <v>0</v>
      </c>
      <c r="V88" s="18">
        <f t="shared" si="15"/>
        <v>101.7</v>
      </c>
      <c r="W88" s="18">
        <f t="shared" si="15"/>
        <v>0</v>
      </c>
      <c r="X88" s="18">
        <f t="shared" si="15"/>
        <v>6</v>
      </c>
      <c r="Y88" s="18">
        <f t="shared" si="15"/>
        <v>12.5</v>
      </c>
      <c r="Z88" s="18">
        <f t="shared" si="15"/>
        <v>0</v>
      </c>
      <c r="AA88" s="18">
        <f t="shared" si="15"/>
        <v>0</v>
      </c>
      <c r="AB88" s="18">
        <f t="shared" si="15"/>
        <v>114</v>
      </c>
      <c r="AC88" s="18">
        <f t="shared" si="15"/>
        <v>0</v>
      </c>
      <c r="AD88" s="18">
        <f t="shared" si="15"/>
        <v>17.5</v>
      </c>
      <c r="AE88" s="18">
        <f t="shared" si="15"/>
        <v>0</v>
      </c>
      <c r="AF88" s="18">
        <f t="shared" si="15"/>
        <v>0</v>
      </c>
      <c r="AG88" s="18">
        <f t="shared" si="15"/>
        <v>0</v>
      </c>
      <c r="AH88" s="18">
        <f t="shared" si="15"/>
        <v>0</v>
      </c>
      <c r="AI88" s="18">
        <f t="shared" si="15"/>
        <v>100</v>
      </c>
      <c r="AJ88" s="18">
        <f>AJ70+AJ72+AJ74+AJ76+AJ78+AJ80+AJ82+AJ84+AJ86</f>
        <v>0</v>
      </c>
      <c r="AK88" s="18">
        <f t="shared" si="15"/>
        <v>0</v>
      </c>
      <c r="AL88" s="18">
        <f t="shared" si="15"/>
        <v>0</v>
      </c>
      <c r="AM88" s="18">
        <f t="shared" si="15"/>
        <v>0</v>
      </c>
      <c r="AN88" s="18">
        <f t="shared" si="15"/>
        <v>0</v>
      </c>
      <c r="AO88" s="18">
        <f t="shared" si="15"/>
        <v>0</v>
      </c>
      <c r="AP88" s="18">
        <f t="shared" si="15"/>
        <v>0</v>
      </c>
      <c r="AQ88" s="18">
        <f t="shared" si="15"/>
        <v>200</v>
      </c>
      <c r="AR88" s="18">
        <f t="shared" si="15"/>
        <v>0</v>
      </c>
      <c r="AS88" s="18">
        <f t="shared" si="15"/>
        <v>55</v>
      </c>
      <c r="AT88" s="18">
        <f t="shared" si="15"/>
        <v>0</v>
      </c>
      <c r="AU88" s="18">
        <f t="shared" si="15"/>
        <v>40</v>
      </c>
      <c r="AV88" s="18">
        <f t="shared" si="15"/>
        <v>1.3</v>
      </c>
      <c r="AW88" s="18">
        <f t="shared" si="15"/>
        <v>0</v>
      </c>
      <c r="AX88" s="18">
        <f t="shared" si="15"/>
        <v>5</v>
      </c>
      <c r="AY88" s="18">
        <f t="shared" si="15"/>
        <v>0</v>
      </c>
      <c r="AZ88" s="18">
        <f t="shared" si="15"/>
        <v>0</v>
      </c>
      <c r="BA88" s="18">
        <f t="shared" si="15"/>
        <v>82.8</v>
      </c>
      <c r="BB88" s="18">
        <f t="shared" si="15"/>
        <v>0</v>
      </c>
      <c r="BC88" s="18">
        <f t="shared" si="15"/>
        <v>0</v>
      </c>
      <c r="BD88" s="18">
        <f t="shared" si="15"/>
        <v>0</v>
      </c>
      <c r="BE88" s="18">
        <f t="shared" si="15"/>
        <v>0</v>
      </c>
      <c r="BF88" s="18">
        <f>BF70+BF72+BF74+BF76+BF78+BF80+BF82+BF84+BF86</f>
        <v>0</v>
      </c>
      <c r="BG88" s="18">
        <f t="shared" si="15"/>
        <v>0</v>
      </c>
      <c r="BH88" s="18">
        <f t="shared" si="15"/>
        <v>0</v>
      </c>
      <c r="BI88" s="18">
        <v>2.2999999999999998</v>
      </c>
      <c r="BJ88" s="18">
        <f t="shared" si="15"/>
        <v>0</v>
      </c>
      <c r="BK88" s="18">
        <f t="shared" si="15"/>
        <v>0</v>
      </c>
      <c r="BL88" s="18">
        <f t="shared" si="15"/>
        <v>0</v>
      </c>
      <c r="BM88" s="18">
        <f t="shared" si="15"/>
        <v>0</v>
      </c>
      <c r="BN88" s="18">
        <f t="shared" si="15"/>
        <v>0</v>
      </c>
      <c r="BO88" s="18">
        <f t="shared" si="15"/>
        <v>0</v>
      </c>
      <c r="BP88" s="18">
        <f t="shared" si="15"/>
        <v>0</v>
      </c>
      <c r="BQ88" s="18">
        <f t="shared" si="15"/>
        <v>0</v>
      </c>
      <c r="BR88" s="18">
        <f t="shared" si="15"/>
        <v>15</v>
      </c>
    </row>
    <row r="89" spans="1:71" ht="15.75" customHeight="1" thickTop="1" x14ac:dyDescent="0.25">
      <c r="A89" s="245"/>
      <c r="B89" s="74" t="s">
        <v>173</v>
      </c>
      <c r="C89" s="75">
        <v>47.2</v>
      </c>
      <c r="D89" s="75">
        <v>123</v>
      </c>
      <c r="E89" s="75"/>
      <c r="F89" s="75"/>
      <c r="G89" s="75">
        <v>180</v>
      </c>
      <c r="H89" s="75"/>
      <c r="I89" s="75">
        <v>200</v>
      </c>
      <c r="J89" s="75">
        <v>195</v>
      </c>
      <c r="K89" s="75">
        <v>214.6</v>
      </c>
      <c r="L89" s="75">
        <v>235</v>
      </c>
      <c r="M89" s="75">
        <v>344.5</v>
      </c>
      <c r="N89" s="75">
        <v>432.7</v>
      </c>
      <c r="O89" s="75">
        <v>429.2</v>
      </c>
      <c r="P89" s="75">
        <v>292.2</v>
      </c>
      <c r="Q89" s="75">
        <v>232.5</v>
      </c>
      <c r="R89" s="75">
        <v>149.9</v>
      </c>
      <c r="S89" s="75"/>
      <c r="T89" s="75">
        <v>162.6</v>
      </c>
      <c r="U89" s="75">
        <v>6.8</v>
      </c>
      <c r="V89" s="75">
        <v>37.1</v>
      </c>
      <c r="W89" s="75">
        <v>28.8</v>
      </c>
      <c r="X89" s="75">
        <v>23.4</v>
      </c>
      <c r="Y89" s="75">
        <v>33.6</v>
      </c>
      <c r="Z89" s="75">
        <v>32.4</v>
      </c>
      <c r="AA89" s="75"/>
      <c r="AB89" s="75"/>
      <c r="AC89" s="75">
        <v>72</v>
      </c>
      <c r="AD89" s="75">
        <v>78</v>
      </c>
      <c r="AE89" s="75"/>
      <c r="AF89" s="75">
        <v>113.5</v>
      </c>
      <c r="AG89" s="75">
        <v>123.3</v>
      </c>
      <c r="AH89" s="75">
        <v>88.1</v>
      </c>
      <c r="AI89" s="75">
        <v>56.3</v>
      </c>
      <c r="AJ89" s="75">
        <v>57.3</v>
      </c>
      <c r="AK89" s="75">
        <v>98</v>
      </c>
      <c r="AL89" s="75">
        <v>131</v>
      </c>
      <c r="AM89" s="75">
        <v>180.6</v>
      </c>
      <c r="AN89" s="75">
        <v>204.7</v>
      </c>
      <c r="AO89" s="75"/>
      <c r="AP89" s="75">
        <v>146</v>
      </c>
      <c r="AQ89" s="75">
        <v>25</v>
      </c>
      <c r="AR89" s="75">
        <v>36</v>
      </c>
      <c r="AS89" s="75">
        <v>48.5</v>
      </c>
      <c r="AT89" s="75">
        <v>50</v>
      </c>
      <c r="AU89" s="75">
        <v>55.2</v>
      </c>
      <c r="AV89" s="75">
        <v>31.7</v>
      </c>
      <c r="AW89" s="75">
        <v>36.299999999999997</v>
      </c>
      <c r="AX89" s="75">
        <v>54.7</v>
      </c>
      <c r="AY89" s="75"/>
      <c r="AZ89" s="75">
        <v>35.799999999999997</v>
      </c>
      <c r="BA89" s="75">
        <v>73.2</v>
      </c>
      <c r="BB89" s="75">
        <v>26.9</v>
      </c>
      <c r="BC89" s="75">
        <v>45</v>
      </c>
      <c r="BD89" s="75">
        <v>41.7</v>
      </c>
      <c r="BE89" s="75">
        <v>460</v>
      </c>
      <c r="BF89" s="75">
        <v>260</v>
      </c>
      <c r="BG89" s="75">
        <v>94</v>
      </c>
      <c r="BH89" s="75">
        <v>502</v>
      </c>
      <c r="BI89" s="75">
        <v>16.100000000000001</v>
      </c>
      <c r="BJ89" s="75">
        <v>46.2</v>
      </c>
      <c r="BK89" s="75">
        <v>525</v>
      </c>
      <c r="BL89" s="75">
        <v>464</v>
      </c>
      <c r="BM89" s="75">
        <v>115.2</v>
      </c>
      <c r="BN89" s="75">
        <v>402</v>
      </c>
      <c r="BO89" s="75"/>
      <c r="BP89" s="75">
        <v>406</v>
      </c>
      <c r="BQ89" s="75">
        <v>360</v>
      </c>
      <c r="BR89" s="75">
        <v>107.6</v>
      </c>
      <c r="BS89" s="68"/>
    </row>
    <row r="90" spans="1:71" ht="15.75" customHeight="1" x14ac:dyDescent="0.25">
      <c r="A90" s="245"/>
      <c r="B90" s="66" t="s">
        <v>128</v>
      </c>
      <c r="C90" s="67">
        <f>C87*C89/1000</f>
        <v>0</v>
      </c>
      <c r="D90" s="67">
        <f>D87*D89/1000</f>
        <v>0</v>
      </c>
      <c r="E90" s="67">
        <f t="shared" ref="E90:T90" si="16">E87*E89/1000</f>
        <v>0</v>
      </c>
      <c r="F90" s="67">
        <f t="shared" si="16"/>
        <v>0</v>
      </c>
      <c r="G90" s="67">
        <f t="shared" si="16"/>
        <v>0</v>
      </c>
      <c r="H90" s="67">
        <f t="shared" si="16"/>
        <v>0</v>
      </c>
      <c r="I90" s="67">
        <f t="shared" si="16"/>
        <v>0</v>
      </c>
      <c r="J90" s="67">
        <f t="shared" si="16"/>
        <v>3.1</v>
      </c>
      <c r="K90" s="67">
        <f t="shared" si="16"/>
        <v>0</v>
      </c>
      <c r="L90" s="67">
        <f t="shared" si="16"/>
        <v>0</v>
      </c>
      <c r="M90" s="67">
        <f t="shared" si="16"/>
        <v>3.2</v>
      </c>
      <c r="N90" s="67">
        <f t="shared" si="16"/>
        <v>0</v>
      </c>
      <c r="O90" s="67">
        <f t="shared" si="16"/>
        <v>0</v>
      </c>
      <c r="P90" s="67">
        <f t="shared" si="16"/>
        <v>0</v>
      </c>
      <c r="Q90" s="67">
        <f t="shared" si="16"/>
        <v>37.1</v>
      </c>
      <c r="R90" s="67">
        <f t="shared" si="16"/>
        <v>0</v>
      </c>
      <c r="S90" s="67">
        <f t="shared" si="16"/>
        <v>0</v>
      </c>
      <c r="T90" s="67">
        <f t="shared" si="16"/>
        <v>0</v>
      </c>
      <c r="U90" s="67">
        <f>U87*U89</f>
        <v>0</v>
      </c>
      <c r="V90" s="67">
        <f t="shared" ref="V90:BM90" si="17">V87*V89/1000</f>
        <v>3</v>
      </c>
      <c r="W90" s="67">
        <f t="shared" si="17"/>
        <v>0</v>
      </c>
      <c r="X90" s="67">
        <f t="shared" si="17"/>
        <v>0.1</v>
      </c>
      <c r="Y90" s="67">
        <f t="shared" si="17"/>
        <v>0.3</v>
      </c>
      <c r="Z90" s="67">
        <f t="shared" si="17"/>
        <v>0</v>
      </c>
      <c r="AA90" s="67">
        <f t="shared" si="17"/>
        <v>0</v>
      </c>
      <c r="AB90" s="67">
        <f t="shared" si="17"/>
        <v>0</v>
      </c>
      <c r="AC90" s="67">
        <f t="shared" si="17"/>
        <v>0</v>
      </c>
      <c r="AD90" s="67">
        <f t="shared" si="17"/>
        <v>1.1000000000000001</v>
      </c>
      <c r="AE90" s="67">
        <f t="shared" si="17"/>
        <v>0</v>
      </c>
      <c r="AF90" s="67">
        <f t="shared" si="17"/>
        <v>0</v>
      </c>
      <c r="AG90" s="67">
        <f t="shared" si="17"/>
        <v>0</v>
      </c>
      <c r="AH90" s="67">
        <f t="shared" si="17"/>
        <v>0</v>
      </c>
      <c r="AI90" s="67">
        <f t="shared" si="17"/>
        <v>5.6</v>
      </c>
      <c r="AJ90" s="67">
        <f>AJ87*AJ89/1000</f>
        <v>0</v>
      </c>
      <c r="AK90" s="67">
        <f t="shared" si="17"/>
        <v>0</v>
      </c>
      <c r="AL90" s="67">
        <f t="shared" si="17"/>
        <v>0</v>
      </c>
      <c r="AM90" s="67">
        <f t="shared" si="17"/>
        <v>0</v>
      </c>
      <c r="AN90" s="67">
        <f t="shared" si="17"/>
        <v>0</v>
      </c>
      <c r="AO90" s="67">
        <f t="shared" si="17"/>
        <v>0</v>
      </c>
      <c r="AP90" s="67">
        <f t="shared" si="17"/>
        <v>0</v>
      </c>
      <c r="AQ90" s="67">
        <f t="shared" si="17"/>
        <v>5</v>
      </c>
      <c r="AR90" s="67">
        <f t="shared" si="17"/>
        <v>0</v>
      </c>
      <c r="AS90" s="67">
        <f t="shared" si="17"/>
        <v>2.2000000000000002</v>
      </c>
      <c r="AT90" s="67">
        <f t="shared" si="17"/>
        <v>0</v>
      </c>
      <c r="AU90" s="67">
        <f t="shared" si="17"/>
        <v>1.7</v>
      </c>
      <c r="AV90" s="67">
        <f t="shared" si="17"/>
        <v>0</v>
      </c>
      <c r="AW90" s="67">
        <f t="shared" si="17"/>
        <v>0</v>
      </c>
      <c r="AX90" s="67">
        <f t="shared" si="17"/>
        <v>0.2</v>
      </c>
      <c r="AY90" s="67">
        <f t="shared" si="17"/>
        <v>0</v>
      </c>
      <c r="AZ90" s="67">
        <f t="shared" si="17"/>
        <v>0</v>
      </c>
      <c r="BA90" s="67">
        <f t="shared" si="17"/>
        <v>5.0999999999999996</v>
      </c>
      <c r="BB90" s="67">
        <f t="shared" si="17"/>
        <v>0</v>
      </c>
      <c r="BC90" s="67">
        <f t="shared" si="17"/>
        <v>0</v>
      </c>
      <c r="BD90" s="67">
        <f t="shared" si="17"/>
        <v>0</v>
      </c>
      <c r="BE90" s="67">
        <f t="shared" si="17"/>
        <v>0</v>
      </c>
      <c r="BF90" s="67">
        <f>BF87*BF89/1000</f>
        <v>0</v>
      </c>
      <c r="BG90" s="67">
        <f t="shared" si="17"/>
        <v>0</v>
      </c>
      <c r="BH90" s="67">
        <f t="shared" si="17"/>
        <v>0</v>
      </c>
      <c r="BI90" s="67">
        <f t="shared" si="17"/>
        <v>0</v>
      </c>
      <c r="BJ90" s="67">
        <f t="shared" si="17"/>
        <v>0</v>
      </c>
      <c r="BK90" s="67">
        <f t="shared" si="17"/>
        <v>0</v>
      </c>
      <c r="BL90" s="67">
        <f t="shared" si="17"/>
        <v>0</v>
      </c>
      <c r="BM90" s="67">
        <f t="shared" si="17"/>
        <v>0</v>
      </c>
      <c r="BN90" s="67">
        <f>BN87*BN89/1000</f>
        <v>0</v>
      </c>
      <c r="BO90" s="67">
        <f>BO87*BO89/1000</f>
        <v>0</v>
      </c>
      <c r="BP90" s="67">
        <f>BP87*BP89/1000</f>
        <v>0</v>
      </c>
      <c r="BQ90" s="67">
        <f>BQ87*BQ89/1000</f>
        <v>0</v>
      </c>
      <c r="BR90" s="67">
        <f>BR87*BR89/920</f>
        <v>1.3</v>
      </c>
      <c r="BS90" s="70">
        <f>SUM(C90:BR90)</f>
        <v>69</v>
      </c>
    </row>
    <row r="91" spans="1:71" ht="15.75" customHeight="1" thickBot="1" x14ac:dyDescent="0.3">
      <c r="A91" s="246"/>
      <c r="B91" s="64" t="s">
        <v>130</v>
      </c>
      <c r="C91" s="18">
        <f>C88*C89/1000</f>
        <v>0</v>
      </c>
      <c r="D91" s="18">
        <f>D88*D89/1000</f>
        <v>0</v>
      </c>
      <c r="E91" s="18">
        <f t="shared" ref="E91:T91" si="18">E88*E89/1000</f>
        <v>0</v>
      </c>
      <c r="F91" s="18">
        <f t="shared" si="18"/>
        <v>0</v>
      </c>
      <c r="G91" s="18">
        <f t="shared" si="18"/>
        <v>0</v>
      </c>
      <c r="H91" s="18">
        <f t="shared" si="18"/>
        <v>0</v>
      </c>
      <c r="I91" s="18">
        <f t="shared" si="18"/>
        <v>0</v>
      </c>
      <c r="J91" s="18">
        <f t="shared" si="18"/>
        <v>3.9</v>
      </c>
      <c r="K91" s="18">
        <f t="shared" si="18"/>
        <v>0</v>
      </c>
      <c r="L91" s="18">
        <f t="shared" si="18"/>
        <v>0</v>
      </c>
      <c r="M91" s="18">
        <f t="shared" si="18"/>
        <v>4</v>
      </c>
      <c r="N91" s="18">
        <f t="shared" si="18"/>
        <v>0</v>
      </c>
      <c r="O91" s="18">
        <f t="shared" si="18"/>
        <v>0</v>
      </c>
      <c r="P91" s="18">
        <f t="shared" si="18"/>
        <v>0</v>
      </c>
      <c r="Q91" s="18">
        <f t="shared" si="18"/>
        <v>41.2</v>
      </c>
      <c r="R91" s="18">
        <f t="shared" si="18"/>
        <v>0</v>
      </c>
      <c r="S91" s="18">
        <f t="shared" si="18"/>
        <v>0</v>
      </c>
      <c r="T91" s="18">
        <f t="shared" si="18"/>
        <v>0</v>
      </c>
      <c r="U91" s="18">
        <f>U88*U89</f>
        <v>0</v>
      </c>
      <c r="V91" s="18">
        <f t="shared" ref="V91:BM91" si="19">V88*V89/1000</f>
        <v>3.8</v>
      </c>
      <c r="W91" s="18">
        <f t="shared" si="19"/>
        <v>0</v>
      </c>
      <c r="X91" s="18">
        <f t="shared" si="19"/>
        <v>0.1</v>
      </c>
      <c r="Y91" s="18">
        <f t="shared" si="19"/>
        <v>0.4</v>
      </c>
      <c r="Z91" s="18">
        <f t="shared" si="19"/>
        <v>0</v>
      </c>
      <c r="AA91" s="18">
        <f t="shared" si="19"/>
        <v>0</v>
      </c>
      <c r="AB91" s="18">
        <f t="shared" si="19"/>
        <v>0</v>
      </c>
      <c r="AC91" s="18">
        <f t="shared" si="19"/>
        <v>0</v>
      </c>
      <c r="AD91" s="18">
        <f t="shared" si="19"/>
        <v>1.4</v>
      </c>
      <c r="AE91" s="18">
        <f t="shared" si="19"/>
        <v>0</v>
      </c>
      <c r="AF91" s="18">
        <f t="shared" si="19"/>
        <v>0</v>
      </c>
      <c r="AG91" s="18">
        <f t="shared" si="19"/>
        <v>0</v>
      </c>
      <c r="AH91" s="18">
        <f t="shared" si="19"/>
        <v>0</v>
      </c>
      <c r="AI91" s="18">
        <f t="shared" si="19"/>
        <v>5.6</v>
      </c>
      <c r="AJ91" s="18">
        <f>AJ88*AJ89/1000</f>
        <v>0</v>
      </c>
      <c r="AK91" s="18">
        <f t="shared" si="19"/>
        <v>0</v>
      </c>
      <c r="AL91" s="18">
        <f t="shared" si="19"/>
        <v>0</v>
      </c>
      <c r="AM91" s="18">
        <f t="shared" si="19"/>
        <v>0</v>
      </c>
      <c r="AN91" s="18">
        <f t="shared" si="19"/>
        <v>0</v>
      </c>
      <c r="AO91" s="18">
        <f t="shared" si="19"/>
        <v>0</v>
      </c>
      <c r="AP91" s="18">
        <f t="shared" si="19"/>
        <v>0</v>
      </c>
      <c r="AQ91" s="18">
        <f t="shared" si="19"/>
        <v>5</v>
      </c>
      <c r="AR91" s="18">
        <f t="shared" si="19"/>
        <v>0</v>
      </c>
      <c r="AS91" s="18">
        <f t="shared" si="19"/>
        <v>2.7</v>
      </c>
      <c r="AT91" s="18">
        <f t="shared" si="19"/>
        <v>0</v>
      </c>
      <c r="AU91" s="18">
        <f t="shared" si="19"/>
        <v>2.2000000000000002</v>
      </c>
      <c r="AV91" s="18">
        <f t="shared" si="19"/>
        <v>0</v>
      </c>
      <c r="AW91" s="18">
        <f t="shared" si="19"/>
        <v>0</v>
      </c>
      <c r="AX91" s="18">
        <f t="shared" si="19"/>
        <v>0.3</v>
      </c>
      <c r="AY91" s="18">
        <f t="shared" si="19"/>
        <v>0</v>
      </c>
      <c r="AZ91" s="18">
        <f t="shared" si="19"/>
        <v>0</v>
      </c>
      <c r="BA91" s="18">
        <f t="shared" si="19"/>
        <v>6.1</v>
      </c>
      <c r="BB91" s="18">
        <f t="shared" si="19"/>
        <v>0</v>
      </c>
      <c r="BC91" s="18">
        <f t="shared" si="19"/>
        <v>0</v>
      </c>
      <c r="BD91" s="18">
        <f t="shared" si="19"/>
        <v>0</v>
      </c>
      <c r="BE91" s="18">
        <f t="shared" si="19"/>
        <v>0</v>
      </c>
      <c r="BF91" s="18">
        <f>BF88*BF89/1000</f>
        <v>0</v>
      </c>
      <c r="BG91" s="18">
        <f t="shared" si="19"/>
        <v>0</v>
      </c>
      <c r="BH91" s="18">
        <f t="shared" si="19"/>
        <v>0</v>
      </c>
      <c r="BI91" s="18">
        <f t="shared" si="19"/>
        <v>0</v>
      </c>
      <c r="BJ91" s="18">
        <f t="shared" si="19"/>
        <v>0</v>
      </c>
      <c r="BK91" s="18">
        <f t="shared" si="19"/>
        <v>0</v>
      </c>
      <c r="BL91" s="18">
        <f t="shared" si="19"/>
        <v>0</v>
      </c>
      <c r="BM91" s="18">
        <f t="shared" si="19"/>
        <v>0</v>
      </c>
      <c r="BN91" s="18">
        <f>BN88*BN89/1000</f>
        <v>0</v>
      </c>
      <c r="BO91" s="18">
        <f>BO88*BO89/1000</f>
        <v>0</v>
      </c>
      <c r="BP91" s="18">
        <f>BP88*BP89/1000</f>
        <v>0</v>
      </c>
      <c r="BQ91" s="18">
        <f>BQ88*BQ89/1000</f>
        <v>0</v>
      </c>
      <c r="BR91" s="18">
        <f>BR88*BR89/920</f>
        <v>1.8</v>
      </c>
      <c r="BS91" s="69">
        <f>SUM(C91:BR91)</f>
        <v>78.5</v>
      </c>
    </row>
    <row r="92" spans="1:71" ht="15" customHeight="1" thickTop="1" x14ac:dyDescent="0.25">
      <c r="A92" s="292" t="s">
        <v>102</v>
      </c>
      <c r="B92" s="6">
        <v>60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>
        <f>'[1]ФРУКТЫ, ОВОЩИ'!$F$523</f>
        <v>55.5</v>
      </c>
      <c r="AA92" s="7"/>
      <c r="AB92" s="7"/>
      <c r="AC92" s="7"/>
      <c r="AD92" s="7">
        <f>'[1]ФРУКТЫ, ОВОЩИ'!$F$524</f>
        <v>15</v>
      </c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8"/>
      <c r="BP92" s="8"/>
      <c r="BQ92" s="8"/>
      <c r="BR92" s="7">
        <f>'[1]ФРУКТЫ, ОВОЩИ'!$F$525</f>
        <v>3</v>
      </c>
    </row>
    <row r="93" spans="1:71" ht="15" customHeight="1" x14ac:dyDescent="0.25">
      <c r="A93" s="292"/>
      <c r="B93" s="9">
        <v>100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>
        <f>'[1]ФРУКТЫ, ОВОЩИ'!$Q$523</f>
        <v>92.5</v>
      </c>
      <c r="AA93" s="10"/>
      <c r="AB93" s="10"/>
      <c r="AC93" s="10"/>
      <c r="AD93" s="10">
        <f>'[1]ФРУКТЫ, ОВОЩИ'!$Q$524</f>
        <v>25</v>
      </c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1"/>
      <c r="BP93" s="11"/>
      <c r="BQ93" s="11"/>
      <c r="BR93" s="10">
        <f>'[1]ФРУКТЫ, ОВОЩИ'!$Q$525</f>
        <v>5</v>
      </c>
    </row>
    <row r="94" spans="1:71" ht="15.75" customHeight="1" x14ac:dyDescent="0.25">
      <c r="A94" s="292" t="s">
        <v>103</v>
      </c>
      <c r="B94" s="6">
        <v>200</v>
      </c>
      <c r="C94" s="7"/>
      <c r="D94" s="7"/>
      <c r="E94" s="7"/>
      <c r="F94" s="7"/>
      <c r="G94" s="7"/>
      <c r="H94" s="7"/>
      <c r="I94" s="7"/>
      <c r="J94" s="7">
        <f>[1]СУПЫ!$F$104</f>
        <v>6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f>[1]СУПЫ!$F$99</f>
        <v>34.700000000000003</v>
      </c>
      <c r="W94" s="7">
        <f>[1]СУПЫ!$F$98</f>
        <v>50</v>
      </c>
      <c r="X94" s="7">
        <f>[1]СУПЫ!$F$101</f>
        <v>11.9</v>
      </c>
      <c r="Y94" s="7">
        <f>[1]СУПЫ!$F$100</f>
        <v>10</v>
      </c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8"/>
      <c r="BP94" s="8"/>
      <c r="BQ94" s="8"/>
      <c r="BR94" s="7">
        <f>[1]СУПЫ!$F$102</f>
        <v>2.4</v>
      </c>
    </row>
    <row r="95" spans="1:71" ht="15" customHeight="1" x14ac:dyDescent="0.25">
      <c r="A95" s="292"/>
      <c r="B95" s="138">
        <v>250</v>
      </c>
      <c r="C95" s="12"/>
      <c r="D95" s="12"/>
      <c r="E95" s="12"/>
      <c r="F95" s="12"/>
      <c r="G95" s="12"/>
      <c r="H95" s="12"/>
      <c r="I95" s="12"/>
      <c r="J95" s="12">
        <f>[1]СУПЫ!$Q$104</f>
        <v>7.5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>
        <f>[1]СУПЫ!$Q$99</f>
        <v>43.3</v>
      </c>
      <c r="W95" s="12">
        <f>[1]СУПЫ!$Q$98</f>
        <v>62.5</v>
      </c>
      <c r="X95" s="12">
        <f>[1]СУПЫ!$Q$101</f>
        <v>14.9</v>
      </c>
      <c r="Y95" s="12">
        <f>[1]СУПЫ!$Q$100</f>
        <v>12.5</v>
      </c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3"/>
      <c r="BP95" s="13"/>
      <c r="BQ95" s="13"/>
      <c r="BR95" s="12">
        <f>[1]СУПЫ!$Q$102</f>
        <v>3</v>
      </c>
    </row>
    <row r="96" spans="1:71" ht="15" customHeight="1" x14ac:dyDescent="0.25">
      <c r="A96" s="292" t="s">
        <v>104</v>
      </c>
      <c r="B96" s="6">
        <v>240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>'[1]МЯСО, РЫБА'!$F$227</f>
        <v>109.6</v>
      </c>
      <c r="U96" s="7"/>
      <c r="V96" s="7">
        <f>'[1]МЯСО, РЫБА'!$F$229</f>
        <v>146.30000000000001</v>
      </c>
      <c r="W96" s="7"/>
      <c r="X96" s="7">
        <f>'[1]МЯСО, РЫБА'!$F$231</f>
        <v>16.3</v>
      </c>
      <c r="Y96" s="7">
        <f>'[1]МЯСО, РЫБА'!$F$230</f>
        <v>23.8</v>
      </c>
      <c r="Z96" s="7"/>
      <c r="AA96" s="7"/>
      <c r="AB96" s="7"/>
      <c r="AC96" s="7"/>
      <c r="AD96" s="7"/>
      <c r="AE96" s="7"/>
      <c r="AF96" s="7">
        <f>'[1]МЯСО, РЫБА'!$F$232</f>
        <v>3.3</v>
      </c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>
        <f>'[1]МЯСО, РЫБА'!$F$233</f>
        <v>1.4</v>
      </c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8"/>
      <c r="BP96" s="8"/>
      <c r="BQ96" s="8"/>
      <c r="BR96" s="7">
        <f>'[1]МЯСО, РЫБА'!$F$228</f>
        <v>2.7</v>
      </c>
    </row>
    <row r="97" spans="1:96" ht="15" customHeight="1" x14ac:dyDescent="0.25">
      <c r="A97" s="292"/>
      <c r="B97" s="9">
        <v>260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>
        <f>'[1]МЯСО, РЫБА'!$Q$227</f>
        <v>118.7</v>
      </c>
      <c r="U97" s="10"/>
      <c r="V97" s="10">
        <f>'[1]МЯСО, РЫБА'!$Q$229</f>
        <v>158.5</v>
      </c>
      <c r="W97" s="10"/>
      <c r="X97" s="10">
        <f>'[1]МЯСО, РЫБА'!$Q$231</f>
        <v>17.7</v>
      </c>
      <c r="Y97" s="10">
        <f>'[1]МЯСО, РЫБА'!$Q$230</f>
        <v>25.7</v>
      </c>
      <c r="Z97" s="10"/>
      <c r="AA97" s="10"/>
      <c r="AB97" s="10"/>
      <c r="AC97" s="10"/>
      <c r="AD97" s="10"/>
      <c r="AE97" s="10"/>
      <c r="AF97" s="10">
        <f>'[1]МЯСО, РЫБА'!$Q$232</f>
        <v>3.6</v>
      </c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>
        <f>'[1]МЯСО, РЫБА'!$Q$233</f>
        <v>1.5</v>
      </c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1"/>
      <c r="BP97" s="11"/>
      <c r="BQ97" s="11"/>
      <c r="BR97" s="10">
        <f>'[1]МЯСО, РЫБА'!$Q$228</f>
        <v>2.9</v>
      </c>
    </row>
    <row r="98" spans="1:96" s="218" customFormat="1" ht="15" customHeight="1" x14ac:dyDescent="0.25">
      <c r="A98" s="297" t="s">
        <v>101</v>
      </c>
      <c r="B98" s="215">
        <v>200</v>
      </c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>
        <f>[1]НАПИТКИ!$Q$452</f>
        <v>45</v>
      </c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>
        <f>[1]НАПИТКИ!$Q$448</f>
        <v>1.4</v>
      </c>
      <c r="BI98" s="216"/>
      <c r="BJ98" s="216">
        <f>[1]НАПИТКИ!$Q$451</f>
        <v>7</v>
      </c>
      <c r="BK98" s="216"/>
      <c r="BL98" s="216"/>
      <c r="BM98" s="216"/>
      <c r="BN98" s="217"/>
      <c r="BO98" s="217"/>
      <c r="BP98" s="217"/>
      <c r="BQ98" s="216"/>
      <c r="BR98" s="216"/>
      <c r="BS98" s="219"/>
      <c r="BT98" s="219"/>
      <c r="BU98" s="219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  <c r="CI98" s="219"/>
      <c r="CJ98" s="219"/>
      <c r="CK98" s="219"/>
      <c r="CL98" s="219"/>
      <c r="CM98" s="219"/>
      <c r="CN98" s="219"/>
      <c r="CO98" s="219"/>
      <c r="CP98" s="219"/>
      <c r="CQ98" s="219"/>
      <c r="CR98" s="219"/>
    </row>
    <row r="99" spans="1:96" s="218" customFormat="1" ht="15" customHeight="1" x14ac:dyDescent="0.25">
      <c r="A99" s="297"/>
      <c r="B99" s="215">
        <v>200</v>
      </c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>
        <f>[1]НАПИТКИ!$Q$452</f>
        <v>45</v>
      </c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>
        <f>[1]НАПИТКИ!$Q$448</f>
        <v>1.4</v>
      </c>
      <c r="BI99" s="216"/>
      <c r="BJ99" s="216">
        <f>[1]НАПИТКИ!$Q$451</f>
        <v>7</v>
      </c>
      <c r="BK99" s="216"/>
      <c r="BL99" s="216"/>
      <c r="BM99" s="216"/>
      <c r="BN99" s="217"/>
      <c r="BO99" s="217"/>
      <c r="BP99" s="217"/>
      <c r="BQ99" s="216"/>
      <c r="BR99" s="216"/>
      <c r="BS99" s="219"/>
      <c r="BT99" s="219"/>
      <c r="BU99" s="219"/>
      <c r="BV99" s="219"/>
      <c r="BW99" s="219"/>
      <c r="BX99" s="219"/>
      <c r="BY99" s="219"/>
      <c r="BZ99" s="219"/>
      <c r="CA99" s="219"/>
      <c r="CB99" s="219"/>
      <c r="CC99" s="219"/>
      <c r="CD99" s="219"/>
      <c r="CE99" s="219"/>
      <c r="CF99" s="219"/>
      <c r="CG99" s="219"/>
      <c r="CH99" s="219"/>
      <c r="CI99" s="219"/>
      <c r="CJ99" s="219"/>
      <c r="CK99" s="219"/>
      <c r="CL99" s="219"/>
      <c r="CM99" s="219"/>
      <c r="CN99" s="219"/>
      <c r="CO99" s="219"/>
      <c r="CP99" s="219"/>
      <c r="CQ99" s="219"/>
      <c r="CR99" s="219"/>
    </row>
    <row r="100" spans="1:96" s="2" customFormat="1" ht="15.75" customHeight="1" x14ac:dyDescent="0.25">
      <c r="A100" s="293" t="s">
        <v>229</v>
      </c>
      <c r="B100" s="149">
        <v>200</v>
      </c>
      <c r="C100" s="124"/>
      <c r="D100" s="124"/>
      <c r="E100" s="124">
        <v>200</v>
      </c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5"/>
      <c r="BP100" s="125"/>
      <c r="BQ100" s="125"/>
      <c r="BR100" s="124"/>
    </row>
    <row r="101" spans="1:96" s="2" customFormat="1" ht="15.75" customHeight="1" x14ac:dyDescent="0.25">
      <c r="A101" s="240"/>
      <c r="B101" s="14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9"/>
      <c r="BP101" s="129"/>
      <c r="BQ101" s="129"/>
      <c r="BR101" s="128"/>
    </row>
    <row r="102" spans="1:96" ht="15.75" customHeight="1" x14ac:dyDescent="0.25">
      <c r="A102" s="292" t="s">
        <v>45</v>
      </c>
      <c r="B102" s="6">
        <v>45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>
        <f>'[1]ГАСТРОНОМИЯ, ВЫПЕЧКА'!$AB$57</f>
        <v>45</v>
      </c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8"/>
      <c r="BP102" s="8"/>
      <c r="BQ102" s="8"/>
      <c r="BR102" s="7"/>
    </row>
    <row r="103" spans="1:96" ht="15.75" customHeight="1" x14ac:dyDescent="0.25">
      <c r="A103" s="292"/>
      <c r="B103" s="9">
        <v>55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>
        <f>'[1]ГАСТРОНОМИЯ, ВЫПЕЧКА'!$AX$57</f>
        <v>55</v>
      </c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1"/>
      <c r="BP103" s="11"/>
      <c r="BQ103" s="11"/>
      <c r="BR103" s="10"/>
    </row>
    <row r="104" spans="1:96" ht="15.75" customHeight="1" x14ac:dyDescent="0.25">
      <c r="A104" s="292" t="s">
        <v>47</v>
      </c>
      <c r="B104" s="6">
        <v>30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>
        <f>'[1]ГАСТРОНОМИЯ, ВЫПЕЧКА'!$AB$16</f>
        <v>30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8"/>
      <c r="BP104" s="8"/>
      <c r="BQ104" s="8"/>
      <c r="BR104" s="7"/>
    </row>
    <row r="105" spans="1:96" ht="15.75" customHeight="1" thickBot="1" x14ac:dyDescent="0.3">
      <c r="A105" s="235"/>
      <c r="B105" s="14">
        <v>40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>
        <f>'[1]ГАСТРОНОМИЯ, ВЫПЕЧКА'!$AM$16</f>
        <v>40</v>
      </c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6"/>
      <c r="BP105" s="16"/>
      <c r="BQ105" s="16"/>
      <c r="BR105" s="15"/>
    </row>
    <row r="106" spans="1:96" ht="15.75" customHeight="1" thickTop="1" x14ac:dyDescent="0.25">
      <c r="A106" s="244" t="s">
        <v>106</v>
      </c>
      <c r="B106" s="94" t="s">
        <v>128</v>
      </c>
      <c r="C106" s="17">
        <f>C92+C94+C96+C98+C100+C102+C104</f>
        <v>0</v>
      </c>
      <c r="D106" s="17">
        <f>D92+D94+D96+D98+D100+D102+D104</f>
        <v>0</v>
      </c>
      <c r="E106" s="17">
        <f t="shared" ref="E106:BR107" si="20">E92+E94+E96+E98+E100+E102+E104</f>
        <v>200</v>
      </c>
      <c r="F106" s="17">
        <f t="shared" si="20"/>
        <v>0</v>
      </c>
      <c r="G106" s="17">
        <f t="shared" si="20"/>
        <v>0</v>
      </c>
      <c r="H106" s="17">
        <f t="shared" si="20"/>
        <v>0</v>
      </c>
      <c r="I106" s="17">
        <f t="shared" si="20"/>
        <v>0</v>
      </c>
      <c r="J106" s="17">
        <f t="shared" si="20"/>
        <v>6</v>
      </c>
      <c r="K106" s="17">
        <f t="shared" si="20"/>
        <v>0</v>
      </c>
      <c r="L106" s="17">
        <f t="shared" si="20"/>
        <v>0</v>
      </c>
      <c r="M106" s="17">
        <f t="shared" si="20"/>
        <v>0</v>
      </c>
      <c r="N106" s="17">
        <f t="shared" si="20"/>
        <v>0</v>
      </c>
      <c r="O106" s="17">
        <f t="shared" si="20"/>
        <v>0</v>
      </c>
      <c r="P106" s="17">
        <f t="shared" si="20"/>
        <v>0</v>
      </c>
      <c r="Q106" s="17">
        <f t="shared" si="20"/>
        <v>0</v>
      </c>
      <c r="R106" s="17">
        <f t="shared" si="20"/>
        <v>0</v>
      </c>
      <c r="S106" s="17">
        <f t="shared" si="20"/>
        <v>0</v>
      </c>
      <c r="T106" s="17">
        <f t="shared" si="20"/>
        <v>109.6</v>
      </c>
      <c r="U106" s="17">
        <f t="shared" si="20"/>
        <v>0</v>
      </c>
      <c r="V106" s="17">
        <f t="shared" si="20"/>
        <v>181</v>
      </c>
      <c r="W106" s="17">
        <f t="shared" si="20"/>
        <v>50</v>
      </c>
      <c r="X106" s="17">
        <f t="shared" si="20"/>
        <v>28.2</v>
      </c>
      <c r="Y106" s="17">
        <f t="shared" si="20"/>
        <v>33.799999999999997</v>
      </c>
      <c r="Z106" s="17">
        <f t="shared" si="20"/>
        <v>55.5</v>
      </c>
      <c r="AA106" s="17">
        <f t="shared" si="20"/>
        <v>0</v>
      </c>
      <c r="AB106" s="17">
        <f t="shared" si="20"/>
        <v>0</v>
      </c>
      <c r="AC106" s="17">
        <f t="shared" si="20"/>
        <v>0</v>
      </c>
      <c r="AD106" s="17">
        <f t="shared" si="20"/>
        <v>15</v>
      </c>
      <c r="AE106" s="17">
        <f t="shared" si="20"/>
        <v>0</v>
      </c>
      <c r="AF106" s="17">
        <f t="shared" si="20"/>
        <v>3.3</v>
      </c>
      <c r="AG106" s="17">
        <f t="shared" si="20"/>
        <v>0</v>
      </c>
      <c r="AH106" s="17">
        <f t="shared" si="20"/>
        <v>0</v>
      </c>
      <c r="AI106" s="17">
        <f t="shared" si="20"/>
        <v>45</v>
      </c>
      <c r="AJ106" s="17">
        <f>AJ92+AJ94+AJ96+AJ98+AJ100+AJ102+AJ104</f>
        <v>0</v>
      </c>
      <c r="AK106" s="17">
        <f t="shared" si="20"/>
        <v>0</v>
      </c>
      <c r="AL106" s="17">
        <f t="shared" si="20"/>
        <v>0</v>
      </c>
      <c r="AM106" s="17">
        <f t="shared" si="20"/>
        <v>0</v>
      </c>
      <c r="AN106" s="17">
        <f t="shared" si="20"/>
        <v>0</v>
      </c>
      <c r="AO106" s="17">
        <f t="shared" si="20"/>
        <v>0</v>
      </c>
      <c r="AP106" s="17">
        <f t="shared" si="20"/>
        <v>0</v>
      </c>
      <c r="AQ106" s="17">
        <f t="shared" si="20"/>
        <v>0</v>
      </c>
      <c r="AR106" s="17">
        <f t="shared" si="20"/>
        <v>0</v>
      </c>
      <c r="AS106" s="17">
        <f t="shared" si="20"/>
        <v>45</v>
      </c>
      <c r="AT106" s="17">
        <f t="shared" si="20"/>
        <v>0</v>
      </c>
      <c r="AU106" s="17">
        <f t="shared" si="20"/>
        <v>30</v>
      </c>
      <c r="AV106" s="17">
        <f t="shared" si="20"/>
        <v>1.4</v>
      </c>
      <c r="AW106" s="17">
        <f t="shared" si="20"/>
        <v>0</v>
      </c>
      <c r="AX106" s="17">
        <f t="shared" si="20"/>
        <v>0</v>
      </c>
      <c r="AY106" s="17">
        <f t="shared" si="20"/>
        <v>0</v>
      </c>
      <c r="AZ106" s="17">
        <f t="shared" si="20"/>
        <v>0</v>
      </c>
      <c r="BA106" s="17">
        <f t="shared" si="20"/>
        <v>0</v>
      </c>
      <c r="BB106" s="17">
        <f t="shared" si="20"/>
        <v>0</v>
      </c>
      <c r="BC106" s="17">
        <f t="shared" si="20"/>
        <v>0</v>
      </c>
      <c r="BD106" s="17">
        <f t="shared" si="20"/>
        <v>0</v>
      </c>
      <c r="BE106" s="17">
        <f t="shared" si="20"/>
        <v>0</v>
      </c>
      <c r="BF106" s="17">
        <f>BF92+BF94+BF96+BF98+BF100+BF102+BF104</f>
        <v>0</v>
      </c>
      <c r="BG106" s="17">
        <f t="shared" si="20"/>
        <v>0</v>
      </c>
      <c r="BH106" s="17">
        <f t="shared" si="20"/>
        <v>1.4</v>
      </c>
      <c r="BI106" s="17">
        <v>1.3</v>
      </c>
      <c r="BJ106" s="17">
        <f t="shared" si="20"/>
        <v>7</v>
      </c>
      <c r="BK106" s="17">
        <f t="shared" si="20"/>
        <v>0</v>
      </c>
      <c r="BL106" s="17">
        <f t="shared" si="20"/>
        <v>0</v>
      </c>
      <c r="BM106" s="17">
        <f t="shared" si="20"/>
        <v>0</v>
      </c>
      <c r="BN106" s="17">
        <f t="shared" si="20"/>
        <v>0</v>
      </c>
      <c r="BO106" s="17">
        <f t="shared" si="20"/>
        <v>0</v>
      </c>
      <c r="BP106" s="17">
        <f t="shared" si="20"/>
        <v>0</v>
      </c>
      <c r="BQ106" s="17">
        <f t="shared" si="20"/>
        <v>0</v>
      </c>
      <c r="BR106" s="17">
        <f t="shared" si="20"/>
        <v>8.1</v>
      </c>
    </row>
    <row r="107" spans="1:96" ht="15.75" customHeight="1" thickBot="1" x14ac:dyDescent="0.3">
      <c r="A107" s="245"/>
      <c r="B107" s="64" t="s">
        <v>130</v>
      </c>
      <c r="C107" s="18">
        <f>C93+C95+C97+C99+C101+C103+C105</f>
        <v>0</v>
      </c>
      <c r="D107" s="18">
        <f>D93+D95+D97+D99+D101+D103+D105</f>
        <v>0</v>
      </c>
      <c r="E107" s="18">
        <f t="shared" si="20"/>
        <v>0</v>
      </c>
      <c r="F107" s="18">
        <f t="shared" si="20"/>
        <v>0</v>
      </c>
      <c r="G107" s="18">
        <f t="shared" si="20"/>
        <v>0</v>
      </c>
      <c r="H107" s="18">
        <f t="shared" si="20"/>
        <v>0</v>
      </c>
      <c r="I107" s="18">
        <f t="shared" si="20"/>
        <v>0</v>
      </c>
      <c r="J107" s="18">
        <f t="shared" si="20"/>
        <v>7.5</v>
      </c>
      <c r="K107" s="18">
        <f t="shared" si="20"/>
        <v>0</v>
      </c>
      <c r="L107" s="18">
        <f t="shared" si="20"/>
        <v>0</v>
      </c>
      <c r="M107" s="18">
        <f t="shared" si="20"/>
        <v>0</v>
      </c>
      <c r="N107" s="18">
        <f t="shared" si="20"/>
        <v>0</v>
      </c>
      <c r="O107" s="18">
        <f t="shared" si="20"/>
        <v>0</v>
      </c>
      <c r="P107" s="18">
        <f t="shared" si="20"/>
        <v>0</v>
      </c>
      <c r="Q107" s="18">
        <f t="shared" si="20"/>
        <v>0</v>
      </c>
      <c r="R107" s="18">
        <f t="shared" si="20"/>
        <v>0</v>
      </c>
      <c r="S107" s="18">
        <f t="shared" si="20"/>
        <v>0</v>
      </c>
      <c r="T107" s="18">
        <f t="shared" si="20"/>
        <v>118.7</v>
      </c>
      <c r="U107" s="18">
        <f t="shared" si="20"/>
        <v>0</v>
      </c>
      <c r="V107" s="18">
        <f t="shared" si="20"/>
        <v>201.8</v>
      </c>
      <c r="W107" s="18">
        <f t="shared" si="20"/>
        <v>62.5</v>
      </c>
      <c r="X107" s="18">
        <f t="shared" si="20"/>
        <v>32.6</v>
      </c>
      <c r="Y107" s="18">
        <f t="shared" si="20"/>
        <v>38.200000000000003</v>
      </c>
      <c r="Z107" s="18">
        <f t="shared" si="20"/>
        <v>92.5</v>
      </c>
      <c r="AA107" s="18">
        <f t="shared" si="20"/>
        <v>0</v>
      </c>
      <c r="AB107" s="18">
        <f t="shared" si="20"/>
        <v>0</v>
      </c>
      <c r="AC107" s="18">
        <f t="shared" si="20"/>
        <v>0</v>
      </c>
      <c r="AD107" s="18">
        <f t="shared" si="20"/>
        <v>25</v>
      </c>
      <c r="AE107" s="18">
        <f t="shared" si="20"/>
        <v>0</v>
      </c>
      <c r="AF107" s="18">
        <f t="shared" si="20"/>
        <v>3.6</v>
      </c>
      <c r="AG107" s="18">
        <f t="shared" si="20"/>
        <v>0</v>
      </c>
      <c r="AH107" s="18">
        <f t="shared" si="20"/>
        <v>0</v>
      </c>
      <c r="AI107" s="18">
        <f t="shared" si="20"/>
        <v>45</v>
      </c>
      <c r="AJ107" s="18">
        <f>AJ93+AJ95+AJ97+AJ99+AJ101+AJ103+AJ105</f>
        <v>0</v>
      </c>
      <c r="AK107" s="18">
        <f t="shared" si="20"/>
        <v>0</v>
      </c>
      <c r="AL107" s="18">
        <f t="shared" si="20"/>
        <v>0</v>
      </c>
      <c r="AM107" s="18">
        <f t="shared" si="20"/>
        <v>0</v>
      </c>
      <c r="AN107" s="18">
        <f t="shared" si="20"/>
        <v>0</v>
      </c>
      <c r="AO107" s="18">
        <f t="shared" si="20"/>
        <v>0</v>
      </c>
      <c r="AP107" s="18">
        <f t="shared" si="20"/>
        <v>0</v>
      </c>
      <c r="AQ107" s="18">
        <f t="shared" si="20"/>
        <v>0</v>
      </c>
      <c r="AR107" s="18">
        <f t="shared" si="20"/>
        <v>0</v>
      </c>
      <c r="AS107" s="18">
        <f t="shared" si="20"/>
        <v>55</v>
      </c>
      <c r="AT107" s="18">
        <f t="shared" si="20"/>
        <v>0</v>
      </c>
      <c r="AU107" s="18">
        <f t="shared" si="20"/>
        <v>40</v>
      </c>
      <c r="AV107" s="18">
        <f t="shared" si="20"/>
        <v>1.5</v>
      </c>
      <c r="AW107" s="18">
        <f t="shared" si="20"/>
        <v>0</v>
      </c>
      <c r="AX107" s="18">
        <f t="shared" si="20"/>
        <v>0</v>
      </c>
      <c r="AY107" s="18">
        <f t="shared" si="20"/>
        <v>0</v>
      </c>
      <c r="AZ107" s="18">
        <f t="shared" si="20"/>
        <v>0</v>
      </c>
      <c r="BA107" s="18">
        <f t="shared" si="20"/>
        <v>0</v>
      </c>
      <c r="BB107" s="18">
        <f t="shared" si="20"/>
        <v>0</v>
      </c>
      <c r="BC107" s="18">
        <f t="shared" si="20"/>
        <v>0</v>
      </c>
      <c r="BD107" s="18">
        <f t="shared" si="20"/>
        <v>0</v>
      </c>
      <c r="BE107" s="18">
        <f t="shared" si="20"/>
        <v>0</v>
      </c>
      <c r="BF107" s="18">
        <f>BF93+BF95+BF97+BF99+BF101+BF103+BF105</f>
        <v>0</v>
      </c>
      <c r="BG107" s="18">
        <f t="shared" si="20"/>
        <v>0</v>
      </c>
      <c r="BH107" s="18">
        <f t="shared" si="20"/>
        <v>1.4</v>
      </c>
      <c r="BI107" s="18">
        <v>2.2999999999999998</v>
      </c>
      <c r="BJ107" s="18">
        <f t="shared" si="20"/>
        <v>7</v>
      </c>
      <c r="BK107" s="18">
        <f t="shared" si="20"/>
        <v>0</v>
      </c>
      <c r="BL107" s="18">
        <f t="shared" si="20"/>
        <v>0</v>
      </c>
      <c r="BM107" s="18">
        <f t="shared" si="20"/>
        <v>0</v>
      </c>
      <c r="BN107" s="18">
        <f t="shared" si="20"/>
        <v>0</v>
      </c>
      <c r="BO107" s="18">
        <f t="shared" si="20"/>
        <v>0</v>
      </c>
      <c r="BP107" s="18">
        <f t="shared" si="20"/>
        <v>0</v>
      </c>
      <c r="BQ107" s="18">
        <f t="shared" si="20"/>
        <v>0</v>
      </c>
      <c r="BR107" s="18">
        <f t="shared" si="20"/>
        <v>10.9</v>
      </c>
    </row>
    <row r="108" spans="1:96" ht="15.75" customHeight="1" thickTop="1" x14ac:dyDescent="0.25">
      <c r="A108" s="245"/>
      <c r="B108" s="74" t="s">
        <v>173</v>
      </c>
      <c r="C108" s="75">
        <v>47.2</v>
      </c>
      <c r="D108" s="75">
        <v>123</v>
      </c>
      <c r="E108" s="75">
        <v>200</v>
      </c>
      <c r="F108" s="75"/>
      <c r="G108" s="75">
        <v>180</v>
      </c>
      <c r="H108" s="75"/>
      <c r="I108" s="75">
        <v>200</v>
      </c>
      <c r="J108" s="75">
        <v>195</v>
      </c>
      <c r="K108" s="75">
        <v>214.6</v>
      </c>
      <c r="L108" s="75">
        <v>235</v>
      </c>
      <c r="M108" s="75">
        <v>344.5</v>
      </c>
      <c r="N108" s="75">
        <v>432.7</v>
      </c>
      <c r="O108" s="75">
        <v>429.2</v>
      </c>
      <c r="P108" s="75">
        <v>292.2</v>
      </c>
      <c r="Q108" s="75">
        <v>232.5</v>
      </c>
      <c r="R108" s="75">
        <v>149.9</v>
      </c>
      <c r="S108" s="75"/>
      <c r="T108" s="75">
        <v>162.6</v>
      </c>
      <c r="U108" s="75">
        <v>6.8</v>
      </c>
      <c r="V108" s="75">
        <v>37.1</v>
      </c>
      <c r="W108" s="75">
        <v>28.8</v>
      </c>
      <c r="X108" s="75">
        <v>23.4</v>
      </c>
      <c r="Y108" s="75">
        <v>33.6</v>
      </c>
      <c r="Z108" s="75">
        <v>32.4</v>
      </c>
      <c r="AA108" s="75"/>
      <c r="AB108" s="75"/>
      <c r="AC108" s="75">
        <v>72</v>
      </c>
      <c r="AD108" s="75">
        <v>78</v>
      </c>
      <c r="AE108" s="75"/>
      <c r="AF108" s="75">
        <v>113.5</v>
      </c>
      <c r="AG108" s="75">
        <v>123.3</v>
      </c>
      <c r="AH108" s="75">
        <v>88.1</v>
      </c>
      <c r="AI108" s="75">
        <v>56.3</v>
      </c>
      <c r="AJ108" s="75">
        <v>57.3</v>
      </c>
      <c r="AK108" s="75">
        <v>98</v>
      </c>
      <c r="AL108" s="75">
        <v>131</v>
      </c>
      <c r="AM108" s="75">
        <v>180.6</v>
      </c>
      <c r="AN108" s="75">
        <v>204.7</v>
      </c>
      <c r="AO108" s="75"/>
      <c r="AP108" s="75">
        <v>146</v>
      </c>
      <c r="AQ108" s="75">
        <v>25</v>
      </c>
      <c r="AR108" s="75">
        <v>36</v>
      </c>
      <c r="AS108" s="75">
        <v>48.5</v>
      </c>
      <c r="AT108" s="75">
        <v>50</v>
      </c>
      <c r="AU108" s="75">
        <v>55.2</v>
      </c>
      <c r="AV108" s="75">
        <v>31.7</v>
      </c>
      <c r="AW108" s="75">
        <v>36.299999999999997</v>
      </c>
      <c r="AX108" s="75">
        <v>54.7</v>
      </c>
      <c r="AY108" s="75"/>
      <c r="AZ108" s="75">
        <v>35.799999999999997</v>
      </c>
      <c r="BA108" s="75">
        <v>73.2</v>
      </c>
      <c r="BB108" s="75">
        <v>26.9</v>
      </c>
      <c r="BC108" s="75">
        <v>45</v>
      </c>
      <c r="BD108" s="75">
        <v>41.7</v>
      </c>
      <c r="BE108" s="75">
        <v>460</v>
      </c>
      <c r="BF108" s="75">
        <v>260</v>
      </c>
      <c r="BG108" s="75">
        <v>94</v>
      </c>
      <c r="BH108" s="75">
        <v>502</v>
      </c>
      <c r="BI108" s="75">
        <v>16.100000000000001</v>
      </c>
      <c r="BJ108" s="75">
        <v>46.2</v>
      </c>
      <c r="BK108" s="75">
        <v>525</v>
      </c>
      <c r="BL108" s="75">
        <v>464</v>
      </c>
      <c r="BM108" s="75">
        <v>115.2</v>
      </c>
      <c r="BN108" s="75">
        <v>402</v>
      </c>
      <c r="BO108" s="75"/>
      <c r="BP108" s="75">
        <v>406</v>
      </c>
      <c r="BQ108" s="75">
        <v>360</v>
      </c>
      <c r="BR108" s="75">
        <v>107.6</v>
      </c>
      <c r="BS108" s="68"/>
    </row>
    <row r="109" spans="1:96" ht="15.75" customHeight="1" x14ac:dyDescent="0.25">
      <c r="A109" s="245"/>
      <c r="B109" s="66" t="s">
        <v>128</v>
      </c>
      <c r="C109" s="67">
        <f>C106*C108/1000</f>
        <v>0</v>
      </c>
      <c r="D109" s="67">
        <f>D106*D108/1000</f>
        <v>0</v>
      </c>
      <c r="E109" s="67">
        <f t="shared" ref="E109:T109" si="21">E106*E108/1000</f>
        <v>40</v>
      </c>
      <c r="F109" s="67">
        <f t="shared" si="21"/>
        <v>0</v>
      </c>
      <c r="G109" s="67">
        <f t="shared" si="21"/>
        <v>0</v>
      </c>
      <c r="H109" s="67">
        <f t="shared" si="21"/>
        <v>0</v>
      </c>
      <c r="I109" s="67">
        <f t="shared" si="21"/>
        <v>0</v>
      </c>
      <c r="J109" s="67">
        <f t="shared" si="21"/>
        <v>1.2</v>
      </c>
      <c r="K109" s="67">
        <f t="shared" si="21"/>
        <v>0</v>
      </c>
      <c r="L109" s="67">
        <f t="shared" si="21"/>
        <v>0</v>
      </c>
      <c r="M109" s="67">
        <f t="shared" si="21"/>
        <v>0</v>
      </c>
      <c r="N109" s="67">
        <f t="shared" si="21"/>
        <v>0</v>
      </c>
      <c r="O109" s="67">
        <f t="shared" si="21"/>
        <v>0</v>
      </c>
      <c r="P109" s="67">
        <f t="shared" si="21"/>
        <v>0</v>
      </c>
      <c r="Q109" s="67">
        <f t="shared" si="21"/>
        <v>0</v>
      </c>
      <c r="R109" s="67">
        <f t="shared" si="21"/>
        <v>0</v>
      </c>
      <c r="S109" s="67">
        <f t="shared" si="21"/>
        <v>0</v>
      </c>
      <c r="T109" s="67">
        <f t="shared" si="21"/>
        <v>17.8</v>
      </c>
      <c r="U109" s="67">
        <f>U106*U108</f>
        <v>0</v>
      </c>
      <c r="V109" s="67">
        <f t="shared" ref="V109:BM109" si="22">V106*V108/1000</f>
        <v>6.7</v>
      </c>
      <c r="W109" s="67">
        <f t="shared" si="22"/>
        <v>1.4</v>
      </c>
      <c r="X109" s="67">
        <f t="shared" si="22"/>
        <v>0.7</v>
      </c>
      <c r="Y109" s="67">
        <f t="shared" si="22"/>
        <v>1.1000000000000001</v>
      </c>
      <c r="Z109" s="67">
        <f t="shared" si="22"/>
        <v>1.8</v>
      </c>
      <c r="AA109" s="67">
        <f t="shared" si="22"/>
        <v>0</v>
      </c>
      <c r="AB109" s="67">
        <f t="shared" si="22"/>
        <v>0</v>
      </c>
      <c r="AC109" s="67">
        <f t="shared" si="22"/>
        <v>0</v>
      </c>
      <c r="AD109" s="67">
        <f t="shared" si="22"/>
        <v>1.2</v>
      </c>
      <c r="AE109" s="67">
        <f t="shared" si="22"/>
        <v>0</v>
      </c>
      <c r="AF109" s="67">
        <f t="shared" si="22"/>
        <v>0.4</v>
      </c>
      <c r="AG109" s="67">
        <f t="shared" si="22"/>
        <v>0</v>
      </c>
      <c r="AH109" s="67">
        <f t="shared" si="22"/>
        <v>0</v>
      </c>
      <c r="AI109" s="67">
        <f t="shared" si="22"/>
        <v>2.5</v>
      </c>
      <c r="AJ109" s="67">
        <f>AJ106*AJ108/1000</f>
        <v>0</v>
      </c>
      <c r="AK109" s="67">
        <f t="shared" si="22"/>
        <v>0</v>
      </c>
      <c r="AL109" s="67">
        <f t="shared" si="22"/>
        <v>0</v>
      </c>
      <c r="AM109" s="67">
        <f t="shared" si="22"/>
        <v>0</v>
      </c>
      <c r="AN109" s="67">
        <f t="shared" si="22"/>
        <v>0</v>
      </c>
      <c r="AO109" s="67">
        <f t="shared" si="22"/>
        <v>0</v>
      </c>
      <c r="AP109" s="67">
        <f t="shared" si="22"/>
        <v>0</v>
      </c>
      <c r="AQ109" s="67">
        <f t="shared" si="22"/>
        <v>0</v>
      </c>
      <c r="AR109" s="67">
        <f t="shared" si="22"/>
        <v>0</v>
      </c>
      <c r="AS109" s="67">
        <f t="shared" si="22"/>
        <v>2.2000000000000002</v>
      </c>
      <c r="AT109" s="67">
        <f t="shared" si="22"/>
        <v>0</v>
      </c>
      <c r="AU109" s="67">
        <f t="shared" si="22"/>
        <v>1.7</v>
      </c>
      <c r="AV109" s="67">
        <f t="shared" si="22"/>
        <v>0</v>
      </c>
      <c r="AW109" s="67">
        <f t="shared" si="22"/>
        <v>0</v>
      </c>
      <c r="AX109" s="67">
        <f t="shared" si="22"/>
        <v>0</v>
      </c>
      <c r="AY109" s="67">
        <f t="shared" si="22"/>
        <v>0</v>
      </c>
      <c r="AZ109" s="67">
        <f t="shared" si="22"/>
        <v>0</v>
      </c>
      <c r="BA109" s="67">
        <f t="shared" si="22"/>
        <v>0</v>
      </c>
      <c r="BB109" s="67">
        <f t="shared" si="22"/>
        <v>0</v>
      </c>
      <c r="BC109" s="67">
        <f t="shared" si="22"/>
        <v>0</v>
      </c>
      <c r="BD109" s="67">
        <f t="shared" si="22"/>
        <v>0</v>
      </c>
      <c r="BE109" s="67">
        <f t="shared" si="22"/>
        <v>0</v>
      </c>
      <c r="BF109" s="67">
        <f>BF106*BF108/1000</f>
        <v>0</v>
      </c>
      <c r="BG109" s="67">
        <f t="shared" si="22"/>
        <v>0</v>
      </c>
      <c r="BH109" s="67">
        <f t="shared" si="22"/>
        <v>0.7</v>
      </c>
      <c r="BI109" s="67">
        <f t="shared" si="22"/>
        <v>0</v>
      </c>
      <c r="BJ109" s="67">
        <f t="shared" si="22"/>
        <v>0.3</v>
      </c>
      <c r="BK109" s="67">
        <f t="shared" si="22"/>
        <v>0</v>
      </c>
      <c r="BL109" s="67">
        <f t="shared" si="22"/>
        <v>0</v>
      </c>
      <c r="BM109" s="67">
        <f t="shared" si="22"/>
        <v>0</v>
      </c>
      <c r="BN109" s="67">
        <f>BN106*BN108/1000</f>
        <v>0</v>
      </c>
      <c r="BO109" s="67">
        <f>BO106*BO108/1000</f>
        <v>0</v>
      </c>
      <c r="BP109" s="67">
        <f>BP106*BP108/1000</f>
        <v>0</v>
      </c>
      <c r="BQ109" s="67">
        <f>BQ106*BQ108/1000</f>
        <v>0</v>
      </c>
      <c r="BR109" s="67">
        <f>BR106*BR108/920</f>
        <v>0.9</v>
      </c>
      <c r="BS109" s="70">
        <f>SUM(C109:BR109)</f>
        <v>80.599999999999994</v>
      </c>
    </row>
    <row r="110" spans="1:96" ht="15.75" customHeight="1" thickBot="1" x14ac:dyDescent="0.3">
      <c r="A110" s="246"/>
      <c r="B110" s="64" t="s">
        <v>130</v>
      </c>
      <c r="C110" s="18">
        <f>C107*C108/1000</f>
        <v>0</v>
      </c>
      <c r="D110" s="18">
        <f>D107*D108/1000</f>
        <v>0</v>
      </c>
      <c r="E110" s="18">
        <f t="shared" ref="E110:T110" si="23">E107*E108/1000</f>
        <v>0</v>
      </c>
      <c r="F110" s="18">
        <f t="shared" si="23"/>
        <v>0</v>
      </c>
      <c r="G110" s="18">
        <f t="shared" si="23"/>
        <v>0</v>
      </c>
      <c r="H110" s="18">
        <f t="shared" si="23"/>
        <v>0</v>
      </c>
      <c r="I110" s="18">
        <f t="shared" si="23"/>
        <v>0</v>
      </c>
      <c r="J110" s="18">
        <f t="shared" si="23"/>
        <v>1.5</v>
      </c>
      <c r="K110" s="18">
        <f t="shared" si="23"/>
        <v>0</v>
      </c>
      <c r="L110" s="18">
        <f t="shared" si="23"/>
        <v>0</v>
      </c>
      <c r="M110" s="18">
        <f t="shared" si="23"/>
        <v>0</v>
      </c>
      <c r="N110" s="18">
        <f t="shared" si="23"/>
        <v>0</v>
      </c>
      <c r="O110" s="18">
        <f t="shared" si="23"/>
        <v>0</v>
      </c>
      <c r="P110" s="18">
        <f t="shared" si="23"/>
        <v>0</v>
      </c>
      <c r="Q110" s="18">
        <f t="shared" si="23"/>
        <v>0</v>
      </c>
      <c r="R110" s="18">
        <f t="shared" si="23"/>
        <v>0</v>
      </c>
      <c r="S110" s="18">
        <f t="shared" si="23"/>
        <v>0</v>
      </c>
      <c r="T110" s="18">
        <f t="shared" si="23"/>
        <v>19.3</v>
      </c>
      <c r="U110" s="18">
        <f>U107*U108</f>
        <v>0</v>
      </c>
      <c r="V110" s="18">
        <f t="shared" ref="V110:BM110" si="24">V107*V108/1000</f>
        <v>7.5</v>
      </c>
      <c r="W110" s="18">
        <f t="shared" si="24"/>
        <v>1.8</v>
      </c>
      <c r="X110" s="18">
        <f t="shared" si="24"/>
        <v>0.8</v>
      </c>
      <c r="Y110" s="18">
        <f t="shared" si="24"/>
        <v>1.3</v>
      </c>
      <c r="Z110" s="18">
        <f t="shared" si="24"/>
        <v>3</v>
      </c>
      <c r="AA110" s="18">
        <f t="shared" si="24"/>
        <v>0</v>
      </c>
      <c r="AB110" s="18">
        <f t="shared" si="24"/>
        <v>0</v>
      </c>
      <c r="AC110" s="18">
        <f t="shared" si="24"/>
        <v>0</v>
      </c>
      <c r="AD110" s="18">
        <f t="shared" si="24"/>
        <v>2</v>
      </c>
      <c r="AE110" s="18">
        <f t="shared" si="24"/>
        <v>0</v>
      </c>
      <c r="AF110" s="18">
        <f t="shared" si="24"/>
        <v>0.4</v>
      </c>
      <c r="AG110" s="18">
        <f t="shared" si="24"/>
        <v>0</v>
      </c>
      <c r="AH110" s="18">
        <f t="shared" si="24"/>
        <v>0</v>
      </c>
      <c r="AI110" s="18">
        <f t="shared" si="24"/>
        <v>2.5</v>
      </c>
      <c r="AJ110" s="18">
        <f>AJ107*AJ108/1000</f>
        <v>0</v>
      </c>
      <c r="AK110" s="18">
        <f t="shared" si="24"/>
        <v>0</v>
      </c>
      <c r="AL110" s="18">
        <f t="shared" si="24"/>
        <v>0</v>
      </c>
      <c r="AM110" s="18">
        <f t="shared" si="24"/>
        <v>0</v>
      </c>
      <c r="AN110" s="18">
        <f t="shared" si="24"/>
        <v>0</v>
      </c>
      <c r="AO110" s="18">
        <f t="shared" si="24"/>
        <v>0</v>
      </c>
      <c r="AP110" s="18">
        <f t="shared" si="24"/>
        <v>0</v>
      </c>
      <c r="AQ110" s="18">
        <f t="shared" si="24"/>
        <v>0</v>
      </c>
      <c r="AR110" s="18">
        <f t="shared" si="24"/>
        <v>0</v>
      </c>
      <c r="AS110" s="18">
        <f t="shared" si="24"/>
        <v>2.7</v>
      </c>
      <c r="AT110" s="18">
        <f t="shared" si="24"/>
        <v>0</v>
      </c>
      <c r="AU110" s="18">
        <f t="shared" si="24"/>
        <v>2.2000000000000002</v>
      </c>
      <c r="AV110" s="18">
        <f t="shared" si="24"/>
        <v>0</v>
      </c>
      <c r="AW110" s="18">
        <f t="shared" si="24"/>
        <v>0</v>
      </c>
      <c r="AX110" s="18">
        <f t="shared" si="24"/>
        <v>0</v>
      </c>
      <c r="AY110" s="18">
        <f t="shared" si="24"/>
        <v>0</v>
      </c>
      <c r="AZ110" s="18">
        <f t="shared" si="24"/>
        <v>0</v>
      </c>
      <c r="BA110" s="18">
        <f t="shared" si="24"/>
        <v>0</v>
      </c>
      <c r="BB110" s="18">
        <f t="shared" si="24"/>
        <v>0</v>
      </c>
      <c r="BC110" s="18">
        <f t="shared" si="24"/>
        <v>0</v>
      </c>
      <c r="BD110" s="18">
        <f t="shared" si="24"/>
        <v>0</v>
      </c>
      <c r="BE110" s="18">
        <f t="shared" si="24"/>
        <v>0</v>
      </c>
      <c r="BF110" s="18">
        <f>BF107*BF108/1000</f>
        <v>0</v>
      </c>
      <c r="BG110" s="18">
        <f t="shared" si="24"/>
        <v>0</v>
      </c>
      <c r="BH110" s="18">
        <f t="shared" si="24"/>
        <v>0.7</v>
      </c>
      <c r="BI110" s="18">
        <f t="shared" si="24"/>
        <v>0</v>
      </c>
      <c r="BJ110" s="18">
        <f t="shared" si="24"/>
        <v>0.3</v>
      </c>
      <c r="BK110" s="18">
        <f t="shared" si="24"/>
        <v>0</v>
      </c>
      <c r="BL110" s="18">
        <f t="shared" si="24"/>
        <v>0</v>
      </c>
      <c r="BM110" s="18">
        <f t="shared" si="24"/>
        <v>0</v>
      </c>
      <c r="BN110" s="18">
        <f>BN107*BN108/1000</f>
        <v>0</v>
      </c>
      <c r="BO110" s="18">
        <f>BO107*BO108/1000</f>
        <v>0</v>
      </c>
      <c r="BP110" s="18">
        <f>BP107*BP108/1000</f>
        <v>0</v>
      </c>
      <c r="BQ110" s="18">
        <f>BQ107*BQ108/1000</f>
        <v>0</v>
      </c>
      <c r="BR110" s="18">
        <f>BR107*BR108/920</f>
        <v>1.3</v>
      </c>
      <c r="BS110" s="69">
        <f>SUM(C110:BR110)</f>
        <v>47.3</v>
      </c>
    </row>
    <row r="111" spans="1:96" ht="15.75" hidden="1" customHeight="1" thickTop="1" x14ac:dyDescent="0.25">
      <c r="A111" s="236" t="s">
        <v>185</v>
      </c>
      <c r="B111" s="6">
        <v>60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8"/>
      <c r="BP111" s="8"/>
      <c r="BQ111" s="8"/>
      <c r="BR111" s="7"/>
    </row>
    <row r="112" spans="1:96" ht="15.75" hidden="1" customHeight="1" x14ac:dyDescent="0.25">
      <c r="A112" s="292"/>
      <c r="B112" s="9">
        <v>100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1"/>
      <c r="BP112" s="11"/>
      <c r="BQ112" s="11"/>
      <c r="BR112" s="10"/>
    </row>
    <row r="113" spans="1:70" ht="16.5" hidden="1" customHeight="1" x14ac:dyDescent="0.25">
      <c r="A113" s="292" t="s">
        <v>109</v>
      </c>
      <c r="B113" s="6">
        <v>200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8"/>
      <c r="BO113" s="8"/>
      <c r="BP113" s="8"/>
      <c r="BQ113" s="8"/>
      <c r="BR113" s="7"/>
    </row>
    <row r="114" spans="1:70" ht="16.5" hidden="1" customHeight="1" x14ac:dyDescent="0.25">
      <c r="A114" s="292"/>
      <c r="B114" s="9">
        <v>250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1"/>
      <c r="BO114" s="11"/>
      <c r="BP114" s="11"/>
      <c r="BQ114" s="11"/>
      <c r="BR114" s="10"/>
    </row>
    <row r="115" spans="1:70" ht="15" hidden="1" customHeight="1" x14ac:dyDescent="0.25">
      <c r="A115" s="235" t="s">
        <v>110</v>
      </c>
      <c r="B115" s="6">
        <v>90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8"/>
      <c r="BP115" s="8"/>
      <c r="BQ115" s="8"/>
      <c r="BR115" s="7"/>
    </row>
    <row r="116" spans="1:70" ht="15" hidden="1" customHeight="1" x14ac:dyDescent="0.25">
      <c r="A116" s="236"/>
      <c r="B116" s="31">
        <v>110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3"/>
      <c r="BP116" s="13"/>
      <c r="BQ116" s="13"/>
      <c r="BR116" s="12"/>
    </row>
    <row r="117" spans="1:70" ht="15" hidden="1" customHeight="1" x14ac:dyDescent="0.25">
      <c r="A117" s="292" t="s">
        <v>93</v>
      </c>
      <c r="B117" s="6">
        <v>150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8"/>
      <c r="BP117" s="8"/>
      <c r="BQ117" s="8"/>
      <c r="BR117" s="7"/>
    </row>
    <row r="118" spans="1:70" ht="15.75" hidden="1" customHeight="1" x14ac:dyDescent="0.25">
      <c r="A118" s="292"/>
      <c r="B118" s="138">
        <v>180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3"/>
      <c r="BP118" s="13"/>
      <c r="BQ118" s="13"/>
      <c r="BR118" s="12"/>
    </row>
    <row r="119" spans="1:70" ht="15.75" hidden="1" customHeight="1" x14ac:dyDescent="0.25">
      <c r="A119" s="235" t="s">
        <v>44</v>
      </c>
      <c r="B119" s="6">
        <v>200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8"/>
      <c r="BP119" s="8"/>
      <c r="BQ119" s="8"/>
      <c r="BR119" s="7"/>
    </row>
    <row r="120" spans="1:70" ht="17.25" hidden="1" customHeight="1" x14ac:dyDescent="0.25">
      <c r="A120" s="236"/>
      <c r="B120" s="9">
        <v>200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1"/>
      <c r="BP120" s="11"/>
      <c r="BQ120" s="11"/>
      <c r="BR120" s="10"/>
    </row>
    <row r="121" spans="1:70" s="2" customFormat="1" ht="15.75" hidden="1" customHeight="1" x14ac:dyDescent="0.25">
      <c r="A121" s="293" t="s">
        <v>11</v>
      </c>
      <c r="B121" s="136">
        <v>180</v>
      </c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5"/>
      <c r="BP121" s="125"/>
      <c r="BQ121" s="125"/>
      <c r="BR121" s="124"/>
    </row>
    <row r="122" spans="1:70" s="2" customFormat="1" ht="15.75" hidden="1" customHeight="1" x14ac:dyDescent="0.25">
      <c r="A122" s="240"/>
      <c r="B122" s="139">
        <v>180</v>
      </c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9"/>
      <c r="BP122" s="129"/>
      <c r="BQ122" s="129"/>
      <c r="BR122" s="128"/>
    </row>
    <row r="123" spans="1:70" ht="15.75" hidden="1" customHeight="1" x14ac:dyDescent="0.25">
      <c r="A123" s="292" t="s">
        <v>45</v>
      </c>
      <c r="B123" s="6">
        <v>45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8"/>
      <c r="BP123" s="8"/>
      <c r="BQ123" s="8"/>
      <c r="BR123" s="7"/>
    </row>
    <row r="124" spans="1:70" ht="15.75" hidden="1" customHeight="1" x14ac:dyDescent="0.25">
      <c r="A124" s="292"/>
      <c r="B124" s="9">
        <v>55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1"/>
      <c r="BP124" s="11"/>
      <c r="BQ124" s="11"/>
      <c r="BR124" s="10"/>
    </row>
    <row r="125" spans="1:70" ht="15.75" hidden="1" customHeight="1" x14ac:dyDescent="0.25">
      <c r="A125" s="292" t="s">
        <v>47</v>
      </c>
      <c r="B125" s="6">
        <v>30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8"/>
      <c r="BP125" s="8"/>
      <c r="BQ125" s="8"/>
      <c r="BR125" s="7"/>
    </row>
    <row r="126" spans="1:70" ht="15.75" hidden="1" customHeight="1" thickBot="1" x14ac:dyDescent="0.3">
      <c r="A126" s="235"/>
      <c r="B126" s="14">
        <v>40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6"/>
      <c r="BP126" s="16"/>
      <c r="BQ126" s="16"/>
      <c r="BR126" s="15"/>
    </row>
    <row r="127" spans="1:70" ht="15.75" hidden="1" customHeight="1" thickTop="1" x14ac:dyDescent="0.25">
      <c r="A127" s="244" t="s">
        <v>111</v>
      </c>
      <c r="B127" s="94" t="s">
        <v>128</v>
      </c>
      <c r="C127" s="17">
        <f>C111+C113+C115+C117+C119+C121+C123+C125</f>
        <v>0</v>
      </c>
      <c r="D127" s="17">
        <f>D111+D113+D115+D117+D119+D121+D123+D125</f>
        <v>0</v>
      </c>
      <c r="E127" s="17">
        <f t="shared" ref="E127:BR128" si="25">E111+E113+E115+E117+E119+E121+E123+E125</f>
        <v>0</v>
      </c>
      <c r="F127" s="17">
        <f t="shared" si="25"/>
        <v>0</v>
      </c>
      <c r="G127" s="17">
        <f t="shared" si="25"/>
        <v>0</v>
      </c>
      <c r="H127" s="17">
        <f t="shared" si="25"/>
        <v>0</v>
      </c>
      <c r="I127" s="17">
        <f t="shared" si="25"/>
        <v>0</v>
      </c>
      <c r="J127" s="17">
        <f t="shared" si="25"/>
        <v>0</v>
      </c>
      <c r="K127" s="17">
        <f t="shared" si="25"/>
        <v>0</v>
      </c>
      <c r="L127" s="17">
        <f t="shared" si="25"/>
        <v>0</v>
      </c>
      <c r="M127" s="17">
        <f t="shared" si="25"/>
        <v>0</v>
      </c>
      <c r="N127" s="17">
        <f t="shared" si="25"/>
        <v>0</v>
      </c>
      <c r="O127" s="17">
        <f t="shared" si="25"/>
        <v>0</v>
      </c>
      <c r="P127" s="17">
        <f t="shared" si="25"/>
        <v>0</v>
      </c>
      <c r="Q127" s="17">
        <f t="shared" si="25"/>
        <v>0</v>
      </c>
      <c r="R127" s="17">
        <f t="shared" si="25"/>
        <v>0</v>
      </c>
      <c r="S127" s="17">
        <f t="shared" si="25"/>
        <v>0</v>
      </c>
      <c r="T127" s="17">
        <f t="shared" si="25"/>
        <v>0</v>
      </c>
      <c r="U127" s="17">
        <f t="shared" si="25"/>
        <v>0</v>
      </c>
      <c r="V127" s="17">
        <f t="shared" si="25"/>
        <v>0</v>
      </c>
      <c r="W127" s="17">
        <f t="shared" si="25"/>
        <v>0</v>
      </c>
      <c r="X127" s="17">
        <f t="shared" si="25"/>
        <v>0</v>
      </c>
      <c r="Y127" s="17">
        <f t="shared" si="25"/>
        <v>0</v>
      </c>
      <c r="Z127" s="17">
        <f t="shared" si="25"/>
        <v>0</v>
      </c>
      <c r="AA127" s="17">
        <f t="shared" si="25"/>
        <v>0</v>
      </c>
      <c r="AB127" s="17">
        <f t="shared" si="25"/>
        <v>0</v>
      </c>
      <c r="AC127" s="17">
        <f t="shared" si="25"/>
        <v>0</v>
      </c>
      <c r="AD127" s="17">
        <f t="shared" si="25"/>
        <v>0</v>
      </c>
      <c r="AE127" s="17">
        <f t="shared" si="25"/>
        <v>0</v>
      </c>
      <c r="AF127" s="17">
        <f t="shared" si="25"/>
        <v>0</v>
      </c>
      <c r="AG127" s="17">
        <f t="shared" si="25"/>
        <v>0</v>
      </c>
      <c r="AH127" s="17">
        <f t="shared" si="25"/>
        <v>0</v>
      </c>
      <c r="AI127" s="17">
        <f t="shared" si="25"/>
        <v>0</v>
      </c>
      <c r="AJ127" s="17"/>
      <c r="AK127" s="17">
        <f t="shared" si="25"/>
        <v>0</v>
      </c>
      <c r="AL127" s="17">
        <f t="shared" si="25"/>
        <v>0</v>
      </c>
      <c r="AM127" s="17">
        <f t="shared" si="25"/>
        <v>0</v>
      </c>
      <c r="AN127" s="17">
        <f t="shared" si="25"/>
        <v>0</v>
      </c>
      <c r="AO127" s="17">
        <f t="shared" si="25"/>
        <v>0</v>
      </c>
      <c r="AP127" s="17">
        <f t="shared" si="25"/>
        <v>0</v>
      </c>
      <c r="AQ127" s="17">
        <f t="shared" si="25"/>
        <v>0</v>
      </c>
      <c r="AR127" s="17">
        <f t="shared" si="25"/>
        <v>0</v>
      </c>
      <c r="AS127" s="17">
        <f t="shared" si="25"/>
        <v>0</v>
      </c>
      <c r="AT127" s="17">
        <f t="shared" si="25"/>
        <v>0</v>
      </c>
      <c r="AU127" s="17">
        <f t="shared" si="25"/>
        <v>0</v>
      </c>
      <c r="AV127" s="17">
        <f t="shared" si="25"/>
        <v>0</v>
      </c>
      <c r="AW127" s="17">
        <f t="shared" si="25"/>
        <v>0</v>
      </c>
      <c r="AX127" s="17">
        <f t="shared" si="25"/>
        <v>0</v>
      </c>
      <c r="AY127" s="17">
        <f t="shared" si="25"/>
        <v>0</v>
      </c>
      <c r="AZ127" s="17">
        <f t="shared" si="25"/>
        <v>0</v>
      </c>
      <c r="BA127" s="17">
        <f t="shared" si="25"/>
        <v>0</v>
      </c>
      <c r="BB127" s="17">
        <f t="shared" si="25"/>
        <v>0</v>
      </c>
      <c r="BC127" s="17">
        <f t="shared" si="25"/>
        <v>0</v>
      </c>
      <c r="BD127" s="17">
        <f t="shared" si="25"/>
        <v>0</v>
      </c>
      <c r="BE127" s="17">
        <f t="shared" si="25"/>
        <v>0</v>
      </c>
      <c r="BF127" s="17"/>
      <c r="BG127" s="17">
        <f t="shared" si="25"/>
        <v>0</v>
      </c>
      <c r="BH127" s="17">
        <f t="shared" si="25"/>
        <v>0</v>
      </c>
      <c r="BI127" s="17">
        <v>1.3</v>
      </c>
      <c r="BJ127" s="17">
        <f t="shared" si="25"/>
        <v>0</v>
      </c>
      <c r="BK127" s="17">
        <f t="shared" si="25"/>
        <v>0</v>
      </c>
      <c r="BL127" s="17">
        <f t="shared" si="25"/>
        <v>0</v>
      </c>
      <c r="BM127" s="17">
        <f t="shared" si="25"/>
        <v>0</v>
      </c>
      <c r="BN127" s="17">
        <f t="shared" si="25"/>
        <v>0</v>
      </c>
      <c r="BO127" s="17">
        <f t="shared" si="25"/>
        <v>0</v>
      </c>
      <c r="BP127" s="17">
        <f t="shared" si="25"/>
        <v>0</v>
      </c>
      <c r="BQ127" s="17">
        <f t="shared" si="25"/>
        <v>0</v>
      </c>
      <c r="BR127" s="17">
        <f t="shared" si="25"/>
        <v>0</v>
      </c>
    </row>
    <row r="128" spans="1:70" ht="15.75" hidden="1" customHeight="1" thickBot="1" x14ac:dyDescent="0.3">
      <c r="A128" s="245"/>
      <c r="B128" s="64" t="s">
        <v>130</v>
      </c>
      <c r="C128" s="18">
        <f>C112+C114+C116+C118+C120+C122+C124+C126</f>
        <v>0</v>
      </c>
      <c r="D128" s="18">
        <f>D112+D114+D116+D118+D120+D122+D124+D126</f>
        <v>0</v>
      </c>
      <c r="E128" s="18">
        <f t="shared" si="25"/>
        <v>0</v>
      </c>
      <c r="F128" s="18">
        <f t="shared" si="25"/>
        <v>0</v>
      </c>
      <c r="G128" s="18">
        <f t="shared" si="25"/>
        <v>0</v>
      </c>
      <c r="H128" s="18">
        <f t="shared" si="25"/>
        <v>0</v>
      </c>
      <c r="I128" s="18">
        <f t="shared" si="25"/>
        <v>0</v>
      </c>
      <c r="J128" s="18">
        <f t="shared" si="25"/>
        <v>0</v>
      </c>
      <c r="K128" s="18">
        <f t="shared" si="25"/>
        <v>0</v>
      </c>
      <c r="L128" s="18">
        <f t="shared" si="25"/>
        <v>0</v>
      </c>
      <c r="M128" s="18">
        <f t="shared" si="25"/>
        <v>0</v>
      </c>
      <c r="N128" s="18">
        <f t="shared" si="25"/>
        <v>0</v>
      </c>
      <c r="O128" s="18">
        <f t="shared" si="25"/>
        <v>0</v>
      </c>
      <c r="P128" s="18">
        <f t="shared" si="25"/>
        <v>0</v>
      </c>
      <c r="Q128" s="18">
        <f t="shared" si="25"/>
        <v>0</v>
      </c>
      <c r="R128" s="18">
        <f t="shared" si="25"/>
        <v>0</v>
      </c>
      <c r="S128" s="18">
        <f t="shared" si="25"/>
        <v>0</v>
      </c>
      <c r="T128" s="18">
        <f t="shared" si="25"/>
        <v>0</v>
      </c>
      <c r="U128" s="18">
        <f t="shared" si="25"/>
        <v>0</v>
      </c>
      <c r="V128" s="18">
        <f t="shared" si="25"/>
        <v>0</v>
      </c>
      <c r="W128" s="18">
        <f t="shared" si="25"/>
        <v>0</v>
      </c>
      <c r="X128" s="18">
        <f t="shared" si="25"/>
        <v>0</v>
      </c>
      <c r="Y128" s="18">
        <f t="shared" si="25"/>
        <v>0</v>
      </c>
      <c r="Z128" s="18">
        <f t="shared" si="25"/>
        <v>0</v>
      </c>
      <c r="AA128" s="18">
        <f t="shared" si="25"/>
        <v>0</v>
      </c>
      <c r="AB128" s="18">
        <f t="shared" si="25"/>
        <v>0</v>
      </c>
      <c r="AC128" s="18">
        <f t="shared" si="25"/>
        <v>0</v>
      </c>
      <c r="AD128" s="18">
        <f t="shared" si="25"/>
        <v>0</v>
      </c>
      <c r="AE128" s="18">
        <f t="shared" si="25"/>
        <v>0</v>
      </c>
      <c r="AF128" s="18">
        <f t="shared" si="25"/>
        <v>0</v>
      </c>
      <c r="AG128" s="18">
        <f t="shared" si="25"/>
        <v>0</v>
      </c>
      <c r="AH128" s="18">
        <f t="shared" si="25"/>
        <v>0</v>
      </c>
      <c r="AI128" s="18">
        <f t="shared" si="25"/>
        <v>0</v>
      </c>
      <c r="AJ128" s="18"/>
      <c r="AK128" s="18">
        <f t="shared" si="25"/>
        <v>0</v>
      </c>
      <c r="AL128" s="18">
        <f t="shared" si="25"/>
        <v>0</v>
      </c>
      <c r="AM128" s="18">
        <f t="shared" si="25"/>
        <v>0</v>
      </c>
      <c r="AN128" s="18">
        <f t="shared" si="25"/>
        <v>0</v>
      </c>
      <c r="AO128" s="18">
        <f t="shared" si="25"/>
        <v>0</v>
      </c>
      <c r="AP128" s="18">
        <f t="shared" si="25"/>
        <v>0</v>
      </c>
      <c r="AQ128" s="18">
        <f t="shared" si="25"/>
        <v>0</v>
      </c>
      <c r="AR128" s="18">
        <f t="shared" si="25"/>
        <v>0</v>
      </c>
      <c r="AS128" s="18">
        <f t="shared" si="25"/>
        <v>0</v>
      </c>
      <c r="AT128" s="18">
        <f t="shared" si="25"/>
        <v>0</v>
      </c>
      <c r="AU128" s="18">
        <f t="shared" si="25"/>
        <v>0</v>
      </c>
      <c r="AV128" s="18">
        <f t="shared" si="25"/>
        <v>0</v>
      </c>
      <c r="AW128" s="18">
        <f t="shared" si="25"/>
        <v>0</v>
      </c>
      <c r="AX128" s="18">
        <f t="shared" si="25"/>
        <v>0</v>
      </c>
      <c r="AY128" s="18">
        <f t="shared" si="25"/>
        <v>0</v>
      </c>
      <c r="AZ128" s="18">
        <f t="shared" si="25"/>
        <v>0</v>
      </c>
      <c r="BA128" s="18">
        <f t="shared" si="25"/>
        <v>0</v>
      </c>
      <c r="BB128" s="18">
        <f t="shared" si="25"/>
        <v>0</v>
      </c>
      <c r="BC128" s="18">
        <f t="shared" si="25"/>
        <v>0</v>
      </c>
      <c r="BD128" s="18">
        <f t="shared" si="25"/>
        <v>0</v>
      </c>
      <c r="BE128" s="18">
        <f t="shared" si="25"/>
        <v>0</v>
      </c>
      <c r="BF128" s="18"/>
      <c r="BG128" s="18">
        <f t="shared" si="25"/>
        <v>0</v>
      </c>
      <c r="BH128" s="18">
        <f t="shared" si="25"/>
        <v>0</v>
      </c>
      <c r="BI128" s="18">
        <v>2.2999999999999998</v>
      </c>
      <c r="BJ128" s="18">
        <f t="shared" si="25"/>
        <v>0</v>
      </c>
      <c r="BK128" s="18">
        <f t="shared" si="25"/>
        <v>0</v>
      </c>
      <c r="BL128" s="18">
        <f t="shared" si="25"/>
        <v>0</v>
      </c>
      <c r="BM128" s="18">
        <f t="shared" si="25"/>
        <v>0</v>
      </c>
      <c r="BN128" s="18">
        <f t="shared" si="25"/>
        <v>0</v>
      </c>
      <c r="BO128" s="18">
        <f t="shared" si="25"/>
        <v>0</v>
      </c>
      <c r="BP128" s="18">
        <f t="shared" si="25"/>
        <v>0</v>
      </c>
      <c r="BQ128" s="18">
        <f t="shared" si="25"/>
        <v>0</v>
      </c>
      <c r="BR128" s="18">
        <f t="shared" si="25"/>
        <v>0</v>
      </c>
    </row>
    <row r="129" spans="1:71" ht="15.75" hidden="1" customHeight="1" thickTop="1" x14ac:dyDescent="0.25">
      <c r="A129" s="245"/>
      <c r="B129" s="74" t="s">
        <v>173</v>
      </c>
      <c r="C129" s="75">
        <v>47.2</v>
      </c>
      <c r="D129" s="75">
        <v>123</v>
      </c>
      <c r="E129" s="75"/>
      <c r="F129" s="75"/>
      <c r="G129" s="75">
        <v>180</v>
      </c>
      <c r="H129" s="75"/>
      <c r="I129" s="75">
        <v>200</v>
      </c>
      <c r="J129" s="75">
        <v>195</v>
      </c>
      <c r="K129" s="75">
        <v>214.6</v>
      </c>
      <c r="L129" s="75">
        <v>235</v>
      </c>
      <c r="M129" s="75">
        <v>344.5</v>
      </c>
      <c r="N129" s="75">
        <v>432.7</v>
      </c>
      <c r="O129" s="75">
        <v>429.2</v>
      </c>
      <c r="P129" s="75">
        <v>292.2</v>
      </c>
      <c r="Q129" s="75">
        <v>232.5</v>
      </c>
      <c r="R129" s="75">
        <v>149.9</v>
      </c>
      <c r="S129" s="75"/>
      <c r="T129" s="75">
        <v>162.6</v>
      </c>
      <c r="U129" s="75">
        <v>6.8</v>
      </c>
      <c r="V129" s="75">
        <v>37.1</v>
      </c>
      <c r="W129" s="75">
        <v>28.8</v>
      </c>
      <c r="X129" s="75">
        <v>23.4</v>
      </c>
      <c r="Y129" s="75">
        <v>33.6</v>
      </c>
      <c r="Z129" s="75">
        <v>32.4</v>
      </c>
      <c r="AA129" s="75"/>
      <c r="AB129" s="75"/>
      <c r="AC129" s="75">
        <v>72</v>
      </c>
      <c r="AD129" s="75">
        <v>78</v>
      </c>
      <c r="AE129" s="75"/>
      <c r="AF129" s="75">
        <v>113.5</v>
      </c>
      <c r="AG129" s="75">
        <v>123.3</v>
      </c>
      <c r="AH129" s="75">
        <v>88.1</v>
      </c>
      <c r="AI129" s="75">
        <v>56.3</v>
      </c>
      <c r="AJ129" s="75"/>
      <c r="AK129" s="75">
        <v>98</v>
      </c>
      <c r="AL129" s="75">
        <v>131</v>
      </c>
      <c r="AM129" s="75">
        <v>180.6</v>
      </c>
      <c r="AN129" s="75">
        <v>204.7</v>
      </c>
      <c r="AO129" s="75"/>
      <c r="AP129" s="75">
        <v>146</v>
      </c>
      <c r="AQ129" s="75">
        <v>25</v>
      </c>
      <c r="AR129" s="75">
        <v>36</v>
      </c>
      <c r="AS129" s="75">
        <v>48.5</v>
      </c>
      <c r="AT129" s="75">
        <v>50</v>
      </c>
      <c r="AU129" s="75">
        <v>55.2</v>
      </c>
      <c r="AV129" s="75">
        <v>31.7</v>
      </c>
      <c r="AW129" s="75">
        <v>36.299999999999997</v>
      </c>
      <c r="AX129" s="75">
        <v>54.7</v>
      </c>
      <c r="AY129" s="75"/>
      <c r="AZ129" s="75">
        <v>35.799999999999997</v>
      </c>
      <c r="BA129" s="75">
        <v>73.2</v>
      </c>
      <c r="BB129" s="75">
        <v>26.9</v>
      </c>
      <c r="BC129" s="75">
        <v>45</v>
      </c>
      <c r="BD129" s="75">
        <v>41.7</v>
      </c>
      <c r="BE129" s="75">
        <v>460</v>
      </c>
      <c r="BF129" s="75"/>
      <c r="BG129" s="75">
        <v>94</v>
      </c>
      <c r="BH129" s="75">
        <v>502</v>
      </c>
      <c r="BI129" s="75">
        <v>16.100000000000001</v>
      </c>
      <c r="BJ129" s="75">
        <v>46.2</v>
      </c>
      <c r="BK129" s="75">
        <v>525</v>
      </c>
      <c r="BL129" s="75">
        <v>464</v>
      </c>
      <c r="BM129" s="75">
        <v>115.2</v>
      </c>
      <c r="BN129" s="75">
        <v>402</v>
      </c>
      <c r="BO129" s="75"/>
      <c r="BP129" s="75">
        <v>406</v>
      </c>
      <c r="BQ129" s="75">
        <v>360</v>
      </c>
      <c r="BR129" s="75">
        <v>107.6</v>
      </c>
      <c r="BS129" s="68"/>
    </row>
    <row r="130" spans="1:71" ht="15.75" hidden="1" customHeight="1" x14ac:dyDescent="0.25">
      <c r="A130" s="245"/>
      <c r="B130" s="66" t="s">
        <v>128</v>
      </c>
      <c r="C130" s="67">
        <f>C127*C129/1000</f>
        <v>0</v>
      </c>
      <c r="D130" s="67">
        <f>D127*D129/1000</f>
        <v>0</v>
      </c>
      <c r="E130" s="67">
        <f t="shared" ref="E130:T130" si="26">E127*E129/1000</f>
        <v>0</v>
      </c>
      <c r="F130" s="67">
        <f t="shared" si="26"/>
        <v>0</v>
      </c>
      <c r="G130" s="67">
        <f t="shared" si="26"/>
        <v>0</v>
      </c>
      <c r="H130" s="67">
        <f t="shared" si="26"/>
        <v>0</v>
      </c>
      <c r="I130" s="67">
        <f t="shared" si="26"/>
        <v>0</v>
      </c>
      <c r="J130" s="67">
        <f t="shared" si="26"/>
        <v>0</v>
      </c>
      <c r="K130" s="67">
        <f t="shared" si="26"/>
        <v>0</v>
      </c>
      <c r="L130" s="67">
        <f t="shared" si="26"/>
        <v>0</v>
      </c>
      <c r="M130" s="67">
        <f t="shared" si="26"/>
        <v>0</v>
      </c>
      <c r="N130" s="67">
        <f t="shared" si="26"/>
        <v>0</v>
      </c>
      <c r="O130" s="67">
        <f t="shared" si="26"/>
        <v>0</v>
      </c>
      <c r="P130" s="67">
        <f t="shared" si="26"/>
        <v>0</v>
      </c>
      <c r="Q130" s="67">
        <f t="shared" si="26"/>
        <v>0</v>
      </c>
      <c r="R130" s="67">
        <f t="shared" si="26"/>
        <v>0</v>
      </c>
      <c r="S130" s="67">
        <f t="shared" si="26"/>
        <v>0</v>
      </c>
      <c r="T130" s="67">
        <f t="shared" si="26"/>
        <v>0</v>
      </c>
      <c r="U130" s="67">
        <f>U127*U129</f>
        <v>0</v>
      </c>
      <c r="V130" s="67">
        <f t="shared" ref="V130:BM130" si="27">V127*V129/1000</f>
        <v>0</v>
      </c>
      <c r="W130" s="67">
        <f t="shared" si="27"/>
        <v>0</v>
      </c>
      <c r="X130" s="67">
        <f t="shared" si="27"/>
        <v>0</v>
      </c>
      <c r="Y130" s="67">
        <f t="shared" si="27"/>
        <v>0</v>
      </c>
      <c r="Z130" s="67">
        <f t="shared" si="27"/>
        <v>0</v>
      </c>
      <c r="AA130" s="67">
        <f t="shared" si="27"/>
        <v>0</v>
      </c>
      <c r="AB130" s="67">
        <f t="shared" si="27"/>
        <v>0</v>
      </c>
      <c r="AC130" s="67">
        <f t="shared" si="27"/>
        <v>0</v>
      </c>
      <c r="AD130" s="67">
        <f t="shared" si="27"/>
        <v>0</v>
      </c>
      <c r="AE130" s="67">
        <f t="shared" si="27"/>
        <v>0</v>
      </c>
      <c r="AF130" s="67">
        <f t="shared" si="27"/>
        <v>0</v>
      </c>
      <c r="AG130" s="67">
        <f t="shared" si="27"/>
        <v>0</v>
      </c>
      <c r="AH130" s="67">
        <f t="shared" si="27"/>
        <v>0</v>
      </c>
      <c r="AI130" s="67">
        <f t="shared" si="27"/>
        <v>0</v>
      </c>
      <c r="AJ130" s="67"/>
      <c r="AK130" s="67">
        <f t="shared" si="27"/>
        <v>0</v>
      </c>
      <c r="AL130" s="67">
        <f t="shared" si="27"/>
        <v>0</v>
      </c>
      <c r="AM130" s="67">
        <f t="shared" si="27"/>
        <v>0</v>
      </c>
      <c r="AN130" s="67">
        <f t="shared" si="27"/>
        <v>0</v>
      </c>
      <c r="AO130" s="67">
        <f t="shared" si="27"/>
        <v>0</v>
      </c>
      <c r="AP130" s="67">
        <f t="shared" si="27"/>
        <v>0</v>
      </c>
      <c r="AQ130" s="67">
        <f t="shared" si="27"/>
        <v>0</v>
      </c>
      <c r="AR130" s="67">
        <f t="shared" si="27"/>
        <v>0</v>
      </c>
      <c r="AS130" s="67">
        <f t="shared" si="27"/>
        <v>0</v>
      </c>
      <c r="AT130" s="67">
        <f t="shared" si="27"/>
        <v>0</v>
      </c>
      <c r="AU130" s="67">
        <f t="shared" si="27"/>
        <v>0</v>
      </c>
      <c r="AV130" s="67">
        <f t="shared" si="27"/>
        <v>0</v>
      </c>
      <c r="AW130" s="67">
        <f t="shared" si="27"/>
        <v>0</v>
      </c>
      <c r="AX130" s="67">
        <f t="shared" si="27"/>
        <v>0</v>
      </c>
      <c r="AY130" s="67">
        <f t="shared" si="27"/>
        <v>0</v>
      </c>
      <c r="AZ130" s="67">
        <f t="shared" si="27"/>
        <v>0</v>
      </c>
      <c r="BA130" s="67">
        <f t="shared" si="27"/>
        <v>0</v>
      </c>
      <c r="BB130" s="67">
        <f t="shared" si="27"/>
        <v>0</v>
      </c>
      <c r="BC130" s="67">
        <f t="shared" si="27"/>
        <v>0</v>
      </c>
      <c r="BD130" s="67">
        <f t="shared" si="27"/>
        <v>0</v>
      </c>
      <c r="BE130" s="67">
        <f t="shared" si="27"/>
        <v>0</v>
      </c>
      <c r="BF130" s="67"/>
      <c r="BG130" s="67">
        <f t="shared" si="27"/>
        <v>0</v>
      </c>
      <c r="BH130" s="67">
        <f t="shared" si="27"/>
        <v>0</v>
      </c>
      <c r="BI130" s="67">
        <f t="shared" si="27"/>
        <v>0</v>
      </c>
      <c r="BJ130" s="67">
        <f t="shared" si="27"/>
        <v>0</v>
      </c>
      <c r="BK130" s="67">
        <f t="shared" si="27"/>
        <v>0</v>
      </c>
      <c r="BL130" s="67">
        <f t="shared" si="27"/>
        <v>0</v>
      </c>
      <c r="BM130" s="67">
        <f t="shared" si="27"/>
        <v>0</v>
      </c>
      <c r="BN130" s="67">
        <f>BN127*BN129/1000</f>
        <v>0</v>
      </c>
      <c r="BO130" s="67">
        <f>BO127*BO129/1000</f>
        <v>0</v>
      </c>
      <c r="BP130" s="67">
        <f>BP127*BP129/1000</f>
        <v>0</v>
      </c>
      <c r="BQ130" s="67">
        <f>BQ127*BQ129/1000</f>
        <v>0</v>
      </c>
      <c r="BR130" s="67">
        <f>BR127*BR129/920</f>
        <v>0</v>
      </c>
      <c r="BS130" s="70">
        <f>SUM(C130:BR130)</f>
        <v>0</v>
      </c>
    </row>
    <row r="131" spans="1:71" ht="15.75" hidden="1" customHeight="1" thickBot="1" x14ac:dyDescent="0.3">
      <c r="A131" s="246"/>
      <c r="B131" s="64" t="s">
        <v>130</v>
      </c>
      <c r="C131" s="18">
        <f>C128*C129/1000</f>
        <v>0</v>
      </c>
      <c r="D131" s="18">
        <f>D128*D129/1000</f>
        <v>0</v>
      </c>
      <c r="E131" s="18">
        <f t="shared" ref="E131:T131" si="28">E128*E129/1000</f>
        <v>0</v>
      </c>
      <c r="F131" s="18">
        <f t="shared" si="28"/>
        <v>0</v>
      </c>
      <c r="G131" s="18">
        <f t="shared" si="28"/>
        <v>0</v>
      </c>
      <c r="H131" s="18">
        <f t="shared" si="28"/>
        <v>0</v>
      </c>
      <c r="I131" s="18">
        <f t="shared" si="28"/>
        <v>0</v>
      </c>
      <c r="J131" s="18">
        <f t="shared" si="28"/>
        <v>0</v>
      </c>
      <c r="K131" s="18">
        <f t="shared" si="28"/>
        <v>0</v>
      </c>
      <c r="L131" s="18">
        <f t="shared" si="28"/>
        <v>0</v>
      </c>
      <c r="M131" s="18">
        <f t="shared" si="28"/>
        <v>0</v>
      </c>
      <c r="N131" s="18">
        <f t="shared" si="28"/>
        <v>0</v>
      </c>
      <c r="O131" s="18">
        <f t="shared" si="28"/>
        <v>0</v>
      </c>
      <c r="P131" s="18">
        <f t="shared" si="28"/>
        <v>0</v>
      </c>
      <c r="Q131" s="18">
        <f t="shared" si="28"/>
        <v>0</v>
      </c>
      <c r="R131" s="18">
        <f t="shared" si="28"/>
        <v>0</v>
      </c>
      <c r="S131" s="18">
        <f t="shared" si="28"/>
        <v>0</v>
      </c>
      <c r="T131" s="18">
        <f t="shared" si="28"/>
        <v>0</v>
      </c>
      <c r="U131" s="18">
        <f>U128*U129</f>
        <v>0</v>
      </c>
      <c r="V131" s="18">
        <f t="shared" ref="V131:BM131" si="29">V128*V129/1000</f>
        <v>0</v>
      </c>
      <c r="W131" s="18">
        <f t="shared" si="29"/>
        <v>0</v>
      </c>
      <c r="X131" s="18">
        <f t="shared" si="29"/>
        <v>0</v>
      </c>
      <c r="Y131" s="18">
        <f t="shared" si="29"/>
        <v>0</v>
      </c>
      <c r="Z131" s="18">
        <f t="shared" si="29"/>
        <v>0</v>
      </c>
      <c r="AA131" s="18">
        <f t="shared" si="29"/>
        <v>0</v>
      </c>
      <c r="AB131" s="18">
        <f t="shared" si="29"/>
        <v>0</v>
      </c>
      <c r="AC131" s="18">
        <f t="shared" si="29"/>
        <v>0</v>
      </c>
      <c r="AD131" s="18">
        <f t="shared" si="29"/>
        <v>0</v>
      </c>
      <c r="AE131" s="18">
        <f t="shared" si="29"/>
        <v>0</v>
      </c>
      <c r="AF131" s="18">
        <f t="shared" si="29"/>
        <v>0</v>
      </c>
      <c r="AG131" s="18">
        <f t="shared" si="29"/>
        <v>0</v>
      </c>
      <c r="AH131" s="18">
        <f t="shared" si="29"/>
        <v>0</v>
      </c>
      <c r="AI131" s="18">
        <f t="shared" si="29"/>
        <v>0</v>
      </c>
      <c r="AJ131" s="18"/>
      <c r="AK131" s="18">
        <f t="shared" si="29"/>
        <v>0</v>
      </c>
      <c r="AL131" s="18">
        <f t="shared" si="29"/>
        <v>0</v>
      </c>
      <c r="AM131" s="18">
        <f t="shared" si="29"/>
        <v>0</v>
      </c>
      <c r="AN131" s="18">
        <f t="shared" si="29"/>
        <v>0</v>
      </c>
      <c r="AO131" s="18">
        <f t="shared" si="29"/>
        <v>0</v>
      </c>
      <c r="AP131" s="18">
        <f t="shared" si="29"/>
        <v>0</v>
      </c>
      <c r="AQ131" s="18">
        <f t="shared" si="29"/>
        <v>0</v>
      </c>
      <c r="AR131" s="18">
        <f t="shared" si="29"/>
        <v>0</v>
      </c>
      <c r="AS131" s="18">
        <f t="shared" si="29"/>
        <v>0</v>
      </c>
      <c r="AT131" s="18">
        <f t="shared" si="29"/>
        <v>0</v>
      </c>
      <c r="AU131" s="18">
        <f t="shared" si="29"/>
        <v>0</v>
      </c>
      <c r="AV131" s="18">
        <f t="shared" si="29"/>
        <v>0</v>
      </c>
      <c r="AW131" s="18">
        <f t="shared" si="29"/>
        <v>0</v>
      </c>
      <c r="AX131" s="18">
        <f t="shared" si="29"/>
        <v>0</v>
      </c>
      <c r="AY131" s="18">
        <f t="shared" si="29"/>
        <v>0</v>
      </c>
      <c r="AZ131" s="18">
        <f t="shared" si="29"/>
        <v>0</v>
      </c>
      <c r="BA131" s="18">
        <f t="shared" si="29"/>
        <v>0</v>
      </c>
      <c r="BB131" s="18">
        <f t="shared" si="29"/>
        <v>0</v>
      </c>
      <c r="BC131" s="18">
        <f t="shared" si="29"/>
        <v>0</v>
      </c>
      <c r="BD131" s="18">
        <f t="shared" si="29"/>
        <v>0</v>
      </c>
      <c r="BE131" s="18">
        <f t="shared" si="29"/>
        <v>0</v>
      </c>
      <c r="BF131" s="18"/>
      <c r="BG131" s="18">
        <f t="shared" si="29"/>
        <v>0</v>
      </c>
      <c r="BH131" s="18">
        <f t="shared" si="29"/>
        <v>0</v>
      </c>
      <c r="BI131" s="18">
        <f t="shared" si="29"/>
        <v>0</v>
      </c>
      <c r="BJ131" s="18">
        <f t="shared" si="29"/>
        <v>0</v>
      </c>
      <c r="BK131" s="18">
        <f t="shared" si="29"/>
        <v>0</v>
      </c>
      <c r="BL131" s="18">
        <f t="shared" si="29"/>
        <v>0</v>
      </c>
      <c r="BM131" s="18">
        <f t="shared" si="29"/>
        <v>0</v>
      </c>
      <c r="BN131" s="18">
        <f>BN128*BN129/1000</f>
        <v>0</v>
      </c>
      <c r="BO131" s="18">
        <f>BO128*BO129/1000</f>
        <v>0</v>
      </c>
      <c r="BP131" s="18">
        <f>BP128*BP129/1000</f>
        <v>0</v>
      </c>
      <c r="BQ131" s="18">
        <f>BQ128*BQ129/1000</f>
        <v>0</v>
      </c>
      <c r="BR131" s="18">
        <f>BR128*BR129/920</f>
        <v>0</v>
      </c>
      <c r="BS131" s="69">
        <f>SUM(C131:BR131)</f>
        <v>0</v>
      </c>
    </row>
    <row r="132" spans="1:71" ht="15.75" customHeight="1" thickTop="1" x14ac:dyDescent="0.25">
      <c r="A132" s="292" t="s">
        <v>256</v>
      </c>
      <c r="B132" s="6">
        <v>60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>
        <f>'[1]ФРУКТЫ, ОВОЩИ'!$F$225</f>
        <v>68.400000000000006</v>
      </c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8"/>
      <c r="BP132" s="8"/>
      <c r="BQ132" s="8"/>
      <c r="BR132" s="7">
        <f>'[1]ФРУКТЫ, ОВОЩИ'!$F$226</f>
        <v>4</v>
      </c>
    </row>
    <row r="133" spans="1:71" ht="15.75" customHeight="1" x14ac:dyDescent="0.25">
      <c r="A133" s="292"/>
      <c r="B133" s="9">
        <v>100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>
        <f>'[1]ФРУКТЫ, ОВОЩИ'!$Q$225</f>
        <v>114</v>
      </c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1"/>
      <c r="BP133" s="11"/>
      <c r="BQ133" s="11"/>
      <c r="BR133" s="10">
        <f>'[1]ФРУКТЫ, ОВОЩИ'!$Q$226</f>
        <v>6.7</v>
      </c>
    </row>
    <row r="134" spans="1:71" ht="15" customHeight="1" x14ac:dyDescent="0.25">
      <c r="A134" s="292" t="s">
        <v>113</v>
      </c>
      <c r="B134" s="6">
        <v>200</v>
      </c>
      <c r="C134" s="7"/>
      <c r="D134" s="7"/>
      <c r="E134" s="7"/>
      <c r="F134" s="7"/>
      <c r="G134" s="7"/>
      <c r="H134" s="7"/>
      <c r="I134" s="7"/>
      <c r="J134" s="7">
        <f>[1]СУПЫ!$F$189</f>
        <v>6</v>
      </c>
      <c r="K134" s="7"/>
      <c r="L134" s="7"/>
      <c r="M134" s="7">
        <f>[1]СУПЫ!$F$187</f>
        <v>2.4</v>
      </c>
      <c r="N134" s="7"/>
      <c r="O134" s="7"/>
      <c r="P134" s="7"/>
      <c r="Q134" s="7"/>
      <c r="R134" s="7"/>
      <c r="S134" s="7"/>
      <c r="T134" s="7"/>
      <c r="U134" s="7"/>
      <c r="V134" s="7">
        <f>[1]СУПЫ!$F$183</f>
        <v>54.7</v>
      </c>
      <c r="W134" s="7">
        <f>[1]СУПЫ!$F$182</f>
        <v>20</v>
      </c>
      <c r="X134" s="7">
        <f>[1]СУПЫ!$F$185</f>
        <v>9.6</v>
      </c>
      <c r="Y134" s="7">
        <f>[1]СУПЫ!$F$184</f>
        <v>10</v>
      </c>
      <c r="Z134" s="7"/>
      <c r="AA134" s="7"/>
      <c r="AB134" s="7"/>
      <c r="AC134" s="7"/>
      <c r="AD134" s="7"/>
      <c r="AE134" s="7"/>
      <c r="AF134" s="7"/>
      <c r="AG134" s="7">
        <f>[1]СУПЫ!$F$186</f>
        <v>9.1999999999999993</v>
      </c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8"/>
      <c r="BQ134" s="8"/>
      <c r="BR134" s="7"/>
    </row>
    <row r="135" spans="1:71" ht="15" customHeight="1" x14ac:dyDescent="0.25">
      <c r="A135" s="292"/>
      <c r="B135" s="9">
        <v>250</v>
      </c>
      <c r="C135" s="10"/>
      <c r="D135" s="10"/>
      <c r="E135" s="10"/>
      <c r="F135" s="10"/>
      <c r="G135" s="10"/>
      <c r="H135" s="10"/>
      <c r="I135" s="10"/>
      <c r="J135" s="10">
        <f>[1]СУПЫ!$Q$189</f>
        <v>7.5</v>
      </c>
      <c r="K135" s="10"/>
      <c r="L135" s="10"/>
      <c r="M135" s="10">
        <f>[1]СУПЫ!$Q$187</f>
        <v>3</v>
      </c>
      <c r="N135" s="10"/>
      <c r="O135" s="10"/>
      <c r="P135" s="10"/>
      <c r="Q135" s="10"/>
      <c r="R135" s="10"/>
      <c r="S135" s="10"/>
      <c r="T135" s="10"/>
      <c r="U135" s="10"/>
      <c r="V135" s="10">
        <f>[1]СУПЫ!$Q$183</f>
        <v>68.3</v>
      </c>
      <c r="W135" s="10">
        <f>[1]СУПЫ!$Q$182</f>
        <v>25</v>
      </c>
      <c r="X135" s="10">
        <f>[1]СУПЫ!$Q$185</f>
        <v>12</v>
      </c>
      <c r="Y135" s="10">
        <f>[1]СУПЫ!$Q$184</f>
        <v>12.5</v>
      </c>
      <c r="Z135" s="10"/>
      <c r="AA135" s="10"/>
      <c r="AB135" s="10"/>
      <c r="AC135" s="10"/>
      <c r="AD135" s="10"/>
      <c r="AE135" s="10"/>
      <c r="AF135" s="10"/>
      <c r="AG135" s="10">
        <f>[1]СУПЫ!$Q$186</f>
        <v>11.5</v>
      </c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1"/>
      <c r="BQ135" s="11"/>
      <c r="BR135" s="10"/>
    </row>
    <row r="136" spans="1:71" ht="15.75" customHeight="1" x14ac:dyDescent="0.25">
      <c r="A136" s="292" t="s">
        <v>75</v>
      </c>
      <c r="B136" s="6">
        <v>90</v>
      </c>
      <c r="C136" s="7">
        <f>'[1]МЯСО, РЫБА'!$F$63</f>
        <v>9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>
        <f>'[1]МЯСО, РЫБА'!$F$58</f>
        <v>93</v>
      </c>
      <c r="S136" s="7"/>
      <c r="T136" s="7"/>
      <c r="U136" s="7">
        <f>'[1]МЯСО, РЫБА'!$F$62</f>
        <v>0.2</v>
      </c>
      <c r="V136" s="7"/>
      <c r="W136" s="7"/>
      <c r="X136" s="7">
        <f>'[1]МЯСО, РЫБА'!$F$61</f>
        <v>8.6999999999999993</v>
      </c>
      <c r="Y136" s="7">
        <f>'[1]МЯСО, РЫБА'!$F$59</f>
        <v>24.7</v>
      </c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>
        <f>'[1]МЯСО, РЫБА'!$F$60</f>
        <v>7.2</v>
      </c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8"/>
      <c r="BP136" s="8"/>
      <c r="BQ136" s="8"/>
      <c r="BR136" s="7">
        <f>'[1]МЯСО, РЫБА'!$F$65</f>
        <v>1.9</v>
      </c>
    </row>
    <row r="137" spans="1:71" ht="15" customHeight="1" x14ac:dyDescent="0.25">
      <c r="A137" s="292"/>
      <c r="B137" s="9">
        <v>100</v>
      </c>
      <c r="C137" s="10">
        <f>'[1]МЯСО, РЫБА'!$Q$63</f>
        <v>10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>
        <f>'[1]МЯСО, РЫБА'!$Q$58</f>
        <v>103.3</v>
      </c>
      <c r="S137" s="10"/>
      <c r="T137" s="10"/>
      <c r="U137" s="10">
        <f>'[1]МЯСО, РЫБА'!$Q$62</f>
        <v>0.2</v>
      </c>
      <c r="V137" s="10"/>
      <c r="W137" s="10"/>
      <c r="X137" s="10">
        <f>'[1]МЯСО, РЫБА'!$Q$61</f>
        <v>9.6999999999999993</v>
      </c>
      <c r="Y137" s="10">
        <f>'[1]МЯСО, РЫБА'!$Q$59</f>
        <v>27.4</v>
      </c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>
        <f>'[1]МЯСО, РЫБА'!$Q$60</f>
        <v>8</v>
      </c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1"/>
      <c r="BP137" s="11"/>
      <c r="BQ137" s="11"/>
      <c r="BR137" s="10">
        <f>'[1]МЯСО, РЫБА'!$Q$65</f>
        <v>2.1</v>
      </c>
    </row>
    <row r="138" spans="1:71" ht="15.75" customHeight="1" x14ac:dyDescent="0.25">
      <c r="A138" s="292" t="s">
        <v>79</v>
      </c>
      <c r="B138" s="6">
        <v>150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>
        <f>[1]ГАРНИРЫ!$F$18</f>
        <v>6</v>
      </c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>
        <f>[1]ГАРНИРЫ!$I$17</f>
        <v>54</v>
      </c>
      <c r="AY138" s="7"/>
      <c r="AZ138" s="7"/>
      <c r="BA138" s="7"/>
      <c r="BB138" s="7"/>
      <c r="BC138" s="7"/>
      <c r="BD138" s="7"/>
      <c r="BE138" s="7"/>
      <c r="BF138" s="7"/>
      <c r="BG138" s="7"/>
      <c r="BH138" s="24"/>
      <c r="BI138" s="7"/>
      <c r="BJ138" s="7"/>
      <c r="BK138" s="7"/>
      <c r="BL138" s="7"/>
      <c r="BM138" s="7"/>
      <c r="BN138" s="7"/>
      <c r="BO138" s="8"/>
      <c r="BP138" s="8"/>
      <c r="BQ138" s="8"/>
      <c r="BR138" s="7"/>
    </row>
    <row r="139" spans="1:71" ht="15.75" customHeight="1" x14ac:dyDescent="0.25">
      <c r="A139" s="292"/>
      <c r="B139" s="138">
        <v>180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>
        <f>[1]ГАРНИРЫ!$Q$18</f>
        <v>7.2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>
        <f>[1]ГАРНИРЫ!$Q$17</f>
        <v>64.8</v>
      </c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3"/>
      <c r="BP139" s="13"/>
      <c r="BQ139" s="13"/>
      <c r="BR139" s="12"/>
    </row>
    <row r="140" spans="1:71" s="2" customFormat="1" ht="15.75" hidden="1" customHeight="1" x14ac:dyDescent="0.25">
      <c r="A140" s="240"/>
      <c r="B140" s="136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5"/>
      <c r="BP140" s="125"/>
      <c r="BQ140" s="124"/>
      <c r="BR140" s="124"/>
    </row>
    <row r="141" spans="1:71" s="2" customFormat="1" ht="15.75" hidden="1" customHeight="1" x14ac:dyDescent="0.25">
      <c r="A141" s="241"/>
      <c r="B141" s="136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5"/>
      <c r="BP141" s="125"/>
      <c r="BQ141" s="124"/>
      <c r="BR141" s="124"/>
    </row>
    <row r="142" spans="1:71" ht="15.75" customHeight="1" x14ac:dyDescent="0.25">
      <c r="A142" s="292" t="s">
        <v>105</v>
      </c>
      <c r="B142" s="6">
        <v>200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>
        <f>[1]НАПИТКИ!$Q$181</f>
        <v>20</v>
      </c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>
        <f>[1]НАПИТКИ!$Q$182</f>
        <v>8.6999999999999993</v>
      </c>
      <c r="BK142" s="7"/>
      <c r="BL142" s="7"/>
      <c r="BM142" s="7"/>
      <c r="BN142" s="7"/>
      <c r="BO142" s="7"/>
      <c r="BP142" s="8"/>
      <c r="BQ142" s="8"/>
      <c r="BR142" s="7"/>
    </row>
    <row r="143" spans="1:71" ht="15" customHeight="1" x14ac:dyDescent="0.25">
      <c r="A143" s="292"/>
      <c r="B143" s="9">
        <v>200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>
        <f>[1]НАПИТКИ!$Q$181</f>
        <v>20</v>
      </c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>
        <f>[1]НАПИТКИ!$Q$182</f>
        <v>8.6999999999999993</v>
      </c>
      <c r="BK143" s="10"/>
      <c r="BL143" s="10"/>
      <c r="BM143" s="10"/>
      <c r="BN143" s="10"/>
      <c r="BO143" s="10"/>
      <c r="BP143" s="11"/>
      <c r="BQ143" s="11"/>
      <c r="BR143" s="10"/>
    </row>
    <row r="144" spans="1:71" ht="15.75" customHeight="1" x14ac:dyDescent="0.25">
      <c r="A144" s="292" t="s">
        <v>45</v>
      </c>
      <c r="B144" s="6">
        <v>45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>
        <f>'[1]ГАСТРОНОМИЯ, ВЫПЕЧКА'!$AB$57</f>
        <v>45</v>
      </c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8"/>
      <c r="BP144" s="8"/>
      <c r="BQ144" s="8"/>
      <c r="BR144" s="7"/>
    </row>
    <row r="145" spans="1:71" ht="15.75" customHeight="1" x14ac:dyDescent="0.25">
      <c r="A145" s="292"/>
      <c r="B145" s="9">
        <v>55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>
        <f>'[1]ГАСТРОНОМИЯ, ВЫПЕЧКА'!$AX$57</f>
        <v>55</v>
      </c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1"/>
      <c r="BP145" s="11"/>
      <c r="BQ145" s="11"/>
      <c r="BR145" s="10"/>
    </row>
    <row r="146" spans="1:71" ht="15.75" customHeight="1" x14ac:dyDescent="0.25">
      <c r="A146" s="292" t="s">
        <v>47</v>
      </c>
      <c r="B146" s="6">
        <v>30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>
        <f>'[1]ГАСТРОНОМИЯ, ВЫПЕЧКА'!$AB$16</f>
        <v>30</v>
      </c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8"/>
      <c r="BP146" s="8"/>
      <c r="BQ146" s="8"/>
      <c r="BR146" s="7"/>
    </row>
    <row r="147" spans="1:71" ht="15.75" customHeight="1" x14ac:dyDescent="0.25">
      <c r="A147" s="235"/>
      <c r="B147" s="14">
        <v>40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>
        <f>'[1]ГАСТРОНОМИЯ, ВЫПЕЧКА'!$AM$16</f>
        <v>40</v>
      </c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6"/>
      <c r="BP147" s="16"/>
      <c r="BQ147" s="16"/>
      <c r="BR147" s="15"/>
    </row>
    <row r="148" spans="1:71" s="2" customFormat="1" ht="15.75" customHeight="1" x14ac:dyDescent="0.25">
      <c r="A148" s="240" t="s">
        <v>226</v>
      </c>
      <c r="B148" s="223">
        <v>60</v>
      </c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5"/>
      <c r="BP148" s="125"/>
      <c r="BQ148" s="124">
        <v>70</v>
      </c>
      <c r="BR148" s="124"/>
    </row>
    <row r="149" spans="1:71" s="2" customFormat="1" ht="15.75" customHeight="1" thickBot="1" x14ac:dyDescent="0.3">
      <c r="A149" s="241"/>
      <c r="B149" s="2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5"/>
      <c r="BP149" s="125"/>
      <c r="BQ149" s="124"/>
      <c r="BR149" s="124"/>
    </row>
    <row r="150" spans="1:71" ht="15.75" customHeight="1" thickTop="1" x14ac:dyDescent="0.25">
      <c r="A150" s="244" t="s">
        <v>247</v>
      </c>
      <c r="B150" s="94" t="s">
        <v>128</v>
      </c>
      <c r="C150" s="17">
        <f>C132+C134+C136+C138+C140+C142+C144+C146+C148</f>
        <v>9</v>
      </c>
      <c r="D150" s="17">
        <f t="shared" ref="D150:BP150" si="30">D132+D134+D136+D138+D140+D142+D144+D146+D148</f>
        <v>0</v>
      </c>
      <c r="E150" s="17">
        <f t="shared" si="30"/>
        <v>0</v>
      </c>
      <c r="F150" s="17">
        <f t="shared" si="30"/>
        <v>0</v>
      </c>
      <c r="G150" s="17">
        <f t="shared" si="30"/>
        <v>0</v>
      </c>
      <c r="H150" s="17">
        <f t="shared" si="30"/>
        <v>0</v>
      </c>
      <c r="I150" s="17">
        <f t="shared" si="30"/>
        <v>0</v>
      </c>
      <c r="J150" s="17">
        <f t="shared" si="30"/>
        <v>6</v>
      </c>
      <c r="K150" s="17">
        <f t="shared" si="30"/>
        <v>0</v>
      </c>
      <c r="L150" s="17">
        <f t="shared" si="30"/>
        <v>0</v>
      </c>
      <c r="M150" s="17">
        <f t="shared" si="30"/>
        <v>8.4</v>
      </c>
      <c r="N150" s="17">
        <f t="shared" si="30"/>
        <v>0</v>
      </c>
      <c r="O150" s="17">
        <f t="shared" si="30"/>
        <v>0</v>
      </c>
      <c r="P150" s="17">
        <f t="shared" si="30"/>
        <v>0</v>
      </c>
      <c r="Q150" s="17">
        <f t="shared" si="30"/>
        <v>0</v>
      </c>
      <c r="R150" s="17">
        <f t="shared" si="30"/>
        <v>93</v>
      </c>
      <c r="S150" s="17">
        <f t="shared" si="30"/>
        <v>0</v>
      </c>
      <c r="T150" s="17">
        <f t="shared" si="30"/>
        <v>0</v>
      </c>
      <c r="U150" s="17">
        <f t="shared" si="30"/>
        <v>0.2</v>
      </c>
      <c r="V150" s="17">
        <f t="shared" si="30"/>
        <v>54.7</v>
      </c>
      <c r="W150" s="17">
        <f t="shared" si="30"/>
        <v>20</v>
      </c>
      <c r="X150" s="17">
        <f t="shared" si="30"/>
        <v>18.3</v>
      </c>
      <c r="Y150" s="17">
        <f t="shared" si="30"/>
        <v>34.700000000000003</v>
      </c>
      <c r="Z150" s="17">
        <f t="shared" si="30"/>
        <v>0</v>
      </c>
      <c r="AA150" s="17">
        <f t="shared" si="30"/>
        <v>0</v>
      </c>
      <c r="AB150" s="17">
        <f t="shared" si="30"/>
        <v>68.400000000000006</v>
      </c>
      <c r="AC150" s="17">
        <f t="shared" si="30"/>
        <v>0</v>
      </c>
      <c r="AD150" s="17">
        <f t="shared" si="30"/>
        <v>0</v>
      </c>
      <c r="AE150" s="17">
        <f t="shared" si="30"/>
        <v>0</v>
      </c>
      <c r="AF150" s="17">
        <f t="shared" si="30"/>
        <v>0</v>
      </c>
      <c r="AG150" s="17">
        <f t="shared" si="30"/>
        <v>9.1999999999999993</v>
      </c>
      <c r="AH150" s="17">
        <f t="shared" si="30"/>
        <v>0</v>
      </c>
      <c r="AI150" s="17">
        <f t="shared" si="30"/>
        <v>0</v>
      </c>
      <c r="AJ150" s="17">
        <f>AJ132+AJ134+AJ136+AJ138+AJ140+AJ142+AJ144+AJ146+AJ148</f>
        <v>0</v>
      </c>
      <c r="AK150" s="17">
        <f t="shared" si="30"/>
        <v>0</v>
      </c>
      <c r="AL150" s="17">
        <f t="shared" si="30"/>
        <v>0</v>
      </c>
      <c r="AM150" s="17">
        <f t="shared" si="30"/>
        <v>0</v>
      </c>
      <c r="AN150" s="17">
        <f t="shared" si="30"/>
        <v>20</v>
      </c>
      <c r="AO150" s="17">
        <f t="shared" si="30"/>
        <v>0</v>
      </c>
      <c r="AP150" s="17">
        <f t="shared" si="30"/>
        <v>0</v>
      </c>
      <c r="AQ150" s="17">
        <f t="shared" si="30"/>
        <v>0</v>
      </c>
      <c r="AR150" s="17">
        <f t="shared" si="30"/>
        <v>0</v>
      </c>
      <c r="AS150" s="17">
        <f t="shared" si="30"/>
        <v>52.2</v>
      </c>
      <c r="AT150" s="17">
        <f t="shared" si="30"/>
        <v>0</v>
      </c>
      <c r="AU150" s="17">
        <f t="shared" si="30"/>
        <v>30</v>
      </c>
      <c r="AV150" s="17">
        <f t="shared" si="30"/>
        <v>0</v>
      </c>
      <c r="AW150" s="17">
        <f t="shared" si="30"/>
        <v>0</v>
      </c>
      <c r="AX150" s="17">
        <f t="shared" si="30"/>
        <v>54</v>
      </c>
      <c r="AY150" s="17">
        <f t="shared" si="30"/>
        <v>0</v>
      </c>
      <c r="AZ150" s="17">
        <f t="shared" si="30"/>
        <v>0</v>
      </c>
      <c r="BA150" s="17">
        <f t="shared" si="30"/>
        <v>0</v>
      </c>
      <c r="BB150" s="17">
        <f t="shared" si="30"/>
        <v>0</v>
      </c>
      <c r="BC150" s="17">
        <f t="shared" si="30"/>
        <v>0</v>
      </c>
      <c r="BD150" s="17">
        <f t="shared" si="30"/>
        <v>0</v>
      </c>
      <c r="BE150" s="17">
        <f t="shared" si="30"/>
        <v>0</v>
      </c>
      <c r="BF150" s="17">
        <f t="shared" si="30"/>
        <v>0</v>
      </c>
      <c r="BG150" s="17">
        <f t="shared" si="30"/>
        <v>0</v>
      </c>
      <c r="BH150" s="17">
        <f t="shared" si="30"/>
        <v>0</v>
      </c>
      <c r="BI150" s="17">
        <f t="shared" si="30"/>
        <v>0</v>
      </c>
      <c r="BJ150" s="17">
        <f t="shared" si="30"/>
        <v>8.6999999999999993</v>
      </c>
      <c r="BK150" s="17">
        <f t="shared" si="30"/>
        <v>0</v>
      </c>
      <c r="BL150" s="17">
        <f t="shared" si="30"/>
        <v>0</v>
      </c>
      <c r="BM150" s="17">
        <f t="shared" si="30"/>
        <v>0</v>
      </c>
      <c r="BN150" s="17">
        <f t="shared" si="30"/>
        <v>0</v>
      </c>
      <c r="BO150" s="17">
        <f t="shared" si="30"/>
        <v>0</v>
      </c>
      <c r="BP150" s="17">
        <f t="shared" si="30"/>
        <v>0</v>
      </c>
      <c r="BQ150" s="17">
        <f>BQ132+BQ134+BQ136+BQ138+BQ140+BQ142+BQ144+BQ146+BQ148</f>
        <v>70</v>
      </c>
      <c r="BR150" s="17">
        <f>BR132+BR134+BR136+BR138+BR140+BR142+BR144+BR146+BR148</f>
        <v>5.9</v>
      </c>
    </row>
    <row r="151" spans="1:71" ht="15.75" customHeight="1" thickBot="1" x14ac:dyDescent="0.3">
      <c r="A151" s="245"/>
      <c r="B151" s="64" t="s">
        <v>130</v>
      </c>
      <c r="C151" s="18">
        <f>C133+C135+C137+C139+C141+C143+C145+C147+C149</f>
        <v>10</v>
      </c>
      <c r="D151" s="18">
        <f t="shared" ref="D151:BP151" si="31">D133+D135+D137+D139+D141+D143+D145+D147+D149</f>
        <v>0</v>
      </c>
      <c r="E151" s="18">
        <f t="shared" si="31"/>
        <v>0</v>
      </c>
      <c r="F151" s="18">
        <f t="shared" si="31"/>
        <v>0</v>
      </c>
      <c r="G151" s="18">
        <f t="shared" si="31"/>
        <v>0</v>
      </c>
      <c r="H151" s="18">
        <f t="shared" si="31"/>
        <v>0</v>
      </c>
      <c r="I151" s="18">
        <f t="shared" si="31"/>
        <v>0</v>
      </c>
      <c r="J151" s="18">
        <f t="shared" si="31"/>
        <v>7.5</v>
      </c>
      <c r="K151" s="18">
        <f t="shared" si="31"/>
        <v>0</v>
      </c>
      <c r="L151" s="18">
        <f t="shared" si="31"/>
        <v>0</v>
      </c>
      <c r="M151" s="18">
        <f t="shared" si="31"/>
        <v>10.199999999999999</v>
      </c>
      <c r="N151" s="18">
        <f t="shared" si="31"/>
        <v>0</v>
      </c>
      <c r="O151" s="18">
        <f t="shared" si="31"/>
        <v>0</v>
      </c>
      <c r="P151" s="18">
        <f t="shared" si="31"/>
        <v>0</v>
      </c>
      <c r="Q151" s="18">
        <f t="shared" si="31"/>
        <v>0</v>
      </c>
      <c r="R151" s="18">
        <f t="shared" si="31"/>
        <v>103.3</v>
      </c>
      <c r="S151" s="18">
        <f t="shared" si="31"/>
        <v>0</v>
      </c>
      <c r="T151" s="18">
        <f t="shared" si="31"/>
        <v>0</v>
      </c>
      <c r="U151" s="18">
        <f t="shared" si="31"/>
        <v>0.2</v>
      </c>
      <c r="V151" s="18">
        <f t="shared" si="31"/>
        <v>68.3</v>
      </c>
      <c r="W151" s="18">
        <f t="shared" si="31"/>
        <v>25</v>
      </c>
      <c r="X151" s="18">
        <f t="shared" si="31"/>
        <v>21.7</v>
      </c>
      <c r="Y151" s="18">
        <f t="shared" si="31"/>
        <v>39.9</v>
      </c>
      <c r="Z151" s="18">
        <f t="shared" si="31"/>
        <v>0</v>
      </c>
      <c r="AA151" s="18">
        <f t="shared" si="31"/>
        <v>0</v>
      </c>
      <c r="AB151" s="18">
        <f t="shared" si="31"/>
        <v>114</v>
      </c>
      <c r="AC151" s="18">
        <f t="shared" si="31"/>
        <v>0</v>
      </c>
      <c r="AD151" s="18">
        <f t="shared" si="31"/>
        <v>0</v>
      </c>
      <c r="AE151" s="18">
        <f t="shared" si="31"/>
        <v>0</v>
      </c>
      <c r="AF151" s="18">
        <f t="shared" si="31"/>
        <v>0</v>
      </c>
      <c r="AG151" s="18">
        <f t="shared" si="31"/>
        <v>11.5</v>
      </c>
      <c r="AH151" s="18">
        <f t="shared" si="31"/>
        <v>0</v>
      </c>
      <c r="AI151" s="18">
        <f t="shared" si="31"/>
        <v>0</v>
      </c>
      <c r="AJ151" s="18">
        <f>AJ133+AJ135+AJ137+AJ139+AJ141+AJ143+AJ145+AJ147+AJ149</f>
        <v>0</v>
      </c>
      <c r="AK151" s="18">
        <f t="shared" si="31"/>
        <v>0</v>
      </c>
      <c r="AL151" s="18">
        <f t="shared" si="31"/>
        <v>0</v>
      </c>
      <c r="AM151" s="18">
        <f t="shared" si="31"/>
        <v>0</v>
      </c>
      <c r="AN151" s="18">
        <f t="shared" si="31"/>
        <v>20</v>
      </c>
      <c r="AO151" s="18">
        <f t="shared" si="31"/>
        <v>0</v>
      </c>
      <c r="AP151" s="18">
        <f t="shared" si="31"/>
        <v>0</v>
      </c>
      <c r="AQ151" s="18">
        <f t="shared" si="31"/>
        <v>0</v>
      </c>
      <c r="AR151" s="18">
        <f t="shared" si="31"/>
        <v>0</v>
      </c>
      <c r="AS151" s="18">
        <f t="shared" si="31"/>
        <v>63</v>
      </c>
      <c r="AT151" s="18">
        <f t="shared" si="31"/>
        <v>0</v>
      </c>
      <c r="AU151" s="18">
        <f t="shared" si="31"/>
        <v>40</v>
      </c>
      <c r="AV151" s="18">
        <f t="shared" si="31"/>
        <v>0</v>
      </c>
      <c r="AW151" s="18">
        <f t="shared" si="31"/>
        <v>0</v>
      </c>
      <c r="AX151" s="18">
        <f t="shared" si="31"/>
        <v>64.8</v>
      </c>
      <c r="AY151" s="18">
        <f t="shared" si="31"/>
        <v>0</v>
      </c>
      <c r="AZ151" s="18">
        <f t="shared" si="31"/>
        <v>0</v>
      </c>
      <c r="BA151" s="18">
        <f t="shared" si="31"/>
        <v>0</v>
      </c>
      <c r="BB151" s="18">
        <f t="shared" si="31"/>
        <v>0</v>
      </c>
      <c r="BC151" s="18">
        <f t="shared" si="31"/>
        <v>0</v>
      </c>
      <c r="BD151" s="18">
        <f t="shared" si="31"/>
        <v>0</v>
      </c>
      <c r="BE151" s="18">
        <f t="shared" si="31"/>
        <v>0</v>
      </c>
      <c r="BF151" s="18">
        <f t="shared" si="31"/>
        <v>0</v>
      </c>
      <c r="BG151" s="18">
        <f t="shared" si="31"/>
        <v>0</v>
      </c>
      <c r="BH151" s="18">
        <f t="shared" si="31"/>
        <v>0</v>
      </c>
      <c r="BI151" s="18">
        <f t="shared" si="31"/>
        <v>0</v>
      </c>
      <c r="BJ151" s="18">
        <f t="shared" si="31"/>
        <v>8.6999999999999993</v>
      </c>
      <c r="BK151" s="18">
        <f t="shared" si="31"/>
        <v>0</v>
      </c>
      <c r="BL151" s="18">
        <f t="shared" si="31"/>
        <v>0</v>
      </c>
      <c r="BM151" s="18">
        <f t="shared" si="31"/>
        <v>0</v>
      </c>
      <c r="BN151" s="18">
        <f t="shared" si="31"/>
        <v>0</v>
      </c>
      <c r="BO151" s="18">
        <f t="shared" si="31"/>
        <v>0</v>
      </c>
      <c r="BP151" s="18">
        <f t="shared" si="31"/>
        <v>0</v>
      </c>
      <c r="BQ151" s="18">
        <f>BQ133+BQ135+BQ137+BQ139+BQ141+BQ143+BQ145+BQ147+BQ149</f>
        <v>0</v>
      </c>
      <c r="BR151" s="18">
        <f>BR133+BR135+BR137+BR139+BR141+BR143+BR145+BR147+BR149</f>
        <v>8.8000000000000007</v>
      </c>
    </row>
    <row r="152" spans="1:71" ht="15.75" customHeight="1" thickTop="1" x14ac:dyDescent="0.25">
      <c r="A152" s="245"/>
      <c r="B152" s="74" t="s">
        <v>173</v>
      </c>
      <c r="C152" s="75">
        <v>47.2</v>
      </c>
      <c r="D152" s="75">
        <v>123</v>
      </c>
      <c r="E152" s="75"/>
      <c r="F152" s="75"/>
      <c r="G152" s="75">
        <v>180</v>
      </c>
      <c r="H152" s="75"/>
      <c r="I152" s="75">
        <v>200</v>
      </c>
      <c r="J152" s="75">
        <v>195</v>
      </c>
      <c r="K152" s="75">
        <v>214.6</v>
      </c>
      <c r="L152" s="75">
        <v>235</v>
      </c>
      <c r="M152" s="75">
        <v>344.5</v>
      </c>
      <c r="N152" s="75">
        <v>432.7</v>
      </c>
      <c r="O152" s="75">
        <v>429.2</v>
      </c>
      <c r="P152" s="75">
        <v>292.2</v>
      </c>
      <c r="Q152" s="75">
        <v>232.5</v>
      </c>
      <c r="R152" s="75">
        <v>149.9</v>
      </c>
      <c r="S152" s="75"/>
      <c r="T152" s="75">
        <v>162.6</v>
      </c>
      <c r="U152" s="75">
        <v>6.8</v>
      </c>
      <c r="V152" s="75">
        <v>37.1</v>
      </c>
      <c r="W152" s="75">
        <v>28.8</v>
      </c>
      <c r="X152" s="75">
        <v>23.4</v>
      </c>
      <c r="Y152" s="75">
        <v>33.6</v>
      </c>
      <c r="Z152" s="75">
        <v>32.4</v>
      </c>
      <c r="AA152" s="75"/>
      <c r="AB152" s="75"/>
      <c r="AC152" s="75">
        <v>72</v>
      </c>
      <c r="AD152" s="75">
        <v>78</v>
      </c>
      <c r="AE152" s="75"/>
      <c r="AF152" s="75">
        <v>113.5</v>
      </c>
      <c r="AG152" s="75">
        <v>123.3</v>
      </c>
      <c r="AH152" s="75">
        <v>88.1</v>
      </c>
      <c r="AI152" s="75">
        <v>56.3</v>
      </c>
      <c r="AJ152" s="75">
        <v>57.3</v>
      </c>
      <c r="AK152" s="75">
        <v>98</v>
      </c>
      <c r="AL152" s="75">
        <v>131</v>
      </c>
      <c r="AM152" s="75">
        <v>180.6</v>
      </c>
      <c r="AN152" s="75">
        <v>204.7</v>
      </c>
      <c r="AO152" s="75"/>
      <c r="AP152" s="75">
        <v>146</v>
      </c>
      <c r="AQ152" s="75">
        <v>25</v>
      </c>
      <c r="AR152" s="75">
        <v>36</v>
      </c>
      <c r="AS152" s="75">
        <v>48.5</v>
      </c>
      <c r="AT152" s="75">
        <v>50</v>
      </c>
      <c r="AU152" s="75">
        <v>55.2</v>
      </c>
      <c r="AV152" s="75">
        <v>31.7</v>
      </c>
      <c r="AW152" s="75">
        <v>36.299999999999997</v>
      </c>
      <c r="AX152" s="75">
        <v>54.7</v>
      </c>
      <c r="AY152" s="75"/>
      <c r="AZ152" s="75">
        <v>35.799999999999997</v>
      </c>
      <c r="BA152" s="75">
        <v>73.2</v>
      </c>
      <c r="BB152" s="75">
        <v>26.9</v>
      </c>
      <c r="BC152" s="75">
        <v>45</v>
      </c>
      <c r="BD152" s="75">
        <v>41.7</v>
      </c>
      <c r="BE152" s="75">
        <v>460</v>
      </c>
      <c r="BF152" s="75">
        <v>260</v>
      </c>
      <c r="BG152" s="75">
        <v>94</v>
      </c>
      <c r="BH152" s="75">
        <v>502</v>
      </c>
      <c r="BI152" s="75">
        <v>16.100000000000001</v>
      </c>
      <c r="BJ152" s="75">
        <v>46.2</v>
      </c>
      <c r="BK152" s="75">
        <v>525</v>
      </c>
      <c r="BL152" s="75">
        <v>464</v>
      </c>
      <c r="BM152" s="75">
        <v>115.2</v>
      </c>
      <c r="BN152" s="75">
        <v>402</v>
      </c>
      <c r="BO152" s="75"/>
      <c r="BP152" s="75">
        <v>406</v>
      </c>
      <c r="BQ152" s="75">
        <v>360</v>
      </c>
      <c r="BR152" s="75">
        <v>107.6</v>
      </c>
      <c r="BS152" s="68"/>
    </row>
    <row r="153" spans="1:71" ht="15.75" customHeight="1" x14ac:dyDescent="0.25">
      <c r="A153" s="245"/>
      <c r="B153" s="66" t="s">
        <v>128</v>
      </c>
      <c r="C153" s="67">
        <f>C150*C152/1000</f>
        <v>0.4</v>
      </c>
      <c r="D153" s="67">
        <f>D150*D152/1000</f>
        <v>0</v>
      </c>
      <c r="E153" s="67">
        <f t="shared" ref="E153:T153" si="32">E150*E152/1000</f>
        <v>0</v>
      </c>
      <c r="F153" s="67">
        <f t="shared" si="32"/>
        <v>0</v>
      </c>
      <c r="G153" s="67">
        <f t="shared" si="32"/>
        <v>0</v>
      </c>
      <c r="H153" s="67">
        <f t="shared" si="32"/>
        <v>0</v>
      </c>
      <c r="I153" s="67">
        <f t="shared" si="32"/>
        <v>0</v>
      </c>
      <c r="J153" s="67">
        <f t="shared" si="32"/>
        <v>1.2</v>
      </c>
      <c r="K153" s="67">
        <f t="shared" si="32"/>
        <v>0</v>
      </c>
      <c r="L153" s="67">
        <f t="shared" si="32"/>
        <v>0</v>
      </c>
      <c r="M153" s="67">
        <f t="shared" si="32"/>
        <v>2.9</v>
      </c>
      <c r="N153" s="67">
        <f t="shared" si="32"/>
        <v>0</v>
      </c>
      <c r="O153" s="67">
        <f t="shared" si="32"/>
        <v>0</v>
      </c>
      <c r="P153" s="67">
        <f t="shared" si="32"/>
        <v>0</v>
      </c>
      <c r="Q153" s="67">
        <f t="shared" si="32"/>
        <v>0</v>
      </c>
      <c r="R153" s="67">
        <f t="shared" si="32"/>
        <v>13.9</v>
      </c>
      <c r="S153" s="67">
        <f t="shared" si="32"/>
        <v>0</v>
      </c>
      <c r="T153" s="67">
        <f t="shared" si="32"/>
        <v>0</v>
      </c>
      <c r="U153" s="67">
        <f>U150*U152</f>
        <v>1.4</v>
      </c>
      <c r="V153" s="67">
        <f t="shared" ref="V153:BM153" si="33">V150*V152/1000</f>
        <v>2</v>
      </c>
      <c r="W153" s="67">
        <f t="shared" si="33"/>
        <v>0.6</v>
      </c>
      <c r="X153" s="67">
        <f t="shared" si="33"/>
        <v>0.4</v>
      </c>
      <c r="Y153" s="67">
        <f t="shared" si="33"/>
        <v>1.2</v>
      </c>
      <c r="Z153" s="67">
        <f t="shared" si="33"/>
        <v>0</v>
      </c>
      <c r="AA153" s="67">
        <f t="shared" si="33"/>
        <v>0</v>
      </c>
      <c r="AB153" s="67">
        <f t="shared" si="33"/>
        <v>0</v>
      </c>
      <c r="AC153" s="67">
        <f t="shared" si="33"/>
        <v>0</v>
      </c>
      <c r="AD153" s="67">
        <f t="shared" si="33"/>
        <v>0</v>
      </c>
      <c r="AE153" s="67">
        <f t="shared" si="33"/>
        <v>0</v>
      </c>
      <c r="AF153" s="67">
        <f t="shared" si="33"/>
        <v>0</v>
      </c>
      <c r="AG153" s="67">
        <f t="shared" si="33"/>
        <v>1.1000000000000001</v>
      </c>
      <c r="AH153" s="67">
        <f t="shared" si="33"/>
        <v>0</v>
      </c>
      <c r="AI153" s="67">
        <f t="shared" si="33"/>
        <v>0</v>
      </c>
      <c r="AJ153" s="67">
        <f>AJ150*AJ152/1000</f>
        <v>0</v>
      </c>
      <c r="AK153" s="67">
        <f t="shared" si="33"/>
        <v>0</v>
      </c>
      <c r="AL153" s="67">
        <f t="shared" si="33"/>
        <v>0</v>
      </c>
      <c r="AM153" s="67">
        <f t="shared" si="33"/>
        <v>0</v>
      </c>
      <c r="AN153" s="67">
        <f t="shared" si="33"/>
        <v>4.0999999999999996</v>
      </c>
      <c r="AO153" s="67">
        <f t="shared" si="33"/>
        <v>0</v>
      </c>
      <c r="AP153" s="67">
        <f t="shared" si="33"/>
        <v>0</v>
      </c>
      <c r="AQ153" s="67">
        <f t="shared" si="33"/>
        <v>0</v>
      </c>
      <c r="AR153" s="67">
        <f t="shared" si="33"/>
        <v>0</v>
      </c>
      <c r="AS153" s="67">
        <f t="shared" si="33"/>
        <v>2.5</v>
      </c>
      <c r="AT153" s="67">
        <f t="shared" si="33"/>
        <v>0</v>
      </c>
      <c r="AU153" s="67">
        <f t="shared" si="33"/>
        <v>1.7</v>
      </c>
      <c r="AV153" s="67">
        <f t="shared" si="33"/>
        <v>0</v>
      </c>
      <c r="AW153" s="67">
        <f t="shared" si="33"/>
        <v>0</v>
      </c>
      <c r="AX153" s="67">
        <f t="shared" si="33"/>
        <v>3</v>
      </c>
      <c r="AY153" s="67">
        <f t="shared" si="33"/>
        <v>0</v>
      </c>
      <c r="AZ153" s="67">
        <f t="shared" si="33"/>
        <v>0</v>
      </c>
      <c r="BA153" s="67">
        <f t="shared" si="33"/>
        <v>0</v>
      </c>
      <c r="BB153" s="67">
        <f t="shared" si="33"/>
        <v>0</v>
      </c>
      <c r="BC153" s="67">
        <f t="shared" si="33"/>
        <v>0</v>
      </c>
      <c r="BD153" s="67">
        <f t="shared" si="33"/>
        <v>0</v>
      </c>
      <c r="BE153" s="67">
        <f t="shared" si="33"/>
        <v>0</v>
      </c>
      <c r="BF153" s="67">
        <f>BF150*BF152/1000</f>
        <v>0</v>
      </c>
      <c r="BG153" s="67">
        <f t="shared" si="33"/>
        <v>0</v>
      </c>
      <c r="BH153" s="67">
        <f t="shared" si="33"/>
        <v>0</v>
      </c>
      <c r="BI153" s="67">
        <f t="shared" si="33"/>
        <v>0</v>
      </c>
      <c r="BJ153" s="67">
        <f t="shared" si="33"/>
        <v>0.4</v>
      </c>
      <c r="BK153" s="67">
        <f t="shared" si="33"/>
        <v>0</v>
      </c>
      <c r="BL153" s="67">
        <f t="shared" si="33"/>
        <v>0</v>
      </c>
      <c r="BM153" s="67">
        <f t="shared" si="33"/>
        <v>0</v>
      </c>
      <c r="BN153" s="67">
        <f>BN150*BN152/1000</f>
        <v>0</v>
      </c>
      <c r="BO153" s="67">
        <f>BO150*BO152/1000</f>
        <v>0</v>
      </c>
      <c r="BP153" s="67">
        <f>BP150*BP152/1000</f>
        <v>0</v>
      </c>
      <c r="BQ153" s="67">
        <f>BQ150*BQ152/1000</f>
        <v>25.2</v>
      </c>
      <c r="BR153" s="67">
        <f>BR150*BR152/920</f>
        <v>0.7</v>
      </c>
      <c r="BS153" s="70">
        <f>SUM(C153:BR153)</f>
        <v>62.7</v>
      </c>
    </row>
    <row r="154" spans="1:71" ht="15.75" customHeight="1" thickBot="1" x14ac:dyDescent="0.3">
      <c r="A154" s="246"/>
      <c r="B154" s="64" t="s">
        <v>130</v>
      </c>
      <c r="C154" s="18">
        <f>C151*C152/1000</f>
        <v>0.5</v>
      </c>
      <c r="D154" s="18">
        <f>D151*D152/1000</f>
        <v>0</v>
      </c>
      <c r="E154" s="18">
        <f t="shared" ref="E154:T154" si="34">E151*E152/1000</f>
        <v>0</v>
      </c>
      <c r="F154" s="18">
        <f t="shared" si="34"/>
        <v>0</v>
      </c>
      <c r="G154" s="18">
        <f t="shared" si="34"/>
        <v>0</v>
      </c>
      <c r="H154" s="18">
        <f t="shared" si="34"/>
        <v>0</v>
      </c>
      <c r="I154" s="18">
        <f t="shared" si="34"/>
        <v>0</v>
      </c>
      <c r="J154" s="18">
        <f t="shared" si="34"/>
        <v>1.5</v>
      </c>
      <c r="K154" s="18">
        <f t="shared" si="34"/>
        <v>0</v>
      </c>
      <c r="L154" s="18">
        <f t="shared" si="34"/>
        <v>0</v>
      </c>
      <c r="M154" s="18">
        <f t="shared" si="34"/>
        <v>3.5</v>
      </c>
      <c r="N154" s="18">
        <f t="shared" si="34"/>
        <v>0</v>
      </c>
      <c r="O154" s="18">
        <f t="shared" si="34"/>
        <v>0</v>
      </c>
      <c r="P154" s="18">
        <f t="shared" si="34"/>
        <v>0</v>
      </c>
      <c r="Q154" s="18">
        <f t="shared" si="34"/>
        <v>0</v>
      </c>
      <c r="R154" s="18">
        <f t="shared" si="34"/>
        <v>15.5</v>
      </c>
      <c r="S154" s="18">
        <f t="shared" si="34"/>
        <v>0</v>
      </c>
      <c r="T154" s="18">
        <f t="shared" si="34"/>
        <v>0</v>
      </c>
      <c r="U154" s="18">
        <f>U151*U152</f>
        <v>1.4</v>
      </c>
      <c r="V154" s="18">
        <f t="shared" ref="V154:BM154" si="35">V151*V152/1000</f>
        <v>2.5</v>
      </c>
      <c r="W154" s="18">
        <f t="shared" si="35"/>
        <v>0.7</v>
      </c>
      <c r="X154" s="18">
        <f t="shared" si="35"/>
        <v>0.5</v>
      </c>
      <c r="Y154" s="18">
        <f t="shared" si="35"/>
        <v>1.3</v>
      </c>
      <c r="Z154" s="18">
        <f t="shared" si="35"/>
        <v>0</v>
      </c>
      <c r="AA154" s="18">
        <f t="shared" si="35"/>
        <v>0</v>
      </c>
      <c r="AB154" s="18">
        <f t="shared" si="35"/>
        <v>0</v>
      </c>
      <c r="AC154" s="18">
        <f t="shared" si="35"/>
        <v>0</v>
      </c>
      <c r="AD154" s="18">
        <f t="shared" si="35"/>
        <v>0</v>
      </c>
      <c r="AE154" s="18">
        <f t="shared" si="35"/>
        <v>0</v>
      </c>
      <c r="AF154" s="18">
        <f t="shared" si="35"/>
        <v>0</v>
      </c>
      <c r="AG154" s="18">
        <f t="shared" si="35"/>
        <v>1.4</v>
      </c>
      <c r="AH154" s="18">
        <f t="shared" si="35"/>
        <v>0</v>
      </c>
      <c r="AI154" s="18">
        <f t="shared" si="35"/>
        <v>0</v>
      </c>
      <c r="AJ154" s="18">
        <f>AJ151*AJ152/1000</f>
        <v>0</v>
      </c>
      <c r="AK154" s="18">
        <f t="shared" si="35"/>
        <v>0</v>
      </c>
      <c r="AL154" s="18">
        <f t="shared" si="35"/>
        <v>0</v>
      </c>
      <c r="AM154" s="18">
        <f t="shared" si="35"/>
        <v>0</v>
      </c>
      <c r="AN154" s="18">
        <f t="shared" si="35"/>
        <v>4.0999999999999996</v>
      </c>
      <c r="AO154" s="18">
        <f t="shared" si="35"/>
        <v>0</v>
      </c>
      <c r="AP154" s="18">
        <f t="shared" si="35"/>
        <v>0</v>
      </c>
      <c r="AQ154" s="18">
        <f t="shared" si="35"/>
        <v>0</v>
      </c>
      <c r="AR154" s="18">
        <f t="shared" si="35"/>
        <v>0</v>
      </c>
      <c r="AS154" s="18">
        <f t="shared" si="35"/>
        <v>3.1</v>
      </c>
      <c r="AT154" s="18">
        <f t="shared" si="35"/>
        <v>0</v>
      </c>
      <c r="AU154" s="18">
        <f t="shared" si="35"/>
        <v>2.2000000000000002</v>
      </c>
      <c r="AV154" s="18">
        <f t="shared" si="35"/>
        <v>0</v>
      </c>
      <c r="AW154" s="18">
        <f t="shared" si="35"/>
        <v>0</v>
      </c>
      <c r="AX154" s="18">
        <f t="shared" si="35"/>
        <v>3.5</v>
      </c>
      <c r="AY154" s="18">
        <f t="shared" si="35"/>
        <v>0</v>
      </c>
      <c r="AZ154" s="18">
        <f t="shared" si="35"/>
        <v>0</v>
      </c>
      <c r="BA154" s="18">
        <f t="shared" si="35"/>
        <v>0</v>
      </c>
      <c r="BB154" s="18">
        <f t="shared" si="35"/>
        <v>0</v>
      </c>
      <c r="BC154" s="18">
        <f t="shared" si="35"/>
        <v>0</v>
      </c>
      <c r="BD154" s="18">
        <f t="shared" si="35"/>
        <v>0</v>
      </c>
      <c r="BE154" s="18">
        <f t="shared" si="35"/>
        <v>0</v>
      </c>
      <c r="BF154" s="18">
        <f>BF151*BF152/1000</f>
        <v>0</v>
      </c>
      <c r="BG154" s="18">
        <f t="shared" si="35"/>
        <v>0</v>
      </c>
      <c r="BH154" s="18">
        <f t="shared" si="35"/>
        <v>0</v>
      </c>
      <c r="BI154" s="18">
        <f t="shared" si="35"/>
        <v>0</v>
      </c>
      <c r="BJ154" s="18">
        <f t="shared" si="35"/>
        <v>0.4</v>
      </c>
      <c r="BK154" s="18">
        <f t="shared" si="35"/>
        <v>0</v>
      </c>
      <c r="BL154" s="18">
        <f t="shared" si="35"/>
        <v>0</v>
      </c>
      <c r="BM154" s="18">
        <f t="shared" si="35"/>
        <v>0</v>
      </c>
      <c r="BN154" s="18">
        <f>BN151*BN152/1000</f>
        <v>0</v>
      </c>
      <c r="BO154" s="18">
        <f>BO151*BO152/1000</f>
        <v>0</v>
      </c>
      <c r="BP154" s="18">
        <f>BP151*BP152/1000</f>
        <v>0</v>
      </c>
      <c r="BQ154" s="18">
        <f>BQ151*BQ152/1000</f>
        <v>0</v>
      </c>
      <c r="BR154" s="18">
        <f>BR151*BR152/920</f>
        <v>1</v>
      </c>
      <c r="BS154" s="69">
        <f>SUM(C154:BR154)</f>
        <v>43.1</v>
      </c>
    </row>
    <row r="155" spans="1:71" ht="15.75" customHeight="1" thickTop="1" x14ac:dyDescent="0.25">
      <c r="A155" s="294" t="s">
        <v>254</v>
      </c>
      <c r="B155" s="6">
        <v>60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>
        <f>'[1]ФРУКТЫ, ОВОЩИ'!$F$57</f>
        <v>64.8</v>
      </c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24"/>
      <c r="BO155" s="8"/>
      <c r="BP155" s="8"/>
      <c r="BQ155" s="7"/>
      <c r="BR155" s="7"/>
    </row>
    <row r="156" spans="1:71" ht="15" customHeight="1" x14ac:dyDescent="0.25">
      <c r="A156" s="236"/>
      <c r="B156" s="9">
        <v>100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>
        <f>'[1]ФРУКТЫ, ОВОЩИ'!$Q$57</f>
        <v>108</v>
      </c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25"/>
      <c r="BO156" s="11"/>
      <c r="BP156" s="11"/>
      <c r="BQ156" s="10"/>
      <c r="BR156" s="10"/>
    </row>
    <row r="157" spans="1:71" ht="15.75" customHeight="1" x14ac:dyDescent="0.25">
      <c r="A157" s="235" t="s">
        <v>115</v>
      </c>
      <c r="B157" s="6">
        <v>200</v>
      </c>
      <c r="C157" s="7"/>
      <c r="D157" s="7"/>
      <c r="E157" s="7"/>
      <c r="F157" s="7"/>
      <c r="G157" s="7"/>
      <c r="H157" s="7"/>
      <c r="I157" s="7"/>
      <c r="J157" s="7">
        <f>[1]СУПЫ!$F$66</f>
        <v>6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>
        <f>[1]СУПЫ!$F$59</f>
        <v>24</v>
      </c>
      <c r="W157" s="7">
        <f>[1]СУПЫ!$F$57</f>
        <v>20</v>
      </c>
      <c r="X157" s="7">
        <f>[1]СУПЫ!$F$61</f>
        <v>7.2</v>
      </c>
      <c r="Y157" s="7">
        <f>[1]СУПЫ!$F$60</f>
        <v>10</v>
      </c>
      <c r="Z157" s="7">
        <f>[1]СУПЫ!$F$56</f>
        <v>40</v>
      </c>
      <c r="AA157" s="7"/>
      <c r="AB157" s="7"/>
      <c r="AC157" s="7"/>
      <c r="AD157" s="7"/>
      <c r="AE157" s="7"/>
      <c r="AF157" s="7">
        <f>[1]СУПЫ!$F$64</f>
        <v>3</v>
      </c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>
        <f>[1]СУПЫ!$F$65</f>
        <v>2</v>
      </c>
      <c r="BK157" s="7"/>
      <c r="BL157" s="7"/>
      <c r="BM157" s="7"/>
      <c r="BN157" s="7"/>
      <c r="BO157" s="8"/>
      <c r="BP157" s="8"/>
      <c r="BQ157" s="8"/>
      <c r="BR157" s="7">
        <f>[1]СУПЫ!$F$62</f>
        <v>2.4</v>
      </c>
    </row>
    <row r="158" spans="1:71" ht="15" customHeight="1" x14ac:dyDescent="0.25">
      <c r="A158" s="236"/>
      <c r="B158" s="9">
        <v>250</v>
      </c>
      <c r="C158" s="10"/>
      <c r="D158" s="10"/>
      <c r="E158" s="10"/>
      <c r="F158" s="10"/>
      <c r="G158" s="10"/>
      <c r="H158" s="10"/>
      <c r="I158" s="10"/>
      <c r="J158" s="10">
        <f>[1]СУПЫ!$Q$66</f>
        <v>7.5</v>
      </c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>
        <f>[1]СУПЫ!$Q$59</f>
        <v>30</v>
      </c>
      <c r="W158" s="10">
        <f>[1]СУПЫ!$Q$57</f>
        <v>25</v>
      </c>
      <c r="X158" s="10">
        <f>[1]СУПЫ!$Q$61</f>
        <v>9</v>
      </c>
      <c r="Y158" s="10">
        <f>[1]СУПЫ!$Q$60</f>
        <v>12.5</v>
      </c>
      <c r="Z158" s="10">
        <f>[1]СУПЫ!$Q$56</f>
        <v>50</v>
      </c>
      <c r="AA158" s="10"/>
      <c r="AB158" s="10"/>
      <c r="AC158" s="10"/>
      <c r="AD158" s="10"/>
      <c r="AE158" s="10"/>
      <c r="AF158" s="10">
        <f>[1]СУПЫ!$Q$64</f>
        <v>3.8</v>
      </c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>
        <f>[1]СУПЫ!$Q$65</f>
        <v>2.5</v>
      </c>
      <c r="BK158" s="10"/>
      <c r="BL158" s="10"/>
      <c r="BM158" s="10"/>
      <c r="BN158" s="10"/>
      <c r="BO158" s="11"/>
      <c r="BP158" s="11"/>
      <c r="BQ158" s="11"/>
      <c r="BR158" s="10">
        <f>[1]СУПЫ!$Q$62</f>
        <v>3</v>
      </c>
    </row>
    <row r="159" spans="1:71" s="218" customFormat="1" ht="15" customHeight="1" x14ac:dyDescent="0.25">
      <c r="A159" s="297" t="s">
        <v>104</v>
      </c>
      <c r="B159" s="227">
        <v>240</v>
      </c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>
        <f>'[1]МЯСО, РЫБА'!$F$227</f>
        <v>109.6</v>
      </c>
      <c r="U159" s="216"/>
      <c r="V159" s="216">
        <f>'[1]МЯСО, РЫБА'!$F$229</f>
        <v>146.30000000000001</v>
      </c>
      <c r="W159" s="216"/>
      <c r="X159" s="216">
        <f>'[1]МЯСО, РЫБА'!$F$231</f>
        <v>16.3</v>
      </c>
      <c r="Y159" s="216">
        <f>'[1]МЯСО, РЫБА'!$F$230</f>
        <v>23.8</v>
      </c>
      <c r="Z159" s="216"/>
      <c r="AA159" s="216"/>
      <c r="AB159" s="216"/>
      <c r="AC159" s="216"/>
      <c r="AD159" s="216"/>
      <c r="AE159" s="216"/>
      <c r="AF159" s="216">
        <f>'[1]МЯСО, РЫБА'!$F$232</f>
        <v>3.3</v>
      </c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>
        <f>'[1]МЯСО, РЫБА'!$F$233</f>
        <v>1.4</v>
      </c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7"/>
      <c r="BP159" s="217"/>
      <c r="BQ159" s="217"/>
      <c r="BR159" s="216">
        <f>'[1]МЯСО, РЫБА'!$F$228</f>
        <v>2.7</v>
      </c>
    </row>
    <row r="160" spans="1:71" s="218" customFormat="1" ht="15" customHeight="1" x14ac:dyDescent="0.25">
      <c r="A160" s="297"/>
      <c r="B160" s="227">
        <v>260</v>
      </c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>
        <f>'[1]МЯСО, РЫБА'!$Q$227</f>
        <v>118.7</v>
      </c>
      <c r="U160" s="216"/>
      <c r="V160" s="216">
        <f>'[1]МЯСО, РЫБА'!$Q$229</f>
        <v>158.5</v>
      </c>
      <c r="W160" s="216"/>
      <c r="X160" s="216">
        <f>'[1]МЯСО, РЫБА'!$Q$231</f>
        <v>17.7</v>
      </c>
      <c r="Y160" s="216">
        <f>'[1]МЯСО, РЫБА'!$Q$230</f>
        <v>25.7</v>
      </c>
      <c r="Z160" s="216"/>
      <c r="AA160" s="216"/>
      <c r="AB160" s="216"/>
      <c r="AC160" s="216"/>
      <c r="AD160" s="216"/>
      <c r="AE160" s="216"/>
      <c r="AF160" s="216">
        <f>'[1]МЯСО, РЫБА'!$Q$232</f>
        <v>3.6</v>
      </c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>
        <f>'[1]МЯСО, РЫБА'!$Q$233</f>
        <v>1.5</v>
      </c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7"/>
      <c r="BP160" s="217"/>
      <c r="BQ160" s="217"/>
      <c r="BR160" s="216">
        <f>'[1]МЯСО, РЫБА'!$Q$228</f>
        <v>2.9</v>
      </c>
    </row>
    <row r="161" spans="1:71" ht="15" hidden="1" customHeight="1" x14ac:dyDescent="0.25">
      <c r="A161" s="292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8"/>
      <c r="BQ161" s="8"/>
      <c r="BR161" s="7"/>
    </row>
    <row r="162" spans="1:71" ht="15" hidden="1" customHeight="1" x14ac:dyDescent="0.25">
      <c r="A162" s="292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1"/>
      <c r="BQ162" s="11"/>
      <c r="BR162" s="10"/>
    </row>
    <row r="163" spans="1:71" ht="15.75" customHeight="1" x14ac:dyDescent="0.25">
      <c r="A163" s="235" t="s">
        <v>44</v>
      </c>
      <c r="B163" s="6">
        <v>200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>
        <f>[1]НАПИТКИ!$Q$226</f>
        <v>200</v>
      </c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8"/>
      <c r="BP163" s="8"/>
      <c r="BQ163" s="8"/>
      <c r="BR163" s="7"/>
    </row>
    <row r="164" spans="1:71" ht="17.25" customHeight="1" x14ac:dyDescent="0.25">
      <c r="A164" s="236"/>
      <c r="B164" s="9">
        <v>200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>
        <f>[1]НАПИТКИ!$Q$226</f>
        <v>200</v>
      </c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1"/>
      <c r="BP164" s="11"/>
      <c r="BQ164" s="11"/>
      <c r="BR164" s="10"/>
    </row>
    <row r="165" spans="1:71" ht="15.75" customHeight="1" x14ac:dyDescent="0.25">
      <c r="A165" s="293" t="s">
        <v>207</v>
      </c>
      <c r="B165" s="136">
        <v>18</v>
      </c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4"/>
      <c r="BD165" s="124"/>
      <c r="BE165" s="124">
        <v>18</v>
      </c>
      <c r="BF165" s="124"/>
      <c r="BG165" s="124"/>
      <c r="BH165" s="124"/>
      <c r="BI165" s="124"/>
      <c r="BJ165" s="124"/>
      <c r="BK165" s="124"/>
      <c r="BL165" s="124"/>
      <c r="BM165" s="124"/>
      <c r="BN165" s="124"/>
      <c r="BO165" s="125"/>
      <c r="BP165" s="125"/>
      <c r="BQ165" s="125"/>
      <c r="BR165" s="124"/>
    </row>
    <row r="166" spans="1:71" ht="15.75" customHeight="1" x14ac:dyDescent="0.25">
      <c r="A166" s="293"/>
      <c r="B166" s="136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5"/>
      <c r="BP166" s="125"/>
      <c r="BQ166" s="125"/>
      <c r="BR166" s="124"/>
    </row>
    <row r="167" spans="1:71" ht="15.75" customHeight="1" x14ac:dyDescent="0.25">
      <c r="A167" s="292" t="s">
        <v>45</v>
      </c>
      <c r="B167" s="6">
        <v>45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>
        <f>'[1]ГАСТРОНОМИЯ, ВЫПЕЧКА'!$AB$57</f>
        <v>45</v>
      </c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8"/>
      <c r="BP167" s="8"/>
      <c r="BQ167" s="8"/>
      <c r="BR167" s="7"/>
    </row>
    <row r="168" spans="1:71" ht="15.75" customHeight="1" x14ac:dyDescent="0.25">
      <c r="A168" s="292"/>
      <c r="B168" s="9">
        <v>55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>
        <f>'[1]ГАСТРОНОМИЯ, ВЫПЕЧКА'!$AX$57</f>
        <v>55</v>
      </c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1"/>
      <c r="BP168" s="11"/>
      <c r="BQ168" s="11"/>
      <c r="BR168" s="10"/>
    </row>
    <row r="169" spans="1:71" ht="15.75" customHeight="1" x14ac:dyDescent="0.25">
      <c r="A169" s="292" t="s">
        <v>47</v>
      </c>
      <c r="B169" s="6">
        <v>30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>
        <f>'[1]ГАСТРОНОМИЯ, ВЫПЕЧКА'!$AB$16</f>
        <v>30</v>
      </c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8"/>
      <c r="BP169" s="8"/>
      <c r="BQ169" s="8"/>
      <c r="BR169" s="7"/>
    </row>
    <row r="170" spans="1:71" ht="15.75" customHeight="1" thickBot="1" x14ac:dyDescent="0.3">
      <c r="A170" s="235"/>
      <c r="B170" s="14">
        <v>40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>
        <f>'[1]ГАСТРОНОМИЯ, ВЫПЕЧКА'!$AM$16</f>
        <v>40</v>
      </c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6"/>
      <c r="BP170" s="16"/>
      <c r="BQ170" s="16"/>
      <c r="BR170" s="15"/>
    </row>
    <row r="171" spans="1:71" ht="15.75" customHeight="1" thickTop="1" x14ac:dyDescent="0.25">
      <c r="A171" s="244" t="s">
        <v>248</v>
      </c>
      <c r="B171" s="94" t="s">
        <v>128</v>
      </c>
      <c r="C171" s="17">
        <f>C155+C157+C159+C161+C163+C165+C167+C169</f>
        <v>0</v>
      </c>
      <c r="D171" s="17">
        <f>D155+D157+D159+D161+D163+D165+D167+D169</f>
        <v>0</v>
      </c>
      <c r="E171" s="17">
        <f t="shared" ref="E171:BR172" si="36">E155+E157+E159+E161+E163+E165+E167+E169</f>
        <v>0</v>
      </c>
      <c r="F171" s="17">
        <f t="shared" si="36"/>
        <v>0</v>
      </c>
      <c r="G171" s="17">
        <f t="shared" si="36"/>
        <v>0</v>
      </c>
      <c r="H171" s="17">
        <f t="shared" si="36"/>
        <v>0</v>
      </c>
      <c r="I171" s="17">
        <f t="shared" si="36"/>
        <v>0</v>
      </c>
      <c r="J171" s="17">
        <f t="shared" si="36"/>
        <v>6</v>
      </c>
      <c r="K171" s="17">
        <f t="shared" si="36"/>
        <v>0</v>
      </c>
      <c r="L171" s="17">
        <f t="shared" si="36"/>
        <v>0</v>
      </c>
      <c r="M171" s="17">
        <f t="shared" si="36"/>
        <v>0</v>
      </c>
      <c r="N171" s="17">
        <f t="shared" si="36"/>
        <v>0</v>
      </c>
      <c r="O171" s="17">
        <f t="shared" si="36"/>
        <v>0</v>
      </c>
      <c r="P171" s="17">
        <f t="shared" si="36"/>
        <v>0</v>
      </c>
      <c r="Q171" s="17">
        <f t="shared" si="36"/>
        <v>0</v>
      </c>
      <c r="R171" s="17">
        <f t="shared" si="36"/>
        <v>0</v>
      </c>
      <c r="S171" s="17">
        <f t="shared" si="36"/>
        <v>0</v>
      </c>
      <c r="T171" s="17">
        <f t="shared" si="36"/>
        <v>109.6</v>
      </c>
      <c r="U171" s="17">
        <f t="shared" si="36"/>
        <v>0</v>
      </c>
      <c r="V171" s="17">
        <f t="shared" si="36"/>
        <v>170.3</v>
      </c>
      <c r="W171" s="17">
        <f t="shared" si="36"/>
        <v>20</v>
      </c>
      <c r="X171" s="17">
        <f t="shared" si="36"/>
        <v>23.5</v>
      </c>
      <c r="Y171" s="17">
        <f t="shared" si="36"/>
        <v>33.799999999999997</v>
      </c>
      <c r="Z171" s="17">
        <f t="shared" si="36"/>
        <v>40</v>
      </c>
      <c r="AA171" s="17">
        <f t="shared" si="36"/>
        <v>0</v>
      </c>
      <c r="AB171" s="17">
        <f t="shared" si="36"/>
        <v>64.8</v>
      </c>
      <c r="AC171" s="17">
        <f t="shared" si="36"/>
        <v>0</v>
      </c>
      <c r="AD171" s="17">
        <f t="shared" si="36"/>
        <v>0</v>
      </c>
      <c r="AE171" s="17">
        <f t="shared" si="36"/>
        <v>0</v>
      </c>
      <c r="AF171" s="17">
        <f t="shared" si="36"/>
        <v>6.3</v>
      </c>
      <c r="AG171" s="17">
        <f t="shared" si="36"/>
        <v>0</v>
      </c>
      <c r="AH171" s="17">
        <f t="shared" si="36"/>
        <v>0</v>
      </c>
      <c r="AI171" s="17">
        <f t="shared" si="36"/>
        <v>0</v>
      </c>
      <c r="AJ171" s="17">
        <f>AJ155+AJ157+AJ159+AJ161+AJ163+AJ165+AJ167+AJ169</f>
        <v>0</v>
      </c>
      <c r="AK171" s="17">
        <f t="shared" si="36"/>
        <v>0</v>
      </c>
      <c r="AL171" s="17">
        <f t="shared" si="36"/>
        <v>0</v>
      </c>
      <c r="AM171" s="17">
        <f t="shared" si="36"/>
        <v>0</v>
      </c>
      <c r="AN171" s="17">
        <f t="shared" si="36"/>
        <v>0</v>
      </c>
      <c r="AO171" s="17">
        <f t="shared" si="36"/>
        <v>0</v>
      </c>
      <c r="AP171" s="17">
        <f t="shared" si="36"/>
        <v>0</v>
      </c>
      <c r="AQ171" s="17">
        <f t="shared" si="36"/>
        <v>200</v>
      </c>
      <c r="AR171" s="17">
        <f t="shared" si="36"/>
        <v>0</v>
      </c>
      <c r="AS171" s="17">
        <f t="shared" si="36"/>
        <v>45</v>
      </c>
      <c r="AT171" s="17">
        <f t="shared" si="36"/>
        <v>0</v>
      </c>
      <c r="AU171" s="17">
        <f t="shared" si="36"/>
        <v>30</v>
      </c>
      <c r="AV171" s="17">
        <f t="shared" si="36"/>
        <v>1.4</v>
      </c>
      <c r="AW171" s="17">
        <f t="shared" si="36"/>
        <v>0</v>
      </c>
      <c r="AX171" s="17">
        <f t="shared" si="36"/>
        <v>0</v>
      </c>
      <c r="AY171" s="17">
        <f t="shared" si="36"/>
        <v>0</v>
      </c>
      <c r="AZ171" s="17">
        <f t="shared" si="36"/>
        <v>0</v>
      </c>
      <c r="BA171" s="17">
        <f t="shared" si="36"/>
        <v>0</v>
      </c>
      <c r="BB171" s="17">
        <f t="shared" si="36"/>
        <v>0</v>
      </c>
      <c r="BC171" s="17">
        <f t="shared" si="36"/>
        <v>0</v>
      </c>
      <c r="BD171" s="17">
        <f t="shared" si="36"/>
        <v>0</v>
      </c>
      <c r="BE171" s="17">
        <f t="shared" si="36"/>
        <v>18</v>
      </c>
      <c r="BF171" s="17">
        <f>BF155+BF157+BF159+BF161+BF163+BF165+BF167+BF169</f>
        <v>0</v>
      </c>
      <c r="BG171" s="17">
        <f t="shared" si="36"/>
        <v>0</v>
      </c>
      <c r="BH171" s="17">
        <f t="shared" si="36"/>
        <v>0</v>
      </c>
      <c r="BI171" s="17">
        <v>1.3</v>
      </c>
      <c r="BJ171" s="17">
        <f t="shared" si="36"/>
        <v>2</v>
      </c>
      <c r="BK171" s="17">
        <f t="shared" si="36"/>
        <v>0</v>
      </c>
      <c r="BL171" s="17">
        <f t="shared" si="36"/>
        <v>0</v>
      </c>
      <c r="BM171" s="17">
        <f t="shared" si="36"/>
        <v>0</v>
      </c>
      <c r="BN171" s="17">
        <f t="shared" si="36"/>
        <v>0</v>
      </c>
      <c r="BO171" s="17">
        <f t="shared" si="36"/>
        <v>0</v>
      </c>
      <c r="BP171" s="17">
        <f t="shared" si="36"/>
        <v>0</v>
      </c>
      <c r="BQ171" s="17">
        <f t="shared" si="36"/>
        <v>0</v>
      </c>
      <c r="BR171" s="17">
        <f t="shared" si="36"/>
        <v>5.0999999999999996</v>
      </c>
    </row>
    <row r="172" spans="1:71" ht="15.75" customHeight="1" thickBot="1" x14ac:dyDescent="0.3">
      <c r="A172" s="245"/>
      <c r="B172" s="64" t="s">
        <v>130</v>
      </c>
      <c r="C172" s="18">
        <f>C156+C158+C160+C162+C164+C166+C168+C170</f>
        <v>0</v>
      </c>
      <c r="D172" s="18">
        <f>D156+D158+D160+D162+D164+D166+D168+D170</f>
        <v>0</v>
      </c>
      <c r="E172" s="18">
        <f t="shared" si="36"/>
        <v>0</v>
      </c>
      <c r="F172" s="18">
        <f t="shared" si="36"/>
        <v>0</v>
      </c>
      <c r="G172" s="18">
        <f t="shared" si="36"/>
        <v>0</v>
      </c>
      <c r="H172" s="18">
        <f t="shared" si="36"/>
        <v>0</v>
      </c>
      <c r="I172" s="18">
        <f t="shared" si="36"/>
        <v>0</v>
      </c>
      <c r="J172" s="18">
        <f t="shared" si="36"/>
        <v>7.5</v>
      </c>
      <c r="K172" s="18">
        <f t="shared" si="36"/>
        <v>0</v>
      </c>
      <c r="L172" s="18">
        <f t="shared" si="36"/>
        <v>0</v>
      </c>
      <c r="M172" s="18">
        <f t="shared" si="36"/>
        <v>0</v>
      </c>
      <c r="N172" s="18">
        <f t="shared" si="36"/>
        <v>0</v>
      </c>
      <c r="O172" s="18">
        <f t="shared" si="36"/>
        <v>0</v>
      </c>
      <c r="P172" s="18">
        <f t="shared" si="36"/>
        <v>0</v>
      </c>
      <c r="Q172" s="18">
        <f t="shared" si="36"/>
        <v>0</v>
      </c>
      <c r="R172" s="18">
        <f t="shared" si="36"/>
        <v>0</v>
      </c>
      <c r="S172" s="18">
        <f t="shared" si="36"/>
        <v>0</v>
      </c>
      <c r="T172" s="18">
        <f t="shared" si="36"/>
        <v>118.7</v>
      </c>
      <c r="U172" s="18">
        <f t="shared" si="36"/>
        <v>0</v>
      </c>
      <c r="V172" s="18">
        <f t="shared" si="36"/>
        <v>188.5</v>
      </c>
      <c r="W172" s="18">
        <f t="shared" si="36"/>
        <v>25</v>
      </c>
      <c r="X172" s="18">
        <f t="shared" si="36"/>
        <v>26.7</v>
      </c>
      <c r="Y172" s="18">
        <f t="shared" si="36"/>
        <v>38.200000000000003</v>
      </c>
      <c r="Z172" s="18">
        <f t="shared" si="36"/>
        <v>50</v>
      </c>
      <c r="AA172" s="18">
        <f t="shared" si="36"/>
        <v>0</v>
      </c>
      <c r="AB172" s="18">
        <f t="shared" si="36"/>
        <v>108</v>
      </c>
      <c r="AC172" s="18">
        <f t="shared" si="36"/>
        <v>0</v>
      </c>
      <c r="AD172" s="18">
        <f t="shared" si="36"/>
        <v>0</v>
      </c>
      <c r="AE172" s="18">
        <f t="shared" si="36"/>
        <v>0</v>
      </c>
      <c r="AF172" s="18">
        <f t="shared" si="36"/>
        <v>7.4</v>
      </c>
      <c r="AG172" s="18">
        <f t="shared" si="36"/>
        <v>0</v>
      </c>
      <c r="AH172" s="18">
        <f t="shared" si="36"/>
        <v>0</v>
      </c>
      <c r="AI172" s="18">
        <f t="shared" si="36"/>
        <v>0</v>
      </c>
      <c r="AJ172" s="18">
        <f>AJ156+AJ158+AJ160+AJ162+AJ164+AJ166+AJ168+AJ170</f>
        <v>0</v>
      </c>
      <c r="AK172" s="18">
        <f t="shared" si="36"/>
        <v>0</v>
      </c>
      <c r="AL172" s="18">
        <f t="shared" si="36"/>
        <v>0</v>
      </c>
      <c r="AM172" s="18">
        <f t="shared" si="36"/>
        <v>0</v>
      </c>
      <c r="AN172" s="18">
        <f t="shared" si="36"/>
        <v>0</v>
      </c>
      <c r="AO172" s="18">
        <f t="shared" si="36"/>
        <v>0</v>
      </c>
      <c r="AP172" s="18">
        <f t="shared" si="36"/>
        <v>0</v>
      </c>
      <c r="AQ172" s="18">
        <f t="shared" si="36"/>
        <v>200</v>
      </c>
      <c r="AR172" s="18">
        <f t="shared" si="36"/>
        <v>0</v>
      </c>
      <c r="AS172" s="18">
        <f t="shared" si="36"/>
        <v>55</v>
      </c>
      <c r="AT172" s="18">
        <f t="shared" si="36"/>
        <v>0</v>
      </c>
      <c r="AU172" s="18">
        <f t="shared" si="36"/>
        <v>40</v>
      </c>
      <c r="AV172" s="18">
        <f t="shared" si="36"/>
        <v>1.5</v>
      </c>
      <c r="AW172" s="18">
        <f t="shared" si="36"/>
        <v>0</v>
      </c>
      <c r="AX172" s="18">
        <f t="shared" si="36"/>
        <v>0</v>
      </c>
      <c r="AY172" s="18">
        <f t="shared" si="36"/>
        <v>0</v>
      </c>
      <c r="AZ172" s="18">
        <f t="shared" si="36"/>
        <v>0</v>
      </c>
      <c r="BA172" s="18">
        <f t="shared" si="36"/>
        <v>0</v>
      </c>
      <c r="BB172" s="18">
        <f t="shared" si="36"/>
        <v>0</v>
      </c>
      <c r="BC172" s="18">
        <f t="shared" si="36"/>
        <v>0</v>
      </c>
      <c r="BD172" s="18">
        <f t="shared" si="36"/>
        <v>0</v>
      </c>
      <c r="BE172" s="18">
        <f t="shared" si="36"/>
        <v>0</v>
      </c>
      <c r="BF172" s="18">
        <f>BF156+BF158+BF160+BF162+BF164+BF166+BF168+BF170</f>
        <v>0</v>
      </c>
      <c r="BG172" s="18">
        <f t="shared" si="36"/>
        <v>0</v>
      </c>
      <c r="BH172" s="18">
        <f t="shared" si="36"/>
        <v>0</v>
      </c>
      <c r="BI172" s="18">
        <v>2.2999999999999998</v>
      </c>
      <c r="BJ172" s="18">
        <f t="shared" si="36"/>
        <v>2.5</v>
      </c>
      <c r="BK172" s="18">
        <f t="shared" si="36"/>
        <v>0</v>
      </c>
      <c r="BL172" s="18">
        <f t="shared" si="36"/>
        <v>0</v>
      </c>
      <c r="BM172" s="18">
        <f t="shared" si="36"/>
        <v>0</v>
      </c>
      <c r="BN172" s="18">
        <f t="shared" si="36"/>
        <v>0</v>
      </c>
      <c r="BO172" s="18">
        <f t="shared" si="36"/>
        <v>0</v>
      </c>
      <c r="BP172" s="18">
        <f t="shared" si="36"/>
        <v>0</v>
      </c>
      <c r="BQ172" s="18">
        <f t="shared" si="36"/>
        <v>0</v>
      </c>
      <c r="BR172" s="18">
        <f t="shared" si="36"/>
        <v>5.9</v>
      </c>
    </row>
    <row r="173" spans="1:71" ht="15.75" customHeight="1" thickTop="1" x14ac:dyDescent="0.25">
      <c r="A173" s="245"/>
      <c r="B173" s="74" t="s">
        <v>173</v>
      </c>
      <c r="C173" s="75">
        <v>47.2</v>
      </c>
      <c r="D173" s="75">
        <v>123</v>
      </c>
      <c r="E173" s="75"/>
      <c r="F173" s="75"/>
      <c r="G173" s="75">
        <v>180</v>
      </c>
      <c r="H173" s="75"/>
      <c r="I173" s="75">
        <v>200</v>
      </c>
      <c r="J173" s="75">
        <v>195</v>
      </c>
      <c r="K173" s="75">
        <v>214.6</v>
      </c>
      <c r="L173" s="75">
        <v>235</v>
      </c>
      <c r="M173" s="75">
        <v>344.5</v>
      </c>
      <c r="N173" s="75">
        <v>432.7</v>
      </c>
      <c r="O173" s="75">
        <v>429.2</v>
      </c>
      <c r="P173" s="75">
        <v>292.2</v>
      </c>
      <c r="Q173" s="75">
        <v>232.5</v>
      </c>
      <c r="R173" s="75">
        <v>149.9</v>
      </c>
      <c r="S173" s="75"/>
      <c r="T173" s="75">
        <v>162.6</v>
      </c>
      <c r="U173" s="75">
        <v>6.8</v>
      </c>
      <c r="V173" s="75">
        <v>37.1</v>
      </c>
      <c r="W173" s="75">
        <v>28.8</v>
      </c>
      <c r="X173" s="75">
        <v>23.4</v>
      </c>
      <c r="Y173" s="75">
        <v>33.6</v>
      </c>
      <c r="Z173" s="75">
        <v>32.4</v>
      </c>
      <c r="AA173" s="75"/>
      <c r="AB173" s="75"/>
      <c r="AC173" s="75">
        <v>72</v>
      </c>
      <c r="AD173" s="75">
        <v>78</v>
      </c>
      <c r="AE173" s="75"/>
      <c r="AF173" s="75">
        <v>113.5</v>
      </c>
      <c r="AG173" s="75">
        <v>123.3</v>
      </c>
      <c r="AH173" s="75">
        <v>88.1</v>
      </c>
      <c r="AI173" s="75">
        <v>56.3</v>
      </c>
      <c r="AJ173" s="75">
        <v>57.3</v>
      </c>
      <c r="AK173" s="75">
        <v>98</v>
      </c>
      <c r="AL173" s="75">
        <v>131</v>
      </c>
      <c r="AM173" s="75">
        <v>180.6</v>
      </c>
      <c r="AN173" s="75">
        <v>204.7</v>
      </c>
      <c r="AO173" s="75"/>
      <c r="AP173" s="75">
        <v>146</v>
      </c>
      <c r="AQ173" s="75">
        <v>25</v>
      </c>
      <c r="AR173" s="75">
        <v>36</v>
      </c>
      <c r="AS173" s="75">
        <v>48.5</v>
      </c>
      <c r="AT173" s="75">
        <v>50</v>
      </c>
      <c r="AU173" s="75">
        <v>55.2</v>
      </c>
      <c r="AV173" s="75">
        <v>31.7</v>
      </c>
      <c r="AW173" s="75">
        <v>36.299999999999997</v>
      </c>
      <c r="AX173" s="75">
        <v>54.7</v>
      </c>
      <c r="AY173" s="75"/>
      <c r="AZ173" s="75">
        <v>35.799999999999997</v>
      </c>
      <c r="BA173" s="75">
        <v>73.2</v>
      </c>
      <c r="BB173" s="75">
        <v>26.9</v>
      </c>
      <c r="BC173" s="75">
        <v>45</v>
      </c>
      <c r="BD173" s="75">
        <v>41.7</v>
      </c>
      <c r="BE173" s="75">
        <v>460</v>
      </c>
      <c r="BF173" s="75">
        <v>260</v>
      </c>
      <c r="BG173" s="75">
        <v>94</v>
      </c>
      <c r="BH173" s="75">
        <v>502</v>
      </c>
      <c r="BI173" s="75">
        <v>16.100000000000001</v>
      </c>
      <c r="BJ173" s="75">
        <v>46.2</v>
      </c>
      <c r="BK173" s="75">
        <v>525</v>
      </c>
      <c r="BL173" s="75">
        <v>464</v>
      </c>
      <c r="BM173" s="75">
        <v>115.2</v>
      </c>
      <c r="BN173" s="75">
        <v>402</v>
      </c>
      <c r="BO173" s="75"/>
      <c r="BP173" s="75">
        <v>406</v>
      </c>
      <c r="BQ173" s="75">
        <v>360</v>
      </c>
      <c r="BR173" s="75">
        <v>107.6</v>
      </c>
      <c r="BS173" s="68"/>
    </row>
    <row r="174" spans="1:71" ht="15.75" customHeight="1" x14ac:dyDescent="0.25">
      <c r="A174" s="245"/>
      <c r="B174" s="66" t="s">
        <v>128</v>
      </c>
      <c r="C174" s="67">
        <f>C171*C173/1000</f>
        <v>0</v>
      </c>
      <c r="D174" s="67">
        <f>D171*D173/1000</f>
        <v>0</v>
      </c>
      <c r="E174" s="67">
        <f t="shared" ref="E174:T174" si="37">E171*E173/1000</f>
        <v>0</v>
      </c>
      <c r="F174" s="67">
        <f t="shared" si="37"/>
        <v>0</v>
      </c>
      <c r="G174" s="67">
        <f t="shared" si="37"/>
        <v>0</v>
      </c>
      <c r="H174" s="67">
        <f t="shared" si="37"/>
        <v>0</v>
      </c>
      <c r="I174" s="67">
        <f t="shared" si="37"/>
        <v>0</v>
      </c>
      <c r="J174" s="67">
        <f t="shared" si="37"/>
        <v>1.2</v>
      </c>
      <c r="K174" s="67">
        <f t="shared" si="37"/>
        <v>0</v>
      </c>
      <c r="L174" s="67">
        <f t="shared" si="37"/>
        <v>0</v>
      </c>
      <c r="M174" s="67">
        <f t="shared" si="37"/>
        <v>0</v>
      </c>
      <c r="N174" s="67">
        <f t="shared" si="37"/>
        <v>0</v>
      </c>
      <c r="O174" s="67">
        <f t="shared" si="37"/>
        <v>0</v>
      </c>
      <c r="P174" s="67">
        <f t="shared" si="37"/>
        <v>0</v>
      </c>
      <c r="Q174" s="67">
        <f t="shared" si="37"/>
        <v>0</v>
      </c>
      <c r="R174" s="67">
        <f t="shared" si="37"/>
        <v>0</v>
      </c>
      <c r="S174" s="67">
        <f t="shared" si="37"/>
        <v>0</v>
      </c>
      <c r="T174" s="67">
        <f t="shared" si="37"/>
        <v>17.8</v>
      </c>
      <c r="U174" s="67">
        <f>U171*U173</f>
        <v>0</v>
      </c>
      <c r="V174" s="67">
        <f t="shared" ref="V174:BM174" si="38">V171*V173/1000</f>
        <v>6.3</v>
      </c>
      <c r="W174" s="67">
        <f t="shared" si="38"/>
        <v>0.6</v>
      </c>
      <c r="X174" s="67">
        <f t="shared" si="38"/>
        <v>0.5</v>
      </c>
      <c r="Y174" s="67">
        <f t="shared" si="38"/>
        <v>1.1000000000000001</v>
      </c>
      <c r="Z174" s="67">
        <f t="shared" si="38"/>
        <v>1.3</v>
      </c>
      <c r="AA174" s="67">
        <f t="shared" si="38"/>
        <v>0</v>
      </c>
      <c r="AB174" s="67">
        <f t="shared" si="38"/>
        <v>0</v>
      </c>
      <c r="AC174" s="67">
        <f t="shared" si="38"/>
        <v>0</v>
      </c>
      <c r="AD174" s="67">
        <f t="shared" si="38"/>
        <v>0</v>
      </c>
      <c r="AE174" s="67">
        <f t="shared" si="38"/>
        <v>0</v>
      </c>
      <c r="AF174" s="67">
        <f t="shared" si="38"/>
        <v>0.7</v>
      </c>
      <c r="AG174" s="67">
        <f t="shared" si="38"/>
        <v>0</v>
      </c>
      <c r="AH174" s="67">
        <f t="shared" si="38"/>
        <v>0</v>
      </c>
      <c r="AI174" s="67">
        <f t="shared" si="38"/>
        <v>0</v>
      </c>
      <c r="AJ174" s="67">
        <f>AJ171*AJ173/1000</f>
        <v>0</v>
      </c>
      <c r="AK174" s="67">
        <f t="shared" si="38"/>
        <v>0</v>
      </c>
      <c r="AL174" s="67">
        <f t="shared" si="38"/>
        <v>0</v>
      </c>
      <c r="AM174" s="67">
        <f t="shared" si="38"/>
        <v>0</v>
      </c>
      <c r="AN174" s="67">
        <f t="shared" si="38"/>
        <v>0</v>
      </c>
      <c r="AO174" s="67">
        <f t="shared" si="38"/>
        <v>0</v>
      </c>
      <c r="AP174" s="67">
        <f t="shared" si="38"/>
        <v>0</v>
      </c>
      <c r="AQ174" s="67">
        <f t="shared" si="38"/>
        <v>5</v>
      </c>
      <c r="AR174" s="67">
        <f t="shared" si="38"/>
        <v>0</v>
      </c>
      <c r="AS174" s="67">
        <f t="shared" si="38"/>
        <v>2.2000000000000002</v>
      </c>
      <c r="AT174" s="67">
        <f t="shared" si="38"/>
        <v>0</v>
      </c>
      <c r="AU174" s="67">
        <f t="shared" si="38"/>
        <v>1.7</v>
      </c>
      <c r="AV174" s="67">
        <f t="shared" si="38"/>
        <v>0</v>
      </c>
      <c r="AW174" s="67">
        <f t="shared" si="38"/>
        <v>0</v>
      </c>
      <c r="AX174" s="67">
        <f t="shared" si="38"/>
        <v>0</v>
      </c>
      <c r="AY174" s="67">
        <f t="shared" si="38"/>
        <v>0</v>
      </c>
      <c r="AZ174" s="67">
        <f t="shared" si="38"/>
        <v>0</v>
      </c>
      <c r="BA174" s="67">
        <f t="shared" si="38"/>
        <v>0</v>
      </c>
      <c r="BB174" s="67">
        <f t="shared" si="38"/>
        <v>0</v>
      </c>
      <c r="BC174" s="67">
        <f t="shared" si="38"/>
        <v>0</v>
      </c>
      <c r="BD174" s="67">
        <f t="shared" si="38"/>
        <v>0</v>
      </c>
      <c r="BE174" s="67">
        <f t="shared" si="38"/>
        <v>8.3000000000000007</v>
      </c>
      <c r="BF174" s="67">
        <f>BF171*BF173/1000</f>
        <v>0</v>
      </c>
      <c r="BG174" s="67">
        <f t="shared" si="38"/>
        <v>0</v>
      </c>
      <c r="BH174" s="67">
        <f t="shared" si="38"/>
        <v>0</v>
      </c>
      <c r="BI174" s="67">
        <f t="shared" si="38"/>
        <v>0</v>
      </c>
      <c r="BJ174" s="67">
        <f t="shared" si="38"/>
        <v>0.1</v>
      </c>
      <c r="BK174" s="67">
        <f t="shared" si="38"/>
        <v>0</v>
      </c>
      <c r="BL174" s="67">
        <f t="shared" si="38"/>
        <v>0</v>
      </c>
      <c r="BM174" s="67">
        <f t="shared" si="38"/>
        <v>0</v>
      </c>
      <c r="BN174" s="67">
        <f>BN171*BN173/1000</f>
        <v>0</v>
      </c>
      <c r="BO174" s="67">
        <f>BO171*BO173/1000</f>
        <v>0</v>
      </c>
      <c r="BP174" s="67">
        <f>BP171*BP173/1000</f>
        <v>0</v>
      </c>
      <c r="BQ174" s="67">
        <f>BQ171*BQ173/1000</f>
        <v>0</v>
      </c>
      <c r="BR174" s="67">
        <f>BR171*BR173/920</f>
        <v>0.6</v>
      </c>
      <c r="BS174" s="70">
        <f>SUM(C174:BR174)</f>
        <v>47.4</v>
      </c>
    </row>
    <row r="175" spans="1:71" ht="15.75" customHeight="1" thickBot="1" x14ac:dyDescent="0.3">
      <c r="A175" s="246"/>
      <c r="B175" s="64" t="s">
        <v>130</v>
      </c>
      <c r="C175" s="18">
        <f>C172*C173/1000</f>
        <v>0</v>
      </c>
      <c r="D175" s="18">
        <f>D172*D173/1000</f>
        <v>0</v>
      </c>
      <c r="E175" s="18">
        <f t="shared" ref="E175:T175" si="39">E172*E173/1000</f>
        <v>0</v>
      </c>
      <c r="F175" s="18">
        <f t="shared" si="39"/>
        <v>0</v>
      </c>
      <c r="G175" s="18">
        <f t="shared" si="39"/>
        <v>0</v>
      </c>
      <c r="H175" s="18">
        <f t="shared" si="39"/>
        <v>0</v>
      </c>
      <c r="I175" s="18">
        <f t="shared" si="39"/>
        <v>0</v>
      </c>
      <c r="J175" s="18">
        <f t="shared" si="39"/>
        <v>1.5</v>
      </c>
      <c r="K175" s="18">
        <f t="shared" si="39"/>
        <v>0</v>
      </c>
      <c r="L175" s="18">
        <f t="shared" si="39"/>
        <v>0</v>
      </c>
      <c r="M175" s="18">
        <f t="shared" si="39"/>
        <v>0</v>
      </c>
      <c r="N175" s="18">
        <f t="shared" si="39"/>
        <v>0</v>
      </c>
      <c r="O175" s="18">
        <f t="shared" si="39"/>
        <v>0</v>
      </c>
      <c r="P175" s="18">
        <f t="shared" si="39"/>
        <v>0</v>
      </c>
      <c r="Q175" s="18">
        <f t="shared" si="39"/>
        <v>0</v>
      </c>
      <c r="R175" s="18">
        <f t="shared" si="39"/>
        <v>0</v>
      </c>
      <c r="S175" s="18">
        <f t="shared" si="39"/>
        <v>0</v>
      </c>
      <c r="T175" s="18">
        <f t="shared" si="39"/>
        <v>19.3</v>
      </c>
      <c r="U175" s="18">
        <f>U172*U173</f>
        <v>0</v>
      </c>
      <c r="V175" s="18">
        <f t="shared" ref="V175:BM175" si="40">V172*V173/1000</f>
        <v>7</v>
      </c>
      <c r="W175" s="18">
        <f t="shared" si="40"/>
        <v>0.7</v>
      </c>
      <c r="X175" s="18">
        <f t="shared" si="40"/>
        <v>0.6</v>
      </c>
      <c r="Y175" s="18">
        <f t="shared" si="40"/>
        <v>1.3</v>
      </c>
      <c r="Z175" s="18">
        <f t="shared" si="40"/>
        <v>1.6</v>
      </c>
      <c r="AA175" s="18">
        <f t="shared" si="40"/>
        <v>0</v>
      </c>
      <c r="AB175" s="18">
        <f t="shared" si="40"/>
        <v>0</v>
      </c>
      <c r="AC175" s="18">
        <f t="shared" si="40"/>
        <v>0</v>
      </c>
      <c r="AD175" s="18">
        <f t="shared" si="40"/>
        <v>0</v>
      </c>
      <c r="AE175" s="18">
        <f t="shared" si="40"/>
        <v>0</v>
      </c>
      <c r="AF175" s="18">
        <f t="shared" si="40"/>
        <v>0.8</v>
      </c>
      <c r="AG175" s="18">
        <f t="shared" si="40"/>
        <v>0</v>
      </c>
      <c r="AH175" s="18">
        <f t="shared" si="40"/>
        <v>0</v>
      </c>
      <c r="AI175" s="18">
        <f t="shared" si="40"/>
        <v>0</v>
      </c>
      <c r="AJ175" s="18">
        <f>AJ172*AJ173/1000</f>
        <v>0</v>
      </c>
      <c r="AK175" s="18">
        <f t="shared" si="40"/>
        <v>0</v>
      </c>
      <c r="AL175" s="18">
        <f t="shared" si="40"/>
        <v>0</v>
      </c>
      <c r="AM175" s="18">
        <f t="shared" si="40"/>
        <v>0</v>
      </c>
      <c r="AN175" s="18">
        <f t="shared" si="40"/>
        <v>0</v>
      </c>
      <c r="AO175" s="18">
        <f t="shared" si="40"/>
        <v>0</v>
      </c>
      <c r="AP175" s="18">
        <f t="shared" si="40"/>
        <v>0</v>
      </c>
      <c r="AQ175" s="18">
        <f t="shared" si="40"/>
        <v>5</v>
      </c>
      <c r="AR175" s="18">
        <f t="shared" si="40"/>
        <v>0</v>
      </c>
      <c r="AS175" s="18">
        <f t="shared" si="40"/>
        <v>2.7</v>
      </c>
      <c r="AT175" s="18">
        <f t="shared" si="40"/>
        <v>0</v>
      </c>
      <c r="AU175" s="18">
        <f t="shared" si="40"/>
        <v>2.2000000000000002</v>
      </c>
      <c r="AV175" s="18">
        <f t="shared" si="40"/>
        <v>0</v>
      </c>
      <c r="AW175" s="18">
        <f t="shared" si="40"/>
        <v>0</v>
      </c>
      <c r="AX175" s="18">
        <f t="shared" si="40"/>
        <v>0</v>
      </c>
      <c r="AY175" s="18">
        <f t="shared" si="40"/>
        <v>0</v>
      </c>
      <c r="AZ175" s="18">
        <f t="shared" si="40"/>
        <v>0</v>
      </c>
      <c r="BA175" s="18">
        <f t="shared" si="40"/>
        <v>0</v>
      </c>
      <c r="BB175" s="18">
        <f t="shared" si="40"/>
        <v>0</v>
      </c>
      <c r="BC175" s="18">
        <f t="shared" si="40"/>
        <v>0</v>
      </c>
      <c r="BD175" s="18">
        <f t="shared" si="40"/>
        <v>0</v>
      </c>
      <c r="BE175" s="18">
        <f t="shared" si="40"/>
        <v>0</v>
      </c>
      <c r="BF175" s="18">
        <f>BF172*BF173/1000</f>
        <v>0</v>
      </c>
      <c r="BG175" s="18">
        <f t="shared" si="40"/>
        <v>0</v>
      </c>
      <c r="BH175" s="18">
        <f t="shared" si="40"/>
        <v>0</v>
      </c>
      <c r="BI175" s="18">
        <f t="shared" si="40"/>
        <v>0</v>
      </c>
      <c r="BJ175" s="18">
        <f t="shared" si="40"/>
        <v>0.1</v>
      </c>
      <c r="BK175" s="18">
        <f t="shared" si="40"/>
        <v>0</v>
      </c>
      <c r="BL175" s="18">
        <f t="shared" si="40"/>
        <v>0</v>
      </c>
      <c r="BM175" s="18">
        <f t="shared" si="40"/>
        <v>0</v>
      </c>
      <c r="BN175" s="18">
        <f>BN172*BN173/1000</f>
        <v>0</v>
      </c>
      <c r="BO175" s="18">
        <f>BO172*BO173/1000</f>
        <v>0</v>
      </c>
      <c r="BP175" s="18">
        <f>BP172*BP173/1000</f>
        <v>0</v>
      </c>
      <c r="BQ175" s="18">
        <f>BQ172*BQ173/1000</f>
        <v>0</v>
      </c>
      <c r="BR175" s="18">
        <f>BR172*BR173/920</f>
        <v>0.7</v>
      </c>
      <c r="BS175" s="69">
        <f>SUM(C175:BR175)</f>
        <v>43.5</v>
      </c>
    </row>
    <row r="176" spans="1:71" ht="15" customHeight="1" thickTop="1" x14ac:dyDescent="0.25">
      <c r="A176" s="292" t="s">
        <v>102</v>
      </c>
      <c r="B176" s="6">
        <v>60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>
        <f>'[1]ФРУКТЫ, ОВОЩИ'!$F$523</f>
        <v>55.5</v>
      </c>
      <c r="AA176" s="7"/>
      <c r="AB176" s="7"/>
      <c r="AC176" s="7"/>
      <c r="AD176" s="7">
        <f>'[1]ФРУКТЫ, ОВОЩИ'!$F$524</f>
        <v>15</v>
      </c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8"/>
      <c r="BP176" s="8"/>
      <c r="BQ176" s="8"/>
      <c r="BR176" s="7">
        <f>'[1]ФРУКТЫ, ОВОЩИ'!$F$525</f>
        <v>3</v>
      </c>
    </row>
    <row r="177" spans="1:70" ht="15" customHeight="1" x14ac:dyDescent="0.25">
      <c r="A177" s="292"/>
      <c r="B177" s="9">
        <v>100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>
        <f>'[1]ФРУКТЫ, ОВОЩИ'!$Q$523</f>
        <v>92.5</v>
      </c>
      <c r="AA177" s="10"/>
      <c r="AB177" s="10"/>
      <c r="AC177" s="10"/>
      <c r="AD177" s="10">
        <f>'[1]ФРУКТЫ, ОВОЩИ'!$Q$524</f>
        <v>25</v>
      </c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1"/>
      <c r="BP177" s="11"/>
      <c r="BQ177" s="11"/>
      <c r="BR177" s="10">
        <f>'[1]ФРУКТЫ, ОВОЩИ'!$Q$525</f>
        <v>5</v>
      </c>
    </row>
    <row r="178" spans="1:70" ht="15.75" customHeight="1" x14ac:dyDescent="0.25">
      <c r="A178" s="292" t="s">
        <v>119</v>
      </c>
      <c r="B178" s="6">
        <v>200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>
        <f>[1]СУПЫ!$F$359</f>
        <v>2</v>
      </c>
      <c r="N178" s="7"/>
      <c r="O178" s="7"/>
      <c r="P178" s="7"/>
      <c r="Q178" s="7"/>
      <c r="R178" s="7"/>
      <c r="S178" s="7"/>
      <c r="T178" s="7"/>
      <c r="U178" s="7"/>
      <c r="V178" s="7">
        <f>[1]СУПЫ!$F$356</f>
        <v>81.3</v>
      </c>
      <c r="W178" s="7"/>
      <c r="X178" s="7">
        <f>[1]СУПЫ!$F$358</f>
        <v>11.9</v>
      </c>
      <c r="Y178" s="7">
        <f>[1]СУПЫ!$F$357</f>
        <v>10</v>
      </c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>
        <f>[1]СУПЫ!$F$355</f>
        <v>10</v>
      </c>
      <c r="BE178" s="7"/>
      <c r="BF178" s="7"/>
      <c r="BG178" s="7"/>
      <c r="BH178" s="7"/>
      <c r="BI178" s="7"/>
      <c r="BJ178" s="7"/>
      <c r="BK178" s="7"/>
      <c r="BL178" s="7"/>
      <c r="BM178" s="7"/>
      <c r="BN178" s="8"/>
      <c r="BO178" s="7"/>
      <c r="BP178" s="29"/>
      <c r="BQ178" s="7"/>
      <c r="BR178" s="7"/>
    </row>
    <row r="179" spans="1:70" ht="15" customHeight="1" x14ac:dyDescent="0.25">
      <c r="A179" s="292"/>
      <c r="B179" s="9">
        <v>250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>
        <f>[1]СУПЫ!$Q$359</f>
        <v>2.5</v>
      </c>
      <c r="N179" s="10"/>
      <c r="O179" s="10"/>
      <c r="P179" s="10"/>
      <c r="Q179" s="10"/>
      <c r="R179" s="10"/>
      <c r="S179" s="10"/>
      <c r="T179" s="10"/>
      <c r="U179" s="10"/>
      <c r="V179" s="10">
        <f>[1]СУПЫ!$Q$356</f>
        <v>101.7</v>
      </c>
      <c r="W179" s="10"/>
      <c r="X179" s="10">
        <f>[1]СУПЫ!$Q$358</f>
        <v>14.9</v>
      </c>
      <c r="Y179" s="10">
        <f>[1]СУПЫ!$Q$357</f>
        <v>12.5</v>
      </c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>
        <f>[1]СУПЫ!$Q$355</f>
        <v>12.5</v>
      </c>
      <c r="BE179" s="10"/>
      <c r="BF179" s="10"/>
      <c r="BG179" s="10"/>
      <c r="BH179" s="10"/>
      <c r="BI179" s="10"/>
      <c r="BJ179" s="10"/>
      <c r="BK179" s="10"/>
      <c r="BL179" s="10"/>
      <c r="BM179" s="10"/>
      <c r="BN179" s="11"/>
      <c r="BO179" s="10"/>
      <c r="BP179" s="34"/>
      <c r="BQ179" s="10"/>
      <c r="BR179" s="10"/>
    </row>
    <row r="180" spans="1:70" ht="15" customHeight="1" x14ac:dyDescent="0.25">
      <c r="A180" s="292" t="s">
        <v>110</v>
      </c>
      <c r="B180" s="6">
        <v>90</v>
      </c>
      <c r="C180" s="7">
        <f>'[1]МЯСО, РЫБА'!$F$148</f>
        <v>20.6</v>
      </c>
      <c r="D180" s="7"/>
      <c r="E180" s="7"/>
      <c r="F180" s="7"/>
      <c r="G180" s="7"/>
      <c r="H180" s="7"/>
      <c r="I180" s="7"/>
      <c r="J180" s="7"/>
      <c r="K180" s="7"/>
      <c r="L180" s="7"/>
      <c r="M180" s="7">
        <f>'[1]МЯСО, РЫБА'!$F$150</f>
        <v>4.5</v>
      </c>
      <c r="N180" s="7"/>
      <c r="O180" s="7">
        <f>'[1]МЯСО, РЫБА'!$F$144</f>
        <v>35</v>
      </c>
      <c r="P180" s="7">
        <f>'[1]МЯСО, РЫБА'!$F$145</f>
        <v>35</v>
      </c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>
        <f>'[1]МЯСО, РЫБА'!$F$146</f>
        <v>16.7</v>
      </c>
      <c r="AT180" s="7">
        <f>'[1]МЯСО, РЫБА'!$F$147</f>
        <v>9.6</v>
      </c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8"/>
      <c r="BP180" s="8"/>
      <c r="BQ180" s="8"/>
      <c r="BR180" s="7"/>
    </row>
    <row r="181" spans="1:70" ht="15" customHeight="1" x14ac:dyDescent="0.25">
      <c r="A181" s="292"/>
      <c r="B181" s="9">
        <v>100</v>
      </c>
      <c r="C181" s="10">
        <f>'[1]МЯСО, РЫБА'!$Q$148</f>
        <v>22.9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>
        <f>'[1]МЯСО, РЫБА'!$Q$150</f>
        <v>5</v>
      </c>
      <c r="N181" s="10"/>
      <c r="O181" s="10">
        <f>'[1]МЯСО, РЫБА'!$Q$144</f>
        <v>38.9</v>
      </c>
      <c r="P181" s="10">
        <f>'[1]МЯСО, РЫБА'!$Q$145</f>
        <v>38.9</v>
      </c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>
        <f>'[1]МЯСО, РЫБА'!$Q$146</f>
        <v>18.600000000000001</v>
      </c>
      <c r="AT181" s="10">
        <f>'[1]МЯСО, РЫБА'!$Q$147</f>
        <v>10.7</v>
      </c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1"/>
      <c r="BP181" s="11"/>
      <c r="BQ181" s="11"/>
      <c r="BR181" s="10"/>
    </row>
    <row r="182" spans="1:70" ht="15.75" customHeight="1" x14ac:dyDescent="0.25">
      <c r="A182" s="292" t="s">
        <v>120</v>
      </c>
      <c r="B182" s="6">
        <v>150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>
        <f>[1]ГАРНИРЫ!$F$145</f>
        <v>197</v>
      </c>
      <c r="X182" s="7">
        <f>[1]ГАРНИРЫ!$F$149</f>
        <v>14.3</v>
      </c>
      <c r="Y182" s="7">
        <f>[1]ГАРНИРЫ!$F$148</f>
        <v>7.5</v>
      </c>
      <c r="Z182" s="7"/>
      <c r="AA182" s="7"/>
      <c r="AB182" s="7"/>
      <c r="AC182" s="7"/>
      <c r="AD182" s="7"/>
      <c r="AE182" s="7"/>
      <c r="AF182" s="7">
        <f>[1]ГАРНИРЫ!$F$150</f>
        <v>4.8</v>
      </c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>
        <f>[1]ГАРНИРЫ!$F$151</f>
        <v>1.8</v>
      </c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>
        <f>[1]ГАРНИРЫ!$F$152</f>
        <v>1.5</v>
      </c>
      <c r="BK182" s="7"/>
      <c r="BL182" s="7"/>
      <c r="BM182" s="7"/>
      <c r="BN182" s="8"/>
      <c r="BO182" s="7"/>
      <c r="BP182" s="29"/>
      <c r="BQ182" s="7"/>
      <c r="BR182" s="7">
        <f>[1]ГАРНИРЫ!$F$147</f>
        <v>6</v>
      </c>
    </row>
    <row r="183" spans="1:70" ht="15" customHeight="1" x14ac:dyDescent="0.25">
      <c r="A183" s="292"/>
      <c r="B183" s="9">
        <v>180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>
        <f>[1]ГАРНИРЫ!$Q$145</f>
        <v>236.4</v>
      </c>
      <c r="X183" s="10">
        <f>[1]ГАРНИРЫ!$Q$149</f>
        <v>17.100000000000001</v>
      </c>
      <c r="Y183" s="10">
        <f>[1]ГАРНИРЫ!$Q$148</f>
        <v>9</v>
      </c>
      <c r="Z183" s="10"/>
      <c r="AA183" s="10"/>
      <c r="AB183" s="10"/>
      <c r="AC183" s="10"/>
      <c r="AD183" s="10"/>
      <c r="AE183" s="10"/>
      <c r="AF183" s="10">
        <f>[1]ГАРНИРЫ!$Q$150</f>
        <v>5.7</v>
      </c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>
        <f>[1]ГАРНИРЫ!$Q$151</f>
        <v>2.1</v>
      </c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>
        <f>[1]ГАРНИРЫ!$Q$152</f>
        <v>1.8</v>
      </c>
      <c r="BK183" s="10"/>
      <c r="BL183" s="10"/>
      <c r="BM183" s="10"/>
      <c r="BN183" s="11"/>
      <c r="BO183" s="10"/>
      <c r="BP183" s="34"/>
      <c r="BQ183" s="10"/>
      <c r="BR183" s="10">
        <f>[1]ГАРНИРЫ!$Q$147</f>
        <v>7.2</v>
      </c>
    </row>
    <row r="184" spans="1:70" ht="15.75" customHeight="1" x14ac:dyDescent="0.25">
      <c r="A184" s="292" t="s">
        <v>90</v>
      </c>
      <c r="B184" s="6">
        <v>200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>
        <f>[1]НАПИТКИ!$Q$314</f>
        <v>24.8</v>
      </c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>
        <f>[1]НАПИТКИ!$Q$315</f>
        <v>14.4</v>
      </c>
      <c r="BK184" s="7"/>
      <c r="BL184" s="7"/>
      <c r="BM184" s="7"/>
      <c r="BN184" s="7"/>
      <c r="BO184" s="8"/>
      <c r="BP184" s="8"/>
      <c r="BQ184" s="8"/>
      <c r="BR184" s="7"/>
    </row>
    <row r="185" spans="1:70" ht="15.75" customHeight="1" x14ac:dyDescent="0.25">
      <c r="A185" s="292"/>
      <c r="B185" s="9">
        <v>200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>
        <f>[1]НАПИТКИ!$Q$314</f>
        <v>24.8</v>
      </c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>
        <f>[1]НАПИТКИ!$Q$315</f>
        <v>14.4</v>
      </c>
      <c r="BK185" s="10"/>
      <c r="BL185" s="10"/>
      <c r="BM185" s="10"/>
      <c r="BN185" s="10"/>
      <c r="BO185" s="11"/>
      <c r="BP185" s="11"/>
      <c r="BQ185" s="11"/>
      <c r="BR185" s="10"/>
    </row>
    <row r="186" spans="1:70" ht="15.75" customHeight="1" x14ac:dyDescent="0.25">
      <c r="A186" s="292" t="s">
        <v>73</v>
      </c>
      <c r="B186" s="6">
        <v>100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>
        <f>'[1]ФРУКТЫ, ОВОЩИ'!$F$17</f>
        <v>100</v>
      </c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8"/>
      <c r="BP186" s="8"/>
      <c r="BQ186" s="8"/>
      <c r="BR186" s="7"/>
    </row>
    <row r="187" spans="1:70" ht="15.75" customHeight="1" x14ac:dyDescent="0.25">
      <c r="A187" s="292"/>
      <c r="B187" s="9">
        <v>100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2">
        <f>'[1]ФРУКТЫ, ОВОЩИ'!$F$17</f>
        <v>100</v>
      </c>
      <c r="AJ187" s="12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1"/>
      <c r="BP187" s="11"/>
      <c r="BQ187" s="11"/>
      <c r="BR187" s="10"/>
    </row>
    <row r="188" spans="1:70" ht="15.75" customHeight="1" x14ac:dyDescent="0.25">
      <c r="A188" s="292" t="s">
        <v>45</v>
      </c>
      <c r="B188" s="6">
        <v>45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>
        <f>'[1]ГАСТРОНОМИЯ, ВЫПЕЧКА'!$AB$57</f>
        <v>45</v>
      </c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8"/>
      <c r="BP188" s="8"/>
      <c r="BQ188" s="8"/>
      <c r="BR188" s="7"/>
    </row>
    <row r="189" spans="1:70" ht="15.75" customHeight="1" x14ac:dyDescent="0.25">
      <c r="A189" s="292"/>
      <c r="B189" s="9">
        <v>55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>
        <f>'[1]ГАСТРОНОМИЯ, ВЫПЕЧКА'!$AX$57</f>
        <v>55</v>
      </c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1"/>
      <c r="BP189" s="11"/>
      <c r="BQ189" s="11"/>
      <c r="BR189" s="10"/>
    </row>
    <row r="190" spans="1:70" ht="15.75" customHeight="1" x14ac:dyDescent="0.25">
      <c r="A190" s="292" t="s">
        <v>47</v>
      </c>
      <c r="B190" s="6">
        <v>30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>
        <f>'[1]ГАСТРОНОМИЯ, ВЫПЕЧКА'!$AB$16</f>
        <v>30</v>
      </c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8"/>
      <c r="BP190" s="8"/>
      <c r="BQ190" s="8"/>
      <c r="BR190" s="7"/>
    </row>
    <row r="191" spans="1:70" ht="15.75" customHeight="1" thickBot="1" x14ac:dyDescent="0.3">
      <c r="A191" s="235"/>
      <c r="B191" s="14">
        <v>40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>
        <f>'[1]ГАСТРОНОМИЯ, ВЫПЕЧКА'!$AM$16</f>
        <v>40</v>
      </c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6"/>
      <c r="BP191" s="16"/>
      <c r="BQ191" s="16"/>
      <c r="BR191" s="15"/>
    </row>
    <row r="192" spans="1:70" ht="15.75" customHeight="1" thickTop="1" x14ac:dyDescent="0.25">
      <c r="A192" s="244" t="s">
        <v>249</v>
      </c>
      <c r="B192" s="94" t="s">
        <v>128</v>
      </c>
      <c r="C192" s="17">
        <f>C176+C178+C180+C182+C184+C186+C188+C190</f>
        <v>20.6</v>
      </c>
      <c r="D192" s="17">
        <f>D176+D178+D180+D182+D184+D186+D188+D190</f>
        <v>0</v>
      </c>
      <c r="E192" s="17">
        <f t="shared" ref="E192:BR193" si="41">E176+E178+E180+E182+E184+E186+E188+E190</f>
        <v>0</v>
      </c>
      <c r="F192" s="17">
        <f t="shared" si="41"/>
        <v>0</v>
      </c>
      <c r="G192" s="17">
        <f t="shared" si="41"/>
        <v>0</v>
      </c>
      <c r="H192" s="17">
        <f t="shared" si="41"/>
        <v>0</v>
      </c>
      <c r="I192" s="17">
        <f t="shared" si="41"/>
        <v>0</v>
      </c>
      <c r="J192" s="17">
        <f t="shared" si="41"/>
        <v>0</v>
      </c>
      <c r="K192" s="17">
        <f t="shared" si="41"/>
        <v>0</v>
      </c>
      <c r="L192" s="17">
        <f t="shared" si="41"/>
        <v>0</v>
      </c>
      <c r="M192" s="17">
        <f t="shared" si="41"/>
        <v>6.5</v>
      </c>
      <c r="N192" s="17">
        <f t="shared" si="41"/>
        <v>0</v>
      </c>
      <c r="O192" s="17">
        <f t="shared" si="41"/>
        <v>35</v>
      </c>
      <c r="P192" s="17">
        <f t="shared" si="41"/>
        <v>35</v>
      </c>
      <c r="Q192" s="17">
        <f t="shared" si="41"/>
        <v>0</v>
      </c>
      <c r="R192" s="17">
        <f t="shared" si="41"/>
        <v>0</v>
      </c>
      <c r="S192" s="17">
        <f t="shared" si="41"/>
        <v>0</v>
      </c>
      <c r="T192" s="17">
        <f t="shared" si="41"/>
        <v>0</v>
      </c>
      <c r="U192" s="17">
        <f t="shared" si="41"/>
        <v>0</v>
      </c>
      <c r="V192" s="17">
        <f t="shared" si="41"/>
        <v>81.3</v>
      </c>
      <c r="W192" s="17">
        <f t="shared" si="41"/>
        <v>197</v>
      </c>
      <c r="X192" s="17">
        <f t="shared" si="41"/>
        <v>26.2</v>
      </c>
      <c r="Y192" s="17">
        <f t="shared" si="41"/>
        <v>17.5</v>
      </c>
      <c r="Z192" s="17">
        <f t="shared" si="41"/>
        <v>55.5</v>
      </c>
      <c r="AA192" s="17">
        <f t="shared" si="41"/>
        <v>0</v>
      </c>
      <c r="AB192" s="17">
        <f t="shared" si="41"/>
        <v>0</v>
      </c>
      <c r="AC192" s="17">
        <f t="shared" si="41"/>
        <v>0</v>
      </c>
      <c r="AD192" s="17">
        <f t="shared" si="41"/>
        <v>15</v>
      </c>
      <c r="AE192" s="17">
        <f t="shared" si="41"/>
        <v>0</v>
      </c>
      <c r="AF192" s="17">
        <f t="shared" si="41"/>
        <v>4.8</v>
      </c>
      <c r="AG192" s="17">
        <f t="shared" si="41"/>
        <v>0</v>
      </c>
      <c r="AH192" s="17">
        <f t="shared" si="41"/>
        <v>0</v>
      </c>
      <c r="AI192" s="17">
        <f t="shared" si="41"/>
        <v>100</v>
      </c>
      <c r="AJ192" s="17">
        <f>AJ176+AJ178+AJ180+AJ182+AJ184+AJ186+AJ188+AJ190</f>
        <v>0</v>
      </c>
      <c r="AK192" s="17">
        <f t="shared" si="41"/>
        <v>0</v>
      </c>
      <c r="AL192" s="17">
        <f t="shared" si="41"/>
        <v>24.8</v>
      </c>
      <c r="AM192" s="17">
        <f t="shared" si="41"/>
        <v>0</v>
      </c>
      <c r="AN192" s="17">
        <f t="shared" si="41"/>
        <v>0</v>
      </c>
      <c r="AO192" s="17">
        <f t="shared" si="41"/>
        <v>0</v>
      </c>
      <c r="AP192" s="17">
        <f t="shared" si="41"/>
        <v>0</v>
      </c>
      <c r="AQ192" s="17">
        <f t="shared" si="41"/>
        <v>0</v>
      </c>
      <c r="AR192" s="17">
        <f t="shared" si="41"/>
        <v>0</v>
      </c>
      <c r="AS192" s="17">
        <f t="shared" si="41"/>
        <v>61.7</v>
      </c>
      <c r="AT192" s="17">
        <f t="shared" si="41"/>
        <v>9.6</v>
      </c>
      <c r="AU192" s="17">
        <f t="shared" si="41"/>
        <v>30</v>
      </c>
      <c r="AV192" s="17">
        <f t="shared" si="41"/>
        <v>1.8</v>
      </c>
      <c r="AW192" s="17">
        <f t="shared" si="41"/>
        <v>0</v>
      </c>
      <c r="AX192" s="17">
        <f t="shared" si="41"/>
        <v>0</v>
      </c>
      <c r="AY192" s="17">
        <f t="shared" si="41"/>
        <v>0</v>
      </c>
      <c r="AZ192" s="17">
        <f t="shared" si="41"/>
        <v>0</v>
      </c>
      <c r="BA192" s="17">
        <f t="shared" si="41"/>
        <v>0</v>
      </c>
      <c r="BB192" s="17">
        <f t="shared" si="41"/>
        <v>0</v>
      </c>
      <c r="BC192" s="17">
        <f t="shared" si="41"/>
        <v>0</v>
      </c>
      <c r="BD192" s="17">
        <f t="shared" si="41"/>
        <v>10</v>
      </c>
      <c r="BE192" s="17">
        <f t="shared" si="41"/>
        <v>0</v>
      </c>
      <c r="BF192" s="17">
        <f>BF176+BF178+BF180+BF182+BF184+BF186+BF188+BF190</f>
        <v>0</v>
      </c>
      <c r="BG192" s="17">
        <f t="shared" si="41"/>
        <v>0</v>
      </c>
      <c r="BH192" s="17">
        <f t="shared" si="41"/>
        <v>0</v>
      </c>
      <c r="BI192" s="17">
        <v>1.3</v>
      </c>
      <c r="BJ192" s="17">
        <f t="shared" si="41"/>
        <v>15.9</v>
      </c>
      <c r="BK192" s="17">
        <f t="shared" si="41"/>
        <v>0</v>
      </c>
      <c r="BL192" s="17">
        <f t="shared" si="41"/>
        <v>0</v>
      </c>
      <c r="BM192" s="17">
        <f t="shared" si="41"/>
        <v>0</v>
      </c>
      <c r="BN192" s="17">
        <f t="shared" si="41"/>
        <v>0</v>
      </c>
      <c r="BO192" s="17">
        <f t="shared" si="41"/>
        <v>0</v>
      </c>
      <c r="BP192" s="17">
        <f t="shared" si="41"/>
        <v>0</v>
      </c>
      <c r="BQ192" s="17">
        <f t="shared" si="41"/>
        <v>0</v>
      </c>
      <c r="BR192" s="17">
        <f t="shared" si="41"/>
        <v>9</v>
      </c>
    </row>
    <row r="193" spans="1:96" ht="15.75" customHeight="1" thickBot="1" x14ac:dyDescent="0.3">
      <c r="A193" s="245"/>
      <c r="B193" s="64" t="s">
        <v>130</v>
      </c>
      <c r="C193" s="18">
        <f>C177+C179+C181+C183+C185+C187+C189+C191</f>
        <v>22.9</v>
      </c>
      <c r="D193" s="18">
        <f>D177+D179+D181+D183+D185+D187+D189+D191</f>
        <v>0</v>
      </c>
      <c r="E193" s="18">
        <f t="shared" si="41"/>
        <v>0</v>
      </c>
      <c r="F193" s="18">
        <f t="shared" si="41"/>
        <v>0</v>
      </c>
      <c r="G193" s="18">
        <f t="shared" si="41"/>
        <v>0</v>
      </c>
      <c r="H193" s="18">
        <f t="shared" si="41"/>
        <v>0</v>
      </c>
      <c r="I193" s="18">
        <f t="shared" si="41"/>
        <v>0</v>
      </c>
      <c r="J193" s="18">
        <f t="shared" si="41"/>
        <v>0</v>
      </c>
      <c r="K193" s="18">
        <f t="shared" si="41"/>
        <v>0</v>
      </c>
      <c r="L193" s="18">
        <f t="shared" si="41"/>
        <v>0</v>
      </c>
      <c r="M193" s="18">
        <f t="shared" si="41"/>
        <v>7.5</v>
      </c>
      <c r="N193" s="18">
        <f t="shared" si="41"/>
        <v>0</v>
      </c>
      <c r="O193" s="18">
        <f t="shared" si="41"/>
        <v>38.9</v>
      </c>
      <c r="P193" s="18">
        <f t="shared" si="41"/>
        <v>38.9</v>
      </c>
      <c r="Q193" s="18">
        <f t="shared" si="41"/>
        <v>0</v>
      </c>
      <c r="R193" s="18">
        <f t="shared" si="41"/>
        <v>0</v>
      </c>
      <c r="S193" s="18">
        <f t="shared" si="41"/>
        <v>0</v>
      </c>
      <c r="T193" s="18">
        <f t="shared" si="41"/>
        <v>0</v>
      </c>
      <c r="U193" s="18">
        <f t="shared" si="41"/>
        <v>0</v>
      </c>
      <c r="V193" s="18">
        <f t="shared" si="41"/>
        <v>101.7</v>
      </c>
      <c r="W193" s="18">
        <f t="shared" si="41"/>
        <v>236.4</v>
      </c>
      <c r="X193" s="18">
        <f t="shared" si="41"/>
        <v>32</v>
      </c>
      <c r="Y193" s="18">
        <f t="shared" si="41"/>
        <v>21.5</v>
      </c>
      <c r="Z193" s="18">
        <f t="shared" si="41"/>
        <v>92.5</v>
      </c>
      <c r="AA193" s="18">
        <f t="shared" si="41"/>
        <v>0</v>
      </c>
      <c r="AB193" s="18">
        <f t="shared" si="41"/>
        <v>0</v>
      </c>
      <c r="AC193" s="18">
        <f t="shared" si="41"/>
        <v>0</v>
      </c>
      <c r="AD193" s="18">
        <f t="shared" si="41"/>
        <v>25</v>
      </c>
      <c r="AE193" s="18">
        <f t="shared" si="41"/>
        <v>0</v>
      </c>
      <c r="AF193" s="18">
        <f t="shared" si="41"/>
        <v>5.7</v>
      </c>
      <c r="AG193" s="18">
        <f t="shared" si="41"/>
        <v>0</v>
      </c>
      <c r="AH193" s="18">
        <f t="shared" si="41"/>
        <v>0</v>
      </c>
      <c r="AI193" s="18">
        <f t="shared" si="41"/>
        <v>100</v>
      </c>
      <c r="AJ193" s="18">
        <f>AJ177+AJ179+AJ181+AJ183+AJ185+AJ187+AJ189+AJ191</f>
        <v>0</v>
      </c>
      <c r="AK193" s="18">
        <f t="shared" si="41"/>
        <v>0</v>
      </c>
      <c r="AL193" s="18">
        <f t="shared" si="41"/>
        <v>24.8</v>
      </c>
      <c r="AM193" s="18">
        <f t="shared" si="41"/>
        <v>0</v>
      </c>
      <c r="AN193" s="18">
        <f t="shared" si="41"/>
        <v>0</v>
      </c>
      <c r="AO193" s="18">
        <f t="shared" si="41"/>
        <v>0</v>
      </c>
      <c r="AP193" s="18">
        <f t="shared" si="41"/>
        <v>0</v>
      </c>
      <c r="AQ193" s="18">
        <f t="shared" si="41"/>
        <v>0</v>
      </c>
      <c r="AR193" s="18">
        <f t="shared" si="41"/>
        <v>0</v>
      </c>
      <c r="AS193" s="18">
        <f t="shared" si="41"/>
        <v>73.599999999999994</v>
      </c>
      <c r="AT193" s="18">
        <f t="shared" si="41"/>
        <v>10.7</v>
      </c>
      <c r="AU193" s="18">
        <f t="shared" si="41"/>
        <v>40</v>
      </c>
      <c r="AV193" s="18">
        <f t="shared" si="41"/>
        <v>2.1</v>
      </c>
      <c r="AW193" s="18">
        <f t="shared" si="41"/>
        <v>0</v>
      </c>
      <c r="AX193" s="18">
        <f t="shared" si="41"/>
        <v>0</v>
      </c>
      <c r="AY193" s="18">
        <f t="shared" si="41"/>
        <v>0</v>
      </c>
      <c r="AZ193" s="18">
        <f t="shared" si="41"/>
        <v>0</v>
      </c>
      <c r="BA193" s="18">
        <f t="shared" si="41"/>
        <v>0</v>
      </c>
      <c r="BB193" s="18">
        <f t="shared" si="41"/>
        <v>0</v>
      </c>
      <c r="BC193" s="18">
        <f t="shared" si="41"/>
        <v>0</v>
      </c>
      <c r="BD193" s="18">
        <f t="shared" si="41"/>
        <v>12.5</v>
      </c>
      <c r="BE193" s="18">
        <f t="shared" si="41"/>
        <v>0</v>
      </c>
      <c r="BF193" s="18">
        <f>BF177+BF179+BF181+BF183+BF185+BF187+BF189+BF191</f>
        <v>0</v>
      </c>
      <c r="BG193" s="18">
        <f t="shared" si="41"/>
        <v>0</v>
      </c>
      <c r="BH193" s="18">
        <f t="shared" si="41"/>
        <v>0</v>
      </c>
      <c r="BI193" s="18">
        <v>2.2999999999999998</v>
      </c>
      <c r="BJ193" s="18">
        <f t="shared" si="41"/>
        <v>16.2</v>
      </c>
      <c r="BK193" s="18">
        <f t="shared" si="41"/>
        <v>0</v>
      </c>
      <c r="BL193" s="18">
        <f t="shared" si="41"/>
        <v>0</v>
      </c>
      <c r="BM193" s="18">
        <f t="shared" si="41"/>
        <v>0</v>
      </c>
      <c r="BN193" s="18">
        <f t="shared" si="41"/>
        <v>0</v>
      </c>
      <c r="BO193" s="18">
        <f t="shared" si="41"/>
        <v>0</v>
      </c>
      <c r="BP193" s="18">
        <f t="shared" si="41"/>
        <v>0</v>
      </c>
      <c r="BQ193" s="18">
        <f t="shared" si="41"/>
        <v>0</v>
      </c>
      <c r="BR193" s="18">
        <f t="shared" si="41"/>
        <v>12.2</v>
      </c>
    </row>
    <row r="194" spans="1:96" ht="15.75" customHeight="1" thickTop="1" x14ac:dyDescent="0.25">
      <c r="A194" s="245"/>
      <c r="B194" s="74" t="s">
        <v>173</v>
      </c>
      <c r="C194" s="75">
        <v>47.2</v>
      </c>
      <c r="D194" s="75">
        <v>123</v>
      </c>
      <c r="E194" s="75"/>
      <c r="F194" s="75"/>
      <c r="G194" s="75">
        <v>180</v>
      </c>
      <c r="H194" s="75"/>
      <c r="I194" s="75">
        <v>200</v>
      </c>
      <c r="J194" s="75">
        <v>195</v>
      </c>
      <c r="K194" s="75">
        <v>214.6</v>
      </c>
      <c r="L194" s="75">
        <v>235</v>
      </c>
      <c r="M194" s="75">
        <v>344.5</v>
      </c>
      <c r="N194" s="75">
        <v>432.7</v>
      </c>
      <c r="O194" s="75">
        <v>429.2</v>
      </c>
      <c r="P194" s="75">
        <v>292.2</v>
      </c>
      <c r="Q194" s="75">
        <v>232.5</v>
      </c>
      <c r="R194" s="75">
        <v>149.9</v>
      </c>
      <c r="S194" s="75"/>
      <c r="T194" s="75">
        <v>162.6</v>
      </c>
      <c r="U194" s="75">
        <v>6.8</v>
      </c>
      <c r="V194" s="75">
        <v>37.1</v>
      </c>
      <c r="W194" s="75">
        <v>28.8</v>
      </c>
      <c r="X194" s="75">
        <v>23.4</v>
      </c>
      <c r="Y194" s="75">
        <v>33.6</v>
      </c>
      <c r="Z194" s="75">
        <v>32.4</v>
      </c>
      <c r="AA194" s="75"/>
      <c r="AB194" s="75"/>
      <c r="AC194" s="75">
        <v>72</v>
      </c>
      <c r="AD194" s="75">
        <v>78</v>
      </c>
      <c r="AE194" s="75"/>
      <c r="AF194" s="75">
        <v>113.5</v>
      </c>
      <c r="AG194" s="75">
        <v>123.3</v>
      </c>
      <c r="AH194" s="75">
        <v>88.1</v>
      </c>
      <c r="AI194" s="75">
        <v>56.3</v>
      </c>
      <c r="AJ194" s="75">
        <v>57.3</v>
      </c>
      <c r="AK194" s="75">
        <v>98</v>
      </c>
      <c r="AL194" s="75">
        <v>131</v>
      </c>
      <c r="AM194" s="75">
        <v>180.6</v>
      </c>
      <c r="AN194" s="75">
        <v>204.7</v>
      </c>
      <c r="AO194" s="75"/>
      <c r="AP194" s="75">
        <v>146</v>
      </c>
      <c r="AQ194" s="75">
        <v>25</v>
      </c>
      <c r="AR194" s="75">
        <v>36</v>
      </c>
      <c r="AS194" s="75">
        <v>48.5</v>
      </c>
      <c r="AT194" s="75">
        <v>50</v>
      </c>
      <c r="AU194" s="75">
        <v>55.2</v>
      </c>
      <c r="AV194" s="75">
        <v>31.7</v>
      </c>
      <c r="AW194" s="75">
        <v>36.299999999999997</v>
      </c>
      <c r="AX194" s="75">
        <v>54.7</v>
      </c>
      <c r="AY194" s="75"/>
      <c r="AZ194" s="75">
        <v>35.799999999999997</v>
      </c>
      <c r="BA194" s="75">
        <v>73.2</v>
      </c>
      <c r="BB194" s="75">
        <v>26.9</v>
      </c>
      <c r="BC194" s="75">
        <v>45</v>
      </c>
      <c r="BD194" s="75">
        <v>41.7</v>
      </c>
      <c r="BE194" s="75">
        <v>460</v>
      </c>
      <c r="BF194" s="75">
        <v>260</v>
      </c>
      <c r="BG194" s="75">
        <v>94</v>
      </c>
      <c r="BH194" s="75">
        <v>502</v>
      </c>
      <c r="BI194" s="75">
        <v>16.100000000000001</v>
      </c>
      <c r="BJ194" s="75">
        <v>46.2</v>
      </c>
      <c r="BK194" s="75">
        <v>525</v>
      </c>
      <c r="BL194" s="75">
        <v>464</v>
      </c>
      <c r="BM194" s="75">
        <v>115.2</v>
      </c>
      <c r="BN194" s="75">
        <v>402</v>
      </c>
      <c r="BO194" s="75"/>
      <c r="BP194" s="75">
        <v>406</v>
      </c>
      <c r="BQ194" s="75">
        <v>360</v>
      </c>
      <c r="BR194" s="75">
        <v>107.6</v>
      </c>
      <c r="BS194" s="68"/>
    </row>
    <row r="195" spans="1:96" ht="15.75" customHeight="1" x14ac:dyDescent="0.25">
      <c r="A195" s="245"/>
      <c r="B195" s="66" t="s">
        <v>128</v>
      </c>
      <c r="C195" s="67">
        <f>C192*C194/1000</f>
        <v>1</v>
      </c>
      <c r="D195" s="67">
        <f>D192*D194/1000</f>
        <v>0</v>
      </c>
      <c r="E195" s="67">
        <f t="shared" ref="E195:T195" si="42">E192*E194/1000</f>
        <v>0</v>
      </c>
      <c r="F195" s="67">
        <f t="shared" si="42"/>
        <v>0</v>
      </c>
      <c r="G195" s="67">
        <f t="shared" si="42"/>
        <v>0</v>
      </c>
      <c r="H195" s="67">
        <f t="shared" si="42"/>
        <v>0</v>
      </c>
      <c r="I195" s="67">
        <f t="shared" si="42"/>
        <v>0</v>
      </c>
      <c r="J195" s="67">
        <f t="shared" si="42"/>
        <v>0</v>
      </c>
      <c r="K195" s="67">
        <f t="shared" si="42"/>
        <v>0</v>
      </c>
      <c r="L195" s="67">
        <f t="shared" si="42"/>
        <v>0</v>
      </c>
      <c r="M195" s="67">
        <f t="shared" si="42"/>
        <v>2.2000000000000002</v>
      </c>
      <c r="N195" s="67">
        <f t="shared" si="42"/>
        <v>0</v>
      </c>
      <c r="O195" s="67">
        <f t="shared" si="42"/>
        <v>15</v>
      </c>
      <c r="P195" s="67">
        <f t="shared" si="42"/>
        <v>10.199999999999999</v>
      </c>
      <c r="Q195" s="67">
        <f t="shared" si="42"/>
        <v>0</v>
      </c>
      <c r="R195" s="67">
        <f t="shared" si="42"/>
        <v>0</v>
      </c>
      <c r="S195" s="67">
        <f t="shared" si="42"/>
        <v>0</v>
      </c>
      <c r="T195" s="67">
        <f t="shared" si="42"/>
        <v>0</v>
      </c>
      <c r="U195" s="67">
        <f>U192*U194</f>
        <v>0</v>
      </c>
      <c r="V195" s="67">
        <f t="shared" ref="V195:BM195" si="43">V192*V194/1000</f>
        <v>3</v>
      </c>
      <c r="W195" s="67">
        <f t="shared" si="43"/>
        <v>5.7</v>
      </c>
      <c r="X195" s="67">
        <f t="shared" si="43"/>
        <v>0.6</v>
      </c>
      <c r="Y195" s="67">
        <f t="shared" si="43"/>
        <v>0.6</v>
      </c>
      <c r="Z195" s="67">
        <f t="shared" si="43"/>
        <v>1.8</v>
      </c>
      <c r="AA195" s="67">
        <f t="shared" si="43"/>
        <v>0</v>
      </c>
      <c r="AB195" s="67">
        <f t="shared" si="43"/>
        <v>0</v>
      </c>
      <c r="AC195" s="67">
        <f t="shared" si="43"/>
        <v>0</v>
      </c>
      <c r="AD195" s="67">
        <f t="shared" si="43"/>
        <v>1.2</v>
      </c>
      <c r="AE195" s="67">
        <f t="shared" si="43"/>
        <v>0</v>
      </c>
      <c r="AF195" s="67">
        <f t="shared" si="43"/>
        <v>0.5</v>
      </c>
      <c r="AG195" s="67">
        <f t="shared" si="43"/>
        <v>0</v>
      </c>
      <c r="AH195" s="67">
        <f t="shared" si="43"/>
        <v>0</v>
      </c>
      <c r="AI195" s="67">
        <f t="shared" si="43"/>
        <v>5.6</v>
      </c>
      <c r="AJ195" s="67">
        <f>AJ192*AJ194/1000</f>
        <v>0</v>
      </c>
      <c r="AK195" s="67">
        <f t="shared" si="43"/>
        <v>0</v>
      </c>
      <c r="AL195" s="67">
        <f t="shared" si="43"/>
        <v>3.2</v>
      </c>
      <c r="AM195" s="67">
        <f t="shared" si="43"/>
        <v>0</v>
      </c>
      <c r="AN195" s="67">
        <f t="shared" si="43"/>
        <v>0</v>
      </c>
      <c r="AO195" s="67">
        <f t="shared" si="43"/>
        <v>0</v>
      </c>
      <c r="AP195" s="67">
        <f t="shared" si="43"/>
        <v>0</v>
      </c>
      <c r="AQ195" s="67">
        <f t="shared" si="43"/>
        <v>0</v>
      </c>
      <c r="AR195" s="67">
        <f t="shared" si="43"/>
        <v>0</v>
      </c>
      <c r="AS195" s="67">
        <f t="shared" si="43"/>
        <v>3</v>
      </c>
      <c r="AT195" s="67">
        <f t="shared" si="43"/>
        <v>0.5</v>
      </c>
      <c r="AU195" s="67">
        <f t="shared" si="43"/>
        <v>1.7</v>
      </c>
      <c r="AV195" s="67">
        <f t="shared" si="43"/>
        <v>0.1</v>
      </c>
      <c r="AW195" s="67">
        <f t="shared" si="43"/>
        <v>0</v>
      </c>
      <c r="AX195" s="67">
        <f t="shared" si="43"/>
        <v>0</v>
      </c>
      <c r="AY195" s="67">
        <f t="shared" si="43"/>
        <v>0</v>
      </c>
      <c r="AZ195" s="67">
        <f t="shared" si="43"/>
        <v>0</v>
      </c>
      <c r="BA195" s="67">
        <f t="shared" si="43"/>
        <v>0</v>
      </c>
      <c r="BB195" s="67">
        <f t="shared" si="43"/>
        <v>0</v>
      </c>
      <c r="BC195" s="67">
        <f t="shared" si="43"/>
        <v>0</v>
      </c>
      <c r="BD195" s="67">
        <f t="shared" si="43"/>
        <v>0.4</v>
      </c>
      <c r="BE195" s="67">
        <f t="shared" si="43"/>
        <v>0</v>
      </c>
      <c r="BF195" s="67">
        <f>BF192*BF194/1000</f>
        <v>0</v>
      </c>
      <c r="BG195" s="67">
        <f t="shared" si="43"/>
        <v>0</v>
      </c>
      <c r="BH195" s="67">
        <f t="shared" si="43"/>
        <v>0</v>
      </c>
      <c r="BI195" s="67">
        <f t="shared" si="43"/>
        <v>0</v>
      </c>
      <c r="BJ195" s="67">
        <f t="shared" si="43"/>
        <v>0.7</v>
      </c>
      <c r="BK195" s="67">
        <f t="shared" si="43"/>
        <v>0</v>
      </c>
      <c r="BL195" s="67">
        <f t="shared" si="43"/>
        <v>0</v>
      </c>
      <c r="BM195" s="67">
        <f t="shared" si="43"/>
        <v>0</v>
      </c>
      <c r="BN195" s="67">
        <f>BN192*BN194/1000</f>
        <v>0</v>
      </c>
      <c r="BO195" s="67">
        <f>BO192*BO194/1000</f>
        <v>0</v>
      </c>
      <c r="BP195" s="67">
        <f>BP192*BP194/1000</f>
        <v>0</v>
      </c>
      <c r="BQ195" s="67">
        <f>BQ192*BQ194/1000</f>
        <v>0</v>
      </c>
      <c r="BR195" s="67">
        <f>BR192*BR194/920</f>
        <v>1.1000000000000001</v>
      </c>
      <c r="BS195" s="70">
        <f>SUM(C195:BR195)</f>
        <v>58.1</v>
      </c>
    </row>
    <row r="196" spans="1:96" ht="15.75" customHeight="1" thickBot="1" x14ac:dyDescent="0.3">
      <c r="A196" s="246"/>
      <c r="B196" s="64" t="s">
        <v>130</v>
      </c>
      <c r="C196" s="18">
        <f>C193*C194/1000</f>
        <v>1.1000000000000001</v>
      </c>
      <c r="D196" s="18">
        <f>D193*D194/1000</f>
        <v>0</v>
      </c>
      <c r="E196" s="18">
        <f t="shared" ref="E196:T196" si="44">E193*E194/1000</f>
        <v>0</v>
      </c>
      <c r="F196" s="18">
        <f t="shared" si="44"/>
        <v>0</v>
      </c>
      <c r="G196" s="18">
        <f t="shared" si="44"/>
        <v>0</v>
      </c>
      <c r="H196" s="18">
        <f t="shared" si="44"/>
        <v>0</v>
      </c>
      <c r="I196" s="18">
        <f t="shared" si="44"/>
        <v>0</v>
      </c>
      <c r="J196" s="18">
        <f t="shared" si="44"/>
        <v>0</v>
      </c>
      <c r="K196" s="18">
        <f t="shared" si="44"/>
        <v>0</v>
      </c>
      <c r="L196" s="18">
        <f t="shared" si="44"/>
        <v>0</v>
      </c>
      <c r="M196" s="18">
        <f t="shared" si="44"/>
        <v>2.6</v>
      </c>
      <c r="N196" s="18">
        <f t="shared" si="44"/>
        <v>0</v>
      </c>
      <c r="O196" s="18">
        <f t="shared" si="44"/>
        <v>16.7</v>
      </c>
      <c r="P196" s="18">
        <f t="shared" si="44"/>
        <v>11.4</v>
      </c>
      <c r="Q196" s="18">
        <f t="shared" si="44"/>
        <v>0</v>
      </c>
      <c r="R196" s="18">
        <f t="shared" si="44"/>
        <v>0</v>
      </c>
      <c r="S196" s="18">
        <f t="shared" si="44"/>
        <v>0</v>
      </c>
      <c r="T196" s="18">
        <f t="shared" si="44"/>
        <v>0</v>
      </c>
      <c r="U196" s="18">
        <f>U193*U194</f>
        <v>0</v>
      </c>
      <c r="V196" s="18">
        <f t="shared" ref="V196:BM196" si="45">V193*V194/1000</f>
        <v>3.8</v>
      </c>
      <c r="W196" s="18">
        <f t="shared" si="45"/>
        <v>6.8</v>
      </c>
      <c r="X196" s="18">
        <f t="shared" si="45"/>
        <v>0.7</v>
      </c>
      <c r="Y196" s="18">
        <f t="shared" si="45"/>
        <v>0.7</v>
      </c>
      <c r="Z196" s="18">
        <f t="shared" si="45"/>
        <v>3</v>
      </c>
      <c r="AA196" s="18">
        <f t="shared" si="45"/>
        <v>0</v>
      </c>
      <c r="AB196" s="18">
        <f t="shared" si="45"/>
        <v>0</v>
      </c>
      <c r="AC196" s="18">
        <f t="shared" si="45"/>
        <v>0</v>
      </c>
      <c r="AD196" s="18">
        <f t="shared" si="45"/>
        <v>2</v>
      </c>
      <c r="AE196" s="18">
        <f t="shared" si="45"/>
        <v>0</v>
      </c>
      <c r="AF196" s="18">
        <f t="shared" si="45"/>
        <v>0.6</v>
      </c>
      <c r="AG196" s="18">
        <f t="shared" si="45"/>
        <v>0</v>
      </c>
      <c r="AH196" s="18">
        <f t="shared" si="45"/>
        <v>0</v>
      </c>
      <c r="AI196" s="18">
        <f t="shared" si="45"/>
        <v>5.6</v>
      </c>
      <c r="AJ196" s="18">
        <f>AJ193*AJ194/1000</f>
        <v>0</v>
      </c>
      <c r="AK196" s="18">
        <f t="shared" si="45"/>
        <v>0</v>
      </c>
      <c r="AL196" s="18">
        <f t="shared" si="45"/>
        <v>3.2</v>
      </c>
      <c r="AM196" s="18">
        <f t="shared" si="45"/>
        <v>0</v>
      </c>
      <c r="AN196" s="18">
        <f t="shared" si="45"/>
        <v>0</v>
      </c>
      <c r="AO196" s="18">
        <f t="shared" si="45"/>
        <v>0</v>
      </c>
      <c r="AP196" s="18">
        <f t="shared" si="45"/>
        <v>0</v>
      </c>
      <c r="AQ196" s="18">
        <f t="shared" si="45"/>
        <v>0</v>
      </c>
      <c r="AR196" s="18">
        <f t="shared" si="45"/>
        <v>0</v>
      </c>
      <c r="AS196" s="18">
        <f t="shared" si="45"/>
        <v>3.6</v>
      </c>
      <c r="AT196" s="18">
        <f t="shared" si="45"/>
        <v>0.5</v>
      </c>
      <c r="AU196" s="18">
        <f t="shared" si="45"/>
        <v>2.2000000000000002</v>
      </c>
      <c r="AV196" s="18">
        <f t="shared" si="45"/>
        <v>0.1</v>
      </c>
      <c r="AW196" s="18">
        <f t="shared" si="45"/>
        <v>0</v>
      </c>
      <c r="AX196" s="18">
        <f t="shared" si="45"/>
        <v>0</v>
      </c>
      <c r="AY196" s="18">
        <f t="shared" si="45"/>
        <v>0</v>
      </c>
      <c r="AZ196" s="18">
        <f t="shared" si="45"/>
        <v>0</v>
      </c>
      <c r="BA196" s="18">
        <f t="shared" si="45"/>
        <v>0</v>
      </c>
      <c r="BB196" s="18">
        <f t="shared" si="45"/>
        <v>0</v>
      </c>
      <c r="BC196" s="18">
        <f t="shared" si="45"/>
        <v>0</v>
      </c>
      <c r="BD196" s="18">
        <f t="shared" si="45"/>
        <v>0.5</v>
      </c>
      <c r="BE196" s="18">
        <f t="shared" si="45"/>
        <v>0</v>
      </c>
      <c r="BF196" s="18">
        <f>BF193*BF194/1000</f>
        <v>0</v>
      </c>
      <c r="BG196" s="18">
        <f t="shared" si="45"/>
        <v>0</v>
      </c>
      <c r="BH196" s="18">
        <f t="shared" si="45"/>
        <v>0</v>
      </c>
      <c r="BI196" s="18">
        <f t="shared" si="45"/>
        <v>0</v>
      </c>
      <c r="BJ196" s="18">
        <f t="shared" si="45"/>
        <v>0.7</v>
      </c>
      <c r="BK196" s="18">
        <f t="shared" si="45"/>
        <v>0</v>
      </c>
      <c r="BL196" s="18">
        <f t="shared" si="45"/>
        <v>0</v>
      </c>
      <c r="BM196" s="18">
        <f t="shared" si="45"/>
        <v>0</v>
      </c>
      <c r="BN196" s="18">
        <f>BN193*BN194/1000</f>
        <v>0</v>
      </c>
      <c r="BO196" s="18">
        <f>BO193*BO194/1000</f>
        <v>0</v>
      </c>
      <c r="BP196" s="18">
        <f>BP193*BP194/1000</f>
        <v>0</v>
      </c>
      <c r="BQ196" s="18">
        <f>BQ193*BQ194/1000</f>
        <v>0</v>
      </c>
      <c r="BR196" s="18">
        <f>BR193*BR194/920</f>
        <v>1.4</v>
      </c>
      <c r="BS196" s="69">
        <f>SUM(C196:BR196)</f>
        <v>67.2</v>
      </c>
    </row>
    <row r="197" spans="1:96" ht="15.75" customHeight="1" thickTop="1" x14ac:dyDescent="0.25">
      <c r="A197" s="292" t="s">
        <v>256</v>
      </c>
      <c r="B197" s="6">
        <v>60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>
        <f>'[1]ФРУКТЫ, ОВОЩИ'!$F$225</f>
        <v>68.400000000000006</v>
      </c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8"/>
      <c r="BP197" s="8"/>
      <c r="BQ197" s="8"/>
      <c r="BR197" s="7">
        <f>'[1]ФРУКТЫ, ОВОЩИ'!$F$226</f>
        <v>4</v>
      </c>
    </row>
    <row r="198" spans="1:96" ht="15.75" customHeight="1" x14ac:dyDescent="0.25">
      <c r="A198" s="292"/>
      <c r="B198" s="9">
        <v>100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>
        <f>'[1]ФРУКТЫ, ОВОЩИ'!$Q$225</f>
        <v>114</v>
      </c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1"/>
      <c r="BP198" s="11"/>
      <c r="BQ198" s="11"/>
      <c r="BR198" s="10">
        <f>'[1]ФРУКТЫ, ОВОЩИ'!$Q$226</f>
        <v>6.7</v>
      </c>
    </row>
    <row r="199" spans="1:96" ht="15" customHeight="1" x14ac:dyDescent="0.25">
      <c r="A199" s="292" t="s">
        <v>87</v>
      </c>
      <c r="B199" s="6">
        <v>200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>
        <f>[1]СУПЫ!$F$272</f>
        <v>3</v>
      </c>
      <c r="N199" s="7"/>
      <c r="O199" s="7"/>
      <c r="P199" s="7"/>
      <c r="Q199" s="7"/>
      <c r="R199" s="7"/>
      <c r="S199" s="7"/>
      <c r="T199" s="7"/>
      <c r="U199" s="7"/>
      <c r="V199" s="7">
        <f>[1]СУПЫ!$F$269</f>
        <v>54.7</v>
      </c>
      <c r="W199" s="7"/>
      <c r="X199" s="7">
        <f>[1]СУПЫ!$F$271</f>
        <v>11.9</v>
      </c>
      <c r="Y199" s="7">
        <f>[1]СУПЫ!$F$270</f>
        <v>10</v>
      </c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>
        <f>[1]СУПЫ!$F$268</f>
        <v>17</v>
      </c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8"/>
      <c r="BQ199" s="8"/>
      <c r="BR199" s="7"/>
    </row>
    <row r="200" spans="1:96" ht="15" customHeight="1" x14ac:dyDescent="0.25">
      <c r="A200" s="292"/>
      <c r="B200" s="9">
        <v>250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>
        <f>[1]СУПЫ!$Q$272</f>
        <v>3.8</v>
      </c>
      <c r="N200" s="10"/>
      <c r="O200" s="10"/>
      <c r="P200" s="10"/>
      <c r="Q200" s="10"/>
      <c r="R200" s="10"/>
      <c r="S200" s="10"/>
      <c r="T200" s="10"/>
      <c r="U200" s="10"/>
      <c r="V200" s="10">
        <f>[1]СУПЫ!$Q$269</f>
        <v>68.3</v>
      </c>
      <c r="W200" s="10"/>
      <c r="X200" s="10">
        <f>[1]СУПЫ!$Q$271</f>
        <v>14.9</v>
      </c>
      <c r="Y200" s="10">
        <f>[1]СУПЫ!$Q$270</f>
        <v>12.5</v>
      </c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>
        <f>[1]СУПЫ!$Q$268</f>
        <v>21.3</v>
      </c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1"/>
      <c r="BQ200" s="11"/>
      <c r="BR200" s="10"/>
    </row>
    <row r="201" spans="1:96" s="181" customFormat="1" ht="15.75" customHeight="1" x14ac:dyDescent="0.25">
      <c r="A201" s="292" t="s">
        <v>78</v>
      </c>
      <c r="B201" s="6">
        <v>90</v>
      </c>
      <c r="C201" s="7"/>
      <c r="D201" s="7"/>
      <c r="E201" s="7"/>
      <c r="F201" s="7"/>
      <c r="G201" s="7"/>
      <c r="H201" s="7"/>
      <c r="I201" s="7"/>
      <c r="J201" s="7">
        <f>'[1]МЯСО, РЫБА'!$F$392</f>
        <v>3.7</v>
      </c>
      <c r="K201" s="7"/>
      <c r="L201" s="7"/>
      <c r="M201" s="7">
        <f>'[1]МЯСО, РЫБА'!$F$387</f>
        <v>3</v>
      </c>
      <c r="N201" s="7"/>
      <c r="O201" s="7"/>
      <c r="P201" s="7"/>
      <c r="Q201" s="7"/>
      <c r="R201" s="7"/>
      <c r="S201" s="7"/>
      <c r="T201" s="7">
        <f>'[1]МЯСО, РЫБА'!$F$386</f>
        <v>94.4</v>
      </c>
      <c r="U201" s="7"/>
      <c r="V201" s="7"/>
      <c r="W201" s="7"/>
      <c r="X201" s="7">
        <f>'[1]МЯСО, РЫБА'!$F$388</f>
        <v>6.7</v>
      </c>
      <c r="Y201" s="7">
        <f>'[1]МЯСО, РЫБА'!$F$389</f>
        <v>7</v>
      </c>
      <c r="Z201" s="7"/>
      <c r="AA201" s="7"/>
      <c r="AB201" s="7"/>
      <c r="AC201" s="7"/>
      <c r="AD201" s="7"/>
      <c r="AE201" s="7"/>
      <c r="AF201" s="7">
        <f>'[1]МЯСО, РЫБА'!$F$390</f>
        <v>2.2999999999999998</v>
      </c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>
        <f>'[1]МЯСО, РЫБА'!$F$391</f>
        <v>1.4</v>
      </c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8"/>
      <c r="BQ201" s="8"/>
      <c r="BR201" s="7"/>
    </row>
    <row r="202" spans="1:96" s="181" customFormat="1" ht="15" customHeight="1" x14ac:dyDescent="0.25">
      <c r="A202" s="292"/>
      <c r="B202" s="225">
        <v>100</v>
      </c>
      <c r="C202" s="12"/>
      <c r="D202" s="12"/>
      <c r="E202" s="12"/>
      <c r="F202" s="12"/>
      <c r="G202" s="12"/>
      <c r="H202" s="12"/>
      <c r="I202" s="12"/>
      <c r="J202" s="12">
        <f>'[1]МЯСО, РЫБА'!$Q$392</f>
        <v>4.0999999999999996</v>
      </c>
      <c r="K202" s="12"/>
      <c r="L202" s="12"/>
      <c r="M202" s="12">
        <f>'[1]МЯСО, РЫБА'!$Q$387</f>
        <v>3.3</v>
      </c>
      <c r="N202" s="12"/>
      <c r="O202" s="12"/>
      <c r="P202" s="12"/>
      <c r="Q202" s="12"/>
      <c r="R202" s="12"/>
      <c r="S202" s="12"/>
      <c r="T202" s="12">
        <f>'[1]МЯСО, РЫБА'!$Q$386</f>
        <v>104.9</v>
      </c>
      <c r="U202" s="12"/>
      <c r="V202" s="12"/>
      <c r="W202" s="12"/>
      <c r="X202" s="12">
        <f>'[1]МЯСО, РЫБА'!$Q$388</f>
        <v>7.4</v>
      </c>
      <c r="Y202" s="12">
        <f>'[1]МЯСО, РЫБА'!$Q$389</f>
        <v>7.8</v>
      </c>
      <c r="Z202" s="12"/>
      <c r="AA202" s="12"/>
      <c r="AB202" s="12"/>
      <c r="AC202" s="12"/>
      <c r="AD202" s="12"/>
      <c r="AE202" s="12"/>
      <c r="AF202" s="12">
        <f>'[1]МЯСО, РЫБА'!$Q$390</f>
        <v>2.6</v>
      </c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>
        <f>'[1]МЯСО, РЫБА'!$Q$391</f>
        <v>1.6</v>
      </c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3"/>
      <c r="BQ202" s="13"/>
      <c r="BR202" s="12"/>
    </row>
    <row r="203" spans="1:96" s="181" customFormat="1" ht="15" customHeight="1" x14ac:dyDescent="0.25">
      <c r="A203" s="292" t="s">
        <v>93</v>
      </c>
      <c r="B203" s="6">
        <v>150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>
        <f>[1]ГАРНИРЫ!$F$61</f>
        <v>6</v>
      </c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>
        <f>[1]ГАРНИРЫ!$F$60</f>
        <v>51</v>
      </c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8"/>
      <c r="BP203" s="8"/>
      <c r="BQ203" s="8"/>
      <c r="BR203" s="7"/>
    </row>
    <row r="204" spans="1:96" s="181" customFormat="1" ht="15.75" customHeight="1" x14ac:dyDescent="0.25">
      <c r="A204" s="292"/>
      <c r="B204" s="225">
        <v>180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>
        <f>[1]ГАРНИРЫ!$Q$61</f>
        <v>7.2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>
        <f>[1]ГАРНИРЫ!$Q$60</f>
        <v>61.2</v>
      </c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3"/>
      <c r="BP204" s="13"/>
      <c r="BQ204" s="13"/>
      <c r="BR204" s="12"/>
    </row>
    <row r="205" spans="1:96" s="218" customFormat="1" ht="15" customHeight="1" x14ac:dyDescent="0.25">
      <c r="A205" s="297" t="s">
        <v>101</v>
      </c>
      <c r="B205" s="215">
        <v>200</v>
      </c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>
        <f>[1]НАПИТКИ!$Q$452</f>
        <v>45</v>
      </c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>
        <f>[1]НАПИТКИ!$Q$448</f>
        <v>1.4</v>
      </c>
      <c r="BI205" s="216"/>
      <c r="BJ205" s="216">
        <f>[1]НАПИТКИ!$Q$451</f>
        <v>7</v>
      </c>
      <c r="BK205" s="216"/>
      <c r="BL205" s="216"/>
      <c r="BM205" s="216"/>
      <c r="BN205" s="217"/>
      <c r="BO205" s="217"/>
      <c r="BP205" s="217"/>
      <c r="BQ205" s="216"/>
      <c r="BR205" s="216"/>
      <c r="BS205" s="219"/>
      <c r="BT205" s="219"/>
      <c r="BU205" s="219"/>
      <c r="BV205" s="219"/>
      <c r="BW205" s="219"/>
      <c r="BX205" s="219"/>
      <c r="BY205" s="219"/>
      <c r="BZ205" s="219"/>
      <c r="CA205" s="219"/>
      <c r="CB205" s="219"/>
      <c r="CC205" s="219"/>
      <c r="CD205" s="219"/>
      <c r="CE205" s="219"/>
      <c r="CF205" s="219"/>
      <c r="CG205" s="219"/>
      <c r="CH205" s="219"/>
      <c r="CI205" s="219"/>
      <c r="CJ205" s="219"/>
      <c r="CK205" s="219"/>
      <c r="CL205" s="219"/>
      <c r="CM205" s="219"/>
      <c r="CN205" s="219"/>
      <c r="CO205" s="219"/>
      <c r="CP205" s="219"/>
      <c r="CQ205" s="219"/>
      <c r="CR205" s="219"/>
    </row>
    <row r="206" spans="1:96" s="218" customFormat="1" ht="15" customHeight="1" x14ac:dyDescent="0.25">
      <c r="A206" s="297"/>
      <c r="B206" s="215">
        <v>200</v>
      </c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>
        <f>[1]НАПИТКИ!$Q$452</f>
        <v>45</v>
      </c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>
        <f>[1]НАПИТКИ!$Q$448</f>
        <v>1.4</v>
      </c>
      <c r="BI206" s="216"/>
      <c r="BJ206" s="216">
        <f>[1]НАПИТКИ!$Q$451</f>
        <v>7</v>
      </c>
      <c r="BK206" s="216"/>
      <c r="BL206" s="216"/>
      <c r="BM206" s="216"/>
      <c r="BN206" s="217"/>
      <c r="BO206" s="217"/>
      <c r="BP206" s="217"/>
      <c r="BQ206" s="216"/>
      <c r="BR206" s="216"/>
      <c r="BS206" s="219"/>
      <c r="BT206" s="219"/>
      <c r="BU206" s="219"/>
      <c r="BV206" s="219"/>
      <c r="BW206" s="219"/>
      <c r="BX206" s="219"/>
      <c r="BY206" s="219"/>
      <c r="BZ206" s="219"/>
      <c r="CA206" s="219"/>
      <c r="CB206" s="219"/>
      <c r="CC206" s="219"/>
      <c r="CD206" s="219"/>
      <c r="CE206" s="219"/>
      <c r="CF206" s="219"/>
      <c r="CG206" s="219"/>
      <c r="CH206" s="219"/>
      <c r="CI206" s="219"/>
      <c r="CJ206" s="219"/>
      <c r="CK206" s="219"/>
      <c r="CL206" s="219"/>
      <c r="CM206" s="219"/>
      <c r="CN206" s="219"/>
      <c r="CO206" s="219"/>
      <c r="CP206" s="219"/>
      <c r="CQ206" s="219"/>
      <c r="CR206" s="219"/>
    </row>
    <row r="207" spans="1:96" s="2" customFormat="1" ht="15.75" hidden="1" customHeight="1" x14ac:dyDescent="0.25">
      <c r="A207" s="240"/>
      <c r="B207" s="136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4"/>
      <c r="BD207" s="124"/>
      <c r="BE207" s="124"/>
      <c r="BF207" s="124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5"/>
      <c r="BQ207" s="125"/>
      <c r="BR207" s="125"/>
      <c r="BS207" s="124"/>
    </row>
    <row r="208" spans="1:96" s="2" customFormat="1" ht="15.75" hidden="1" customHeight="1" x14ac:dyDescent="0.25">
      <c r="A208" s="241"/>
      <c r="B208" s="136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  <c r="AV208" s="124"/>
      <c r="AW208" s="124"/>
      <c r="AX208" s="124"/>
      <c r="AY208" s="124"/>
      <c r="AZ208" s="124"/>
      <c r="BA208" s="124"/>
      <c r="BB208" s="124"/>
      <c r="BC208" s="124"/>
      <c r="BD208" s="124"/>
      <c r="BE208" s="124"/>
      <c r="BF208" s="124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5"/>
      <c r="BQ208" s="125"/>
      <c r="BR208" s="125"/>
      <c r="BS208" s="124"/>
    </row>
    <row r="209" spans="1:71" ht="15.75" customHeight="1" x14ac:dyDescent="0.25">
      <c r="A209" s="292" t="s">
        <v>45</v>
      </c>
      <c r="B209" s="6">
        <v>45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>
        <f>'[1]ГАСТРОНОМИЯ, ВЫПЕЧКА'!$AB$57</f>
        <v>45</v>
      </c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8"/>
      <c r="BP209" s="8"/>
      <c r="BQ209" s="8"/>
      <c r="BR209" s="7"/>
    </row>
    <row r="210" spans="1:71" ht="15.75" customHeight="1" x14ac:dyDescent="0.25">
      <c r="A210" s="292"/>
      <c r="B210" s="9">
        <v>55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>
        <f>'[1]ГАСТРОНОМИЯ, ВЫПЕЧКА'!$AX$57</f>
        <v>55</v>
      </c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1"/>
      <c r="BP210" s="11"/>
      <c r="BQ210" s="11"/>
      <c r="BR210" s="10"/>
    </row>
    <row r="211" spans="1:71" ht="15.75" customHeight="1" x14ac:dyDescent="0.25">
      <c r="A211" s="292" t="s">
        <v>47</v>
      </c>
      <c r="B211" s="6">
        <v>30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>
        <f>'[1]ГАСТРОНОМИЯ, ВЫПЕЧКА'!$AB$16</f>
        <v>30</v>
      </c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8"/>
      <c r="BP211" s="8"/>
      <c r="BQ211" s="8"/>
      <c r="BR211" s="7"/>
    </row>
    <row r="212" spans="1:71" ht="15.75" customHeight="1" thickBot="1" x14ac:dyDescent="0.3">
      <c r="A212" s="235"/>
      <c r="B212" s="14">
        <v>40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>
        <f>'[1]ГАСТРОНОМИЯ, ВЫПЕЧКА'!$AM$16</f>
        <v>40</v>
      </c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6"/>
      <c r="BP212" s="16"/>
      <c r="BQ212" s="16"/>
      <c r="BR212" s="15"/>
    </row>
    <row r="213" spans="1:71" s="2" customFormat="1" ht="15.75" hidden="1" customHeight="1" x14ac:dyDescent="0.25">
      <c r="A213" s="240"/>
      <c r="B213" s="221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4"/>
      <c r="BC213" s="124"/>
      <c r="BD213" s="124"/>
      <c r="BE213" s="124"/>
      <c r="BF213" s="124"/>
      <c r="BG213" s="124"/>
      <c r="BH213" s="124"/>
      <c r="BI213" s="124"/>
      <c r="BJ213" s="124"/>
      <c r="BK213" s="124"/>
      <c r="BL213" s="124"/>
      <c r="BM213" s="124"/>
      <c r="BN213" s="124"/>
      <c r="BO213" s="125"/>
      <c r="BP213" s="125"/>
      <c r="BQ213" s="124"/>
      <c r="BR213" s="124"/>
    </row>
    <row r="214" spans="1:71" s="2" customFormat="1" ht="15.75" hidden="1" customHeight="1" thickBot="1" x14ac:dyDescent="0.3">
      <c r="A214" s="241"/>
      <c r="B214" s="221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  <c r="AV214" s="124"/>
      <c r="AW214" s="124"/>
      <c r="AX214" s="124"/>
      <c r="AY214" s="124"/>
      <c r="AZ214" s="124"/>
      <c r="BA214" s="124"/>
      <c r="BB214" s="124"/>
      <c r="BC214" s="124"/>
      <c r="BD214" s="124"/>
      <c r="BE214" s="124"/>
      <c r="BF214" s="124"/>
      <c r="BG214" s="124"/>
      <c r="BH214" s="124"/>
      <c r="BI214" s="124"/>
      <c r="BJ214" s="124"/>
      <c r="BK214" s="124"/>
      <c r="BL214" s="124"/>
      <c r="BM214" s="124"/>
      <c r="BN214" s="124"/>
      <c r="BO214" s="125"/>
      <c r="BP214" s="125"/>
      <c r="BQ214" s="124"/>
      <c r="BR214" s="124"/>
    </row>
    <row r="215" spans="1:71" ht="15.75" customHeight="1" thickTop="1" x14ac:dyDescent="0.25">
      <c r="A215" s="244" t="s">
        <v>250</v>
      </c>
      <c r="B215" s="94" t="s">
        <v>128</v>
      </c>
      <c r="C215" s="17">
        <f>C197+C199+C201+C203+C205+C207+C209+C211+C213</f>
        <v>0</v>
      </c>
      <c r="D215" s="17">
        <f>D197+D199+D201+D203+D205+D207+D209+D211+D213</f>
        <v>0</v>
      </c>
      <c r="E215" s="17">
        <f t="shared" ref="E215:BR216" si="46">E197+E199+E201+E203+E205+E207+E209+E211+E213</f>
        <v>0</v>
      </c>
      <c r="F215" s="17">
        <f t="shared" si="46"/>
        <v>0</v>
      </c>
      <c r="G215" s="17">
        <f t="shared" si="46"/>
        <v>0</v>
      </c>
      <c r="H215" s="17">
        <f t="shared" si="46"/>
        <v>0</v>
      </c>
      <c r="I215" s="17">
        <f t="shared" si="46"/>
        <v>0</v>
      </c>
      <c r="J215" s="17">
        <f t="shared" si="46"/>
        <v>3.7</v>
      </c>
      <c r="K215" s="17">
        <f t="shared" si="46"/>
        <v>0</v>
      </c>
      <c r="L215" s="17">
        <f t="shared" si="46"/>
        <v>0</v>
      </c>
      <c r="M215" s="17">
        <f t="shared" si="46"/>
        <v>12</v>
      </c>
      <c r="N215" s="17">
        <f t="shared" si="46"/>
        <v>0</v>
      </c>
      <c r="O215" s="17">
        <f t="shared" si="46"/>
        <v>0</v>
      </c>
      <c r="P215" s="17">
        <f t="shared" si="46"/>
        <v>0</v>
      </c>
      <c r="Q215" s="17">
        <f t="shared" si="46"/>
        <v>0</v>
      </c>
      <c r="R215" s="17">
        <f t="shared" si="46"/>
        <v>0</v>
      </c>
      <c r="S215" s="17">
        <f t="shared" si="46"/>
        <v>0</v>
      </c>
      <c r="T215" s="17">
        <f t="shared" si="46"/>
        <v>94.4</v>
      </c>
      <c r="U215" s="17">
        <f t="shared" si="46"/>
        <v>0</v>
      </c>
      <c r="V215" s="17">
        <f t="shared" si="46"/>
        <v>54.7</v>
      </c>
      <c r="W215" s="17">
        <f t="shared" si="46"/>
        <v>0</v>
      </c>
      <c r="X215" s="17">
        <f t="shared" si="46"/>
        <v>18.600000000000001</v>
      </c>
      <c r="Y215" s="17">
        <f t="shared" si="46"/>
        <v>17</v>
      </c>
      <c r="Z215" s="17">
        <f t="shared" si="46"/>
        <v>0</v>
      </c>
      <c r="AA215" s="17">
        <f t="shared" si="46"/>
        <v>0</v>
      </c>
      <c r="AB215" s="17">
        <f t="shared" si="46"/>
        <v>68.400000000000006</v>
      </c>
      <c r="AC215" s="17">
        <f t="shared" si="46"/>
        <v>0</v>
      </c>
      <c r="AD215" s="17">
        <f t="shared" si="46"/>
        <v>0</v>
      </c>
      <c r="AE215" s="17">
        <f t="shared" si="46"/>
        <v>0</v>
      </c>
      <c r="AF215" s="17">
        <f t="shared" si="46"/>
        <v>2.2999999999999998</v>
      </c>
      <c r="AG215" s="17">
        <f t="shared" si="46"/>
        <v>0</v>
      </c>
      <c r="AH215" s="17">
        <f t="shared" si="46"/>
        <v>0</v>
      </c>
      <c r="AI215" s="17">
        <f t="shared" si="46"/>
        <v>45</v>
      </c>
      <c r="AJ215" s="17">
        <f>AJ197+AJ199+AJ201+AJ203+AJ205+AJ207+AJ209+AJ211+AJ213</f>
        <v>0</v>
      </c>
      <c r="AK215" s="17">
        <f t="shared" si="46"/>
        <v>0</v>
      </c>
      <c r="AL215" s="17">
        <f t="shared" si="46"/>
        <v>0</v>
      </c>
      <c r="AM215" s="17">
        <f t="shared" si="46"/>
        <v>0</v>
      </c>
      <c r="AN215" s="17">
        <f t="shared" si="46"/>
        <v>0</v>
      </c>
      <c r="AO215" s="17">
        <f t="shared" si="46"/>
        <v>0</v>
      </c>
      <c r="AP215" s="17">
        <f t="shared" si="46"/>
        <v>0</v>
      </c>
      <c r="AQ215" s="17">
        <f t="shared" si="46"/>
        <v>0</v>
      </c>
      <c r="AR215" s="17">
        <f t="shared" si="46"/>
        <v>0</v>
      </c>
      <c r="AS215" s="17">
        <f t="shared" si="46"/>
        <v>45</v>
      </c>
      <c r="AT215" s="17">
        <f t="shared" si="46"/>
        <v>0</v>
      </c>
      <c r="AU215" s="17">
        <f t="shared" si="46"/>
        <v>30</v>
      </c>
      <c r="AV215" s="17">
        <f t="shared" si="46"/>
        <v>1.4</v>
      </c>
      <c r="AW215" s="17">
        <f t="shared" si="46"/>
        <v>0</v>
      </c>
      <c r="AX215" s="17">
        <f t="shared" si="46"/>
        <v>0</v>
      </c>
      <c r="AY215" s="17">
        <f t="shared" si="46"/>
        <v>0</v>
      </c>
      <c r="AZ215" s="17">
        <f t="shared" si="46"/>
        <v>17</v>
      </c>
      <c r="BA215" s="17">
        <f t="shared" si="46"/>
        <v>0</v>
      </c>
      <c r="BB215" s="17">
        <f t="shared" si="46"/>
        <v>0</v>
      </c>
      <c r="BC215" s="17">
        <f t="shared" si="46"/>
        <v>0</v>
      </c>
      <c r="BD215" s="17">
        <f t="shared" si="46"/>
        <v>51</v>
      </c>
      <c r="BE215" s="17">
        <f t="shared" si="46"/>
        <v>0</v>
      </c>
      <c r="BF215" s="17">
        <f>BF197+BF199+BF201+BF203+BF205+BF207+BF209+BF211+BF213</f>
        <v>0</v>
      </c>
      <c r="BG215" s="17">
        <f t="shared" si="46"/>
        <v>0</v>
      </c>
      <c r="BH215" s="17">
        <f t="shared" si="46"/>
        <v>1.4</v>
      </c>
      <c r="BI215" s="17">
        <v>1.3</v>
      </c>
      <c r="BJ215" s="17">
        <f t="shared" si="46"/>
        <v>7</v>
      </c>
      <c r="BK215" s="17">
        <f t="shared" si="46"/>
        <v>0</v>
      </c>
      <c r="BL215" s="17">
        <f t="shared" si="46"/>
        <v>0</v>
      </c>
      <c r="BM215" s="17">
        <f t="shared" si="46"/>
        <v>0</v>
      </c>
      <c r="BN215" s="17">
        <f t="shared" si="46"/>
        <v>0</v>
      </c>
      <c r="BO215" s="17">
        <f t="shared" si="46"/>
        <v>0</v>
      </c>
      <c r="BP215" s="17">
        <f t="shared" si="46"/>
        <v>0</v>
      </c>
      <c r="BQ215" s="17">
        <f t="shared" si="46"/>
        <v>0</v>
      </c>
      <c r="BR215" s="17">
        <f t="shared" si="46"/>
        <v>4</v>
      </c>
    </row>
    <row r="216" spans="1:71" ht="15.75" customHeight="1" thickBot="1" x14ac:dyDescent="0.3">
      <c r="A216" s="245"/>
      <c r="B216" s="64" t="s">
        <v>130</v>
      </c>
      <c r="C216" s="18">
        <f>C198+C200+C202+C204+C206+C208+C210+C212+C214</f>
        <v>0</v>
      </c>
      <c r="D216" s="18">
        <f>D198+D200+D202+D204+D206+D208+D210+D212+D214</f>
        <v>0</v>
      </c>
      <c r="E216" s="18">
        <f t="shared" si="46"/>
        <v>0</v>
      </c>
      <c r="F216" s="18">
        <f t="shared" si="46"/>
        <v>0</v>
      </c>
      <c r="G216" s="18">
        <f t="shared" si="46"/>
        <v>0</v>
      </c>
      <c r="H216" s="18">
        <f t="shared" si="46"/>
        <v>0</v>
      </c>
      <c r="I216" s="18">
        <f t="shared" si="46"/>
        <v>0</v>
      </c>
      <c r="J216" s="18">
        <f t="shared" si="46"/>
        <v>4.0999999999999996</v>
      </c>
      <c r="K216" s="18">
        <f t="shared" si="46"/>
        <v>0</v>
      </c>
      <c r="L216" s="18">
        <f t="shared" si="46"/>
        <v>0</v>
      </c>
      <c r="M216" s="18">
        <f t="shared" si="46"/>
        <v>14.3</v>
      </c>
      <c r="N216" s="18">
        <f t="shared" si="46"/>
        <v>0</v>
      </c>
      <c r="O216" s="18">
        <f t="shared" si="46"/>
        <v>0</v>
      </c>
      <c r="P216" s="18">
        <f t="shared" si="46"/>
        <v>0</v>
      </c>
      <c r="Q216" s="18">
        <f t="shared" si="46"/>
        <v>0</v>
      </c>
      <c r="R216" s="18">
        <f t="shared" si="46"/>
        <v>0</v>
      </c>
      <c r="S216" s="18">
        <f t="shared" si="46"/>
        <v>0</v>
      </c>
      <c r="T216" s="18">
        <f t="shared" si="46"/>
        <v>104.9</v>
      </c>
      <c r="U216" s="18">
        <f t="shared" si="46"/>
        <v>0</v>
      </c>
      <c r="V216" s="18">
        <f t="shared" si="46"/>
        <v>68.3</v>
      </c>
      <c r="W216" s="18">
        <f t="shared" si="46"/>
        <v>0</v>
      </c>
      <c r="X216" s="18">
        <f t="shared" si="46"/>
        <v>22.3</v>
      </c>
      <c r="Y216" s="18">
        <f t="shared" si="46"/>
        <v>20.3</v>
      </c>
      <c r="Z216" s="18">
        <f t="shared" si="46"/>
        <v>0</v>
      </c>
      <c r="AA216" s="18">
        <f t="shared" si="46"/>
        <v>0</v>
      </c>
      <c r="AB216" s="18">
        <f t="shared" si="46"/>
        <v>114</v>
      </c>
      <c r="AC216" s="18">
        <f t="shared" si="46"/>
        <v>0</v>
      </c>
      <c r="AD216" s="18">
        <f t="shared" si="46"/>
        <v>0</v>
      </c>
      <c r="AE216" s="18">
        <f t="shared" si="46"/>
        <v>0</v>
      </c>
      <c r="AF216" s="18">
        <f t="shared" si="46"/>
        <v>2.6</v>
      </c>
      <c r="AG216" s="18">
        <f t="shared" si="46"/>
        <v>0</v>
      </c>
      <c r="AH216" s="18">
        <f t="shared" si="46"/>
        <v>0</v>
      </c>
      <c r="AI216" s="18">
        <f t="shared" si="46"/>
        <v>45</v>
      </c>
      <c r="AJ216" s="18">
        <f>AJ198+AJ200+AJ202+AJ204+AJ206+AJ208+AJ210+AJ212+AJ214</f>
        <v>0</v>
      </c>
      <c r="AK216" s="18">
        <f t="shared" si="46"/>
        <v>0</v>
      </c>
      <c r="AL216" s="18">
        <f t="shared" si="46"/>
        <v>0</v>
      </c>
      <c r="AM216" s="18">
        <f t="shared" si="46"/>
        <v>0</v>
      </c>
      <c r="AN216" s="18">
        <f t="shared" si="46"/>
        <v>0</v>
      </c>
      <c r="AO216" s="18">
        <f t="shared" si="46"/>
        <v>0</v>
      </c>
      <c r="AP216" s="18">
        <f t="shared" si="46"/>
        <v>0</v>
      </c>
      <c r="AQ216" s="18">
        <f t="shared" si="46"/>
        <v>0</v>
      </c>
      <c r="AR216" s="18">
        <f t="shared" si="46"/>
        <v>0</v>
      </c>
      <c r="AS216" s="18">
        <f t="shared" si="46"/>
        <v>55</v>
      </c>
      <c r="AT216" s="18">
        <f t="shared" si="46"/>
        <v>0</v>
      </c>
      <c r="AU216" s="18">
        <f t="shared" si="46"/>
        <v>40</v>
      </c>
      <c r="AV216" s="18">
        <f t="shared" si="46"/>
        <v>1.6</v>
      </c>
      <c r="AW216" s="18">
        <f t="shared" si="46"/>
        <v>0</v>
      </c>
      <c r="AX216" s="18">
        <f t="shared" si="46"/>
        <v>0</v>
      </c>
      <c r="AY216" s="18">
        <f t="shared" si="46"/>
        <v>0</v>
      </c>
      <c r="AZ216" s="18">
        <f t="shared" si="46"/>
        <v>21.3</v>
      </c>
      <c r="BA216" s="18">
        <f t="shared" si="46"/>
        <v>0</v>
      </c>
      <c r="BB216" s="18">
        <f t="shared" si="46"/>
        <v>0</v>
      </c>
      <c r="BC216" s="18">
        <f t="shared" si="46"/>
        <v>0</v>
      </c>
      <c r="BD216" s="18">
        <f t="shared" si="46"/>
        <v>61.2</v>
      </c>
      <c r="BE216" s="18">
        <f t="shared" si="46"/>
        <v>0</v>
      </c>
      <c r="BF216" s="18">
        <f>BF198+BF200+BF202+BF204+BF206+BF208+BF210+BF212+BF214</f>
        <v>0</v>
      </c>
      <c r="BG216" s="18">
        <f t="shared" si="46"/>
        <v>0</v>
      </c>
      <c r="BH216" s="18">
        <f t="shared" si="46"/>
        <v>1.4</v>
      </c>
      <c r="BI216" s="18">
        <v>2.2999999999999998</v>
      </c>
      <c r="BJ216" s="18">
        <f t="shared" si="46"/>
        <v>7</v>
      </c>
      <c r="BK216" s="18">
        <f t="shared" si="46"/>
        <v>0</v>
      </c>
      <c r="BL216" s="18">
        <f t="shared" si="46"/>
        <v>0</v>
      </c>
      <c r="BM216" s="18">
        <f t="shared" si="46"/>
        <v>0</v>
      </c>
      <c r="BN216" s="18">
        <f t="shared" si="46"/>
        <v>0</v>
      </c>
      <c r="BO216" s="18">
        <f t="shared" si="46"/>
        <v>0</v>
      </c>
      <c r="BP216" s="18">
        <f t="shared" si="46"/>
        <v>0</v>
      </c>
      <c r="BQ216" s="18">
        <f t="shared" si="46"/>
        <v>0</v>
      </c>
      <c r="BR216" s="18">
        <f t="shared" si="46"/>
        <v>6.7</v>
      </c>
    </row>
    <row r="217" spans="1:71" ht="15.75" customHeight="1" thickTop="1" x14ac:dyDescent="0.25">
      <c r="A217" s="245"/>
      <c r="B217" s="74" t="s">
        <v>173</v>
      </c>
      <c r="C217" s="75">
        <v>47.2</v>
      </c>
      <c r="D217" s="75">
        <v>123</v>
      </c>
      <c r="E217" s="75"/>
      <c r="F217" s="75"/>
      <c r="G217" s="75">
        <v>180</v>
      </c>
      <c r="H217" s="75"/>
      <c r="I217" s="75">
        <v>200</v>
      </c>
      <c r="J217" s="75">
        <v>195</v>
      </c>
      <c r="K217" s="75">
        <v>214.6</v>
      </c>
      <c r="L217" s="75">
        <v>235</v>
      </c>
      <c r="M217" s="75">
        <v>344.5</v>
      </c>
      <c r="N217" s="75">
        <v>432.7</v>
      </c>
      <c r="O217" s="75">
        <v>429.2</v>
      </c>
      <c r="P217" s="75">
        <v>292.2</v>
      </c>
      <c r="Q217" s="75">
        <v>232.5</v>
      </c>
      <c r="R217" s="75">
        <v>149.9</v>
      </c>
      <c r="S217" s="75"/>
      <c r="T217" s="75">
        <v>162.6</v>
      </c>
      <c r="U217" s="75">
        <v>6.8</v>
      </c>
      <c r="V217" s="75">
        <v>37.1</v>
      </c>
      <c r="W217" s="75">
        <v>28.8</v>
      </c>
      <c r="X217" s="75">
        <v>23.4</v>
      </c>
      <c r="Y217" s="75">
        <v>33.6</v>
      </c>
      <c r="Z217" s="75">
        <v>32.4</v>
      </c>
      <c r="AA217" s="75"/>
      <c r="AB217" s="75"/>
      <c r="AC217" s="75">
        <v>72</v>
      </c>
      <c r="AD217" s="75">
        <v>78</v>
      </c>
      <c r="AE217" s="75"/>
      <c r="AF217" s="75">
        <v>113.5</v>
      </c>
      <c r="AG217" s="75">
        <v>123.3</v>
      </c>
      <c r="AH217" s="75">
        <v>88.1</v>
      </c>
      <c r="AI217" s="75">
        <v>56.3</v>
      </c>
      <c r="AJ217" s="75">
        <v>57.3</v>
      </c>
      <c r="AK217" s="75">
        <v>98</v>
      </c>
      <c r="AL217" s="75">
        <v>131</v>
      </c>
      <c r="AM217" s="75">
        <v>180.6</v>
      </c>
      <c r="AN217" s="75">
        <v>204.7</v>
      </c>
      <c r="AO217" s="75"/>
      <c r="AP217" s="75">
        <v>146</v>
      </c>
      <c r="AQ217" s="75">
        <v>25</v>
      </c>
      <c r="AR217" s="75">
        <v>36</v>
      </c>
      <c r="AS217" s="75">
        <v>48.5</v>
      </c>
      <c r="AT217" s="75">
        <v>50</v>
      </c>
      <c r="AU217" s="75">
        <v>55.2</v>
      </c>
      <c r="AV217" s="75">
        <v>31.7</v>
      </c>
      <c r="AW217" s="75">
        <v>36.299999999999997</v>
      </c>
      <c r="AX217" s="75">
        <v>54.7</v>
      </c>
      <c r="AY217" s="75"/>
      <c r="AZ217" s="75">
        <v>35.799999999999997</v>
      </c>
      <c r="BA217" s="75">
        <v>73.2</v>
      </c>
      <c r="BB217" s="75">
        <v>26.9</v>
      </c>
      <c r="BC217" s="75">
        <v>45</v>
      </c>
      <c r="BD217" s="75">
        <v>41.7</v>
      </c>
      <c r="BE217" s="75">
        <v>460</v>
      </c>
      <c r="BF217" s="75">
        <v>260</v>
      </c>
      <c r="BG217" s="75">
        <v>94</v>
      </c>
      <c r="BH217" s="75">
        <v>502</v>
      </c>
      <c r="BI217" s="75">
        <v>16.100000000000001</v>
      </c>
      <c r="BJ217" s="75">
        <v>46.2</v>
      </c>
      <c r="BK217" s="75">
        <v>525</v>
      </c>
      <c r="BL217" s="75">
        <v>464</v>
      </c>
      <c r="BM217" s="75">
        <v>115.2</v>
      </c>
      <c r="BN217" s="75">
        <v>402</v>
      </c>
      <c r="BO217" s="75"/>
      <c r="BP217" s="75">
        <v>406</v>
      </c>
      <c r="BQ217" s="75">
        <v>360</v>
      </c>
      <c r="BR217" s="75">
        <v>107.6</v>
      </c>
      <c r="BS217" s="68"/>
    </row>
    <row r="218" spans="1:71" ht="15.75" customHeight="1" x14ac:dyDescent="0.25">
      <c r="A218" s="245"/>
      <c r="B218" s="66" t="s">
        <v>128</v>
      </c>
      <c r="C218" s="67">
        <f>C215*C217/1000</f>
        <v>0</v>
      </c>
      <c r="D218" s="67">
        <f>D215*D217/1000</f>
        <v>0</v>
      </c>
      <c r="E218" s="67">
        <f t="shared" ref="E218:T218" si="47">E215*E217/1000</f>
        <v>0</v>
      </c>
      <c r="F218" s="67">
        <f t="shared" si="47"/>
        <v>0</v>
      </c>
      <c r="G218" s="67">
        <f t="shared" si="47"/>
        <v>0</v>
      </c>
      <c r="H218" s="67">
        <f t="shared" si="47"/>
        <v>0</v>
      </c>
      <c r="I218" s="67">
        <f t="shared" si="47"/>
        <v>0</v>
      </c>
      <c r="J218" s="67">
        <f t="shared" si="47"/>
        <v>0.7</v>
      </c>
      <c r="K218" s="67">
        <f t="shared" si="47"/>
        <v>0</v>
      </c>
      <c r="L218" s="67">
        <f t="shared" si="47"/>
        <v>0</v>
      </c>
      <c r="M218" s="67">
        <f t="shared" si="47"/>
        <v>4.0999999999999996</v>
      </c>
      <c r="N218" s="67">
        <f t="shared" si="47"/>
        <v>0</v>
      </c>
      <c r="O218" s="67">
        <f t="shared" si="47"/>
        <v>0</v>
      </c>
      <c r="P218" s="67">
        <f t="shared" si="47"/>
        <v>0</v>
      </c>
      <c r="Q218" s="67">
        <f t="shared" si="47"/>
        <v>0</v>
      </c>
      <c r="R218" s="67">
        <f t="shared" si="47"/>
        <v>0</v>
      </c>
      <c r="S218" s="67">
        <f t="shared" si="47"/>
        <v>0</v>
      </c>
      <c r="T218" s="67">
        <f t="shared" si="47"/>
        <v>15.3</v>
      </c>
      <c r="U218" s="67">
        <f>U215*U217</f>
        <v>0</v>
      </c>
      <c r="V218" s="67">
        <f t="shared" ref="V218:BM218" si="48">V215*V217/1000</f>
        <v>2</v>
      </c>
      <c r="W218" s="67">
        <f t="shared" si="48"/>
        <v>0</v>
      </c>
      <c r="X218" s="67">
        <f t="shared" si="48"/>
        <v>0.4</v>
      </c>
      <c r="Y218" s="67">
        <f t="shared" si="48"/>
        <v>0.6</v>
      </c>
      <c r="Z218" s="67">
        <f t="shared" si="48"/>
        <v>0</v>
      </c>
      <c r="AA218" s="67">
        <f t="shared" si="48"/>
        <v>0</v>
      </c>
      <c r="AB218" s="67">
        <f t="shared" si="48"/>
        <v>0</v>
      </c>
      <c r="AC218" s="67">
        <f t="shared" si="48"/>
        <v>0</v>
      </c>
      <c r="AD218" s="67">
        <f t="shared" si="48"/>
        <v>0</v>
      </c>
      <c r="AE218" s="67">
        <f t="shared" si="48"/>
        <v>0</v>
      </c>
      <c r="AF218" s="67">
        <f t="shared" si="48"/>
        <v>0.3</v>
      </c>
      <c r="AG218" s="67">
        <f t="shared" si="48"/>
        <v>0</v>
      </c>
      <c r="AH218" s="67">
        <f t="shared" si="48"/>
        <v>0</v>
      </c>
      <c r="AI218" s="67">
        <f t="shared" si="48"/>
        <v>2.5</v>
      </c>
      <c r="AJ218" s="67">
        <f>AJ215*AJ217/1000</f>
        <v>0</v>
      </c>
      <c r="AK218" s="67">
        <f t="shared" si="48"/>
        <v>0</v>
      </c>
      <c r="AL218" s="67">
        <f t="shared" si="48"/>
        <v>0</v>
      </c>
      <c r="AM218" s="67">
        <f t="shared" si="48"/>
        <v>0</v>
      </c>
      <c r="AN218" s="67">
        <f t="shared" si="48"/>
        <v>0</v>
      </c>
      <c r="AO218" s="67">
        <f t="shared" si="48"/>
        <v>0</v>
      </c>
      <c r="AP218" s="67">
        <f t="shared" si="48"/>
        <v>0</v>
      </c>
      <c r="AQ218" s="67">
        <f t="shared" si="48"/>
        <v>0</v>
      </c>
      <c r="AR218" s="67">
        <f t="shared" si="48"/>
        <v>0</v>
      </c>
      <c r="AS218" s="67">
        <f t="shared" si="48"/>
        <v>2.2000000000000002</v>
      </c>
      <c r="AT218" s="67">
        <f t="shared" si="48"/>
        <v>0</v>
      </c>
      <c r="AU218" s="67">
        <f t="shared" si="48"/>
        <v>1.7</v>
      </c>
      <c r="AV218" s="67">
        <f t="shared" si="48"/>
        <v>0</v>
      </c>
      <c r="AW218" s="67">
        <f t="shared" si="48"/>
        <v>0</v>
      </c>
      <c r="AX218" s="67">
        <f t="shared" si="48"/>
        <v>0</v>
      </c>
      <c r="AY218" s="67">
        <f t="shared" si="48"/>
        <v>0</v>
      </c>
      <c r="AZ218" s="67">
        <f t="shared" si="48"/>
        <v>0.6</v>
      </c>
      <c r="BA218" s="67">
        <f t="shared" si="48"/>
        <v>0</v>
      </c>
      <c r="BB218" s="67">
        <f t="shared" si="48"/>
        <v>0</v>
      </c>
      <c r="BC218" s="67">
        <f t="shared" si="48"/>
        <v>0</v>
      </c>
      <c r="BD218" s="67">
        <f t="shared" si="48"/>
        <v>2.1</v>
      </c>
      <c r="BE218" s="67">
        <f t="shared" si="48"/>
        <v>0</v>
      </c>
      <c r="BF218" s="67">
        <f>BF215*BF217/1000</f>
        <v>0</v>
      </c>
      <c r="BG218" s="67">
        <f t="shared" si="48"/>
        <v>0</v>
      </c>
      <c r="BH218" s="67">
        <f t="shared" si="48"/>
        <v>0.7</v>
      </c>
      <c r="BI218" s="67">
        <f t="shared" si="48"/>
        <v>0</v>
      </c>
      <c r="BJ218" s="67">
        <f t="shared" si="48"/>
        <v>0.3</v>
      </c>
      <c r="BK218" s="67">
        <f t="shared" si="48"/>
        <v>0</v>
      </c>
      <c r="BL218" s="67">
        <f t="shared" si="48"/>
        <v>0</v>
      </c>
      <c r="BM218" s="67">
        <f t="shared" si="48"/>
        <v>0</v>
      </c>
      <c r="BN218" s="67">
        <f>BN215*BN217/1000</f>
        <v>0</v>
      </c>
      <c r="BO218" s="67">
        <f>BO215*BO217/1000</f>
        <v>0</v>
      </c>
      <c r="BP218" s="67">
        <f>BP215*BP217/1000</f>
        <v>0</v>
      </c>
      <c r="BQ218" s="67">
        <f>BQ215*BQ217/1000</f>
        <v>0</v>
      </c>
      <c r="BR218" s="67">
        <f>BR215*BR217/920</f>
        <v>0.5</v>
      </c>
      <c r="BS218" s="70">
        <f>SUM(C218:BR218)</f>
        <v>34</v>
      </c>
    </row>
    <row r="219" spans="1:71" ht="15.75" customHeight="1" thickBot="1" x14ac:dyDescent="0.3">
      <c r="A219" s="246"/>
      <c r="B219" s="64" t="s">
        <v>130</v>
      </c>
      <c r="C219" s="18">
        <f>C216*C217/1000</f>
        <v>0</v>
      </c>
      <c r="D219" s="18">
        <f>D216*D217/1000</f>
        <v>0</v>
      </c>
      <c r="E219" s="18">
        <f t="shared" ref="E219:T219" si="49">E216*E217/1000</f>
        <v>0</v>
      </c>
      <c r="F219" s="18">
        <f t="shared" si="49"/>
        <v>0</v>
      </c>
      <c r="G219" s="18">
        <f t="shared" si="49"/>
        <v>0</v>
      </c>
      <c r="H219" s="18">
        <f t="shared" si="49"/>
        <v>0</v>
      </c>
      <c r="I219" s="18">
        <f t="shared" si="49"/>
        <v>0</v>
      </c>
      <c r="J219" s="18">
        <f t="shared" si="49"/>
        <v>0.8</v>
      </c>
      <c r="K219" s="18">
        <f t="shared" si="49"/>
        <v>0</v>
      </c>
      <c r="L219" s="18">
        <f t="shared" si="49"/>
        <v>0</v>
      </c>
      <c r="M219" s="18">
        <f t="shared" si="49"/>
        <v>4.9000000000000004</v>
      </c>
      <c r="N219" s="18">
        <f t="shared" si="49"/>
        <v>0</v>
      </c>
      <c r="O219" s="18">
        <f t="shared" si="49"/>
        <v>0</v>
      </c>
      <c r="P219" s="18">
        <f t="shared" si="49"/>
        <v>0</v>
      </c>
      <c r="Q219" s="18">
        <f t="shared" si="49"/>
        <v>0</v>
      </c>
      <c r="R219" s="18">
        <f t="shared" si="49"/>
        <v>0</v>
      </c>
      <c r="S219" s="18">
        <f t="shared" si="49"/>
        <v>0</v>
      </c>
      <c r="T219" s="18">
        <f t="shared" si="49"/>
        <v>17.100000000000001</v>
      </c>
      <c r="U219" s="18">
        <f>U216*U217</f>
        <v>0</v>
      </c>
      <c r="V219" s="18">
        <f t="shared" ref="V219:BM219" si="50">V216*V217/1000</f>
        <v>2.5</v>
      </c>
      <c r="W219" s="18">
        <f t="shared" si="50"/>
        <v>0</v>
      </c>
      <c r="X219" s="18">
        <f t="shared" si="50"/>
        <v>0.5</v>
      </c>
      <c r="Y219" s="18">
        <f t="shared" si="50"/>
        <v>0.7</v>
      </c>
      <c r="Z219" s="18">
        <f t="shared" si="50"/>
        <v>0</v>
      </c>
      <c r="AA219" s="18">
        <f t="shared" si="50"/>
        <v>0</v>
      </c>
      <c r="AB219" s="18">
        <f t="shared" si="50"/>
        <v>0</v>
      </c>
      <c r="AC219" s="18">
        <f t="shared" si="50"/>
        <v>0</v>
      </c>
      <c r="AD219" s="18">
        <f t="shared" si="50"/>
        <v>0</v>
      </c>
      <c r="AE219" s="18">
        <f t="shared" si="50"/>
        <v>0</v>
      </c>
      <c r="AF219" s="18">
        <f t="shared" si="50"/>
        <v>0.3</v>
      </c>
      <c r="AG219" s="18">
        <f t="shared" si="50"/>
        <v>0</v>
      </c>
      <c r="AH219" s="18">
        <f t="shared" si="50"/>
        <v>0</v>
      </c>
      <c r="AI219" s="18">
        <f t="shared" si="50"/>
        <v>2.5</v>
      </c>
      <c r="AJ219" s="18">
        <f>AJ216*AJ217/1000</f>
        <v>0</v>
      </c>
      <c r="AK219" s="18">
        <f t="shared" si="50"/>
        <v>0</v>
      </c>
      <c r="AL219" s="18">
        <f t="shared" si="50"/>
        <v>0</v>
      </c>
      <c r="AM219" s="18">
        <f t="shared" si="50"/>
        <v>0</v>
      </c>
      <c r="AN219" s="18">
        <f t="shared" si="50"/>
        <v>0</v>
      </c>
      <c r="AO219" s="18">
        <f t="shared" si="50"/>
        <v>0</v>
      </c>
      <c r="AP219" s="18">
        <f t="shared" si="50"/>
        <v>0</v>
      </c>
      <c r="AQ219" s="18">
        <f t="shared" si="50"/>
        <v>0</v>
      </c>
      <c r="AR219" s="18">
        <f t="shared" si="50"/>
        <v>0</v>
      </c>
      <c r="AS219" s="18">
        <f t="shared" si="50"/>
        <v>2.7</v>
      </c>
      <c r="AT219" s="18">
        <f t="shared" si="50"/>
        <v>0</v>
      </c>
      <c r="AU219" s="18">
        <f t="shared" si="50"/>
        <v>2.2000000000000002</v>
      </c>
      <c r="AV219" s="18">
        <f t="shared" si="50"/>
        <v>0.1</v>
      </c>
      <c r="AW219" s="18">
        <f t="shared" si="50"/>
        <v>0</v>
      </c>
      <c r="AX219" s="18">
        <f t="shared" si="50"/>
        <v>0</v>
      </c>
      <c r="AY219" s="18">
        <f t="shared" si="50"/>
        <v>0</v>
      </c>
      <c r="AZ219" s="18">
        <f t="shared" si="50"/>
        <v>0.8</v>
      </c>
      <c r="BA219" s="18">
        <f t="shared" si="50"/>
        <v>0</v>
      </c>
      <c r="BB219" s="18">
        <f t="shared" si="50"/>
        <v>0</v>
      </c>
      <c r="BC219" s="18">
        <f t="shared" si="50"/>
        <v>0</v>
      </c>
      <c r="BD219" s="18">
        <f t="shared" si="50"/>
        <v>2.6</v>
      </c>
      <c r="BE219" s="18">
        <f t="shared" si="50"/>
        <v>0</v>
      </c>
      <c r="BF219" s="18">
        <f>BF216*BF217/1000</f>
        <v>0</v>
      </c>
      <c r="BG219" s="18">
        <f t="shared" si="50"/>
        <v>0</v>
      </c>
      <c r="BH219" s="18">
        <f t="shared" si="50"/>
        <v>0.7</v>
      </c>
      <c r="BI219" s="18">
        <f t="shared" si="50"/>
        <v>0</v>
      </c>
      <c r="BJ219" s="18">
        <f t="shared" si="50"/>
        <v>0.3</v>
      </c>
      <c r="BK219" s="18">
        <f t="shared" si="50"/>
        <v>0</v>
      </c>
      <c r="BL219" s="18">
        <f t="shared" si="50"/>
        <v>0</v>
      </c>
      <c r="BM219" s="18">
        <f t="shared" si="50"/>
        <v>0</v>
      </c>
      <c r="BN219" s="18">
        <f>BN216*BN217/1000</f>
        <v>0</v>
      </c>
      <c r="BO219" s="18">
        <f>BO216*BO217/1000</f>
        <v>0</v>
      </c>
      <c r="BP219" s="18">
        <f>BP216*BP217/1000</f>
        <v>0</v>
      </c>
      <c r="BQ219" s="18">
        <f>BQ216*BQ217/1000</f>
        <v>0</v>
      </c>
      <c r="BR219" s="18">
        <f>BR216*BR217/920</f>
        <v>0.8</v>
      </c>
      <c r="BS219" s="69">
        <f>SUM(C219:BR219)</f>
        <v>39.5</v>
      </c>
    </row>
    <row r="220" spans="1:71" ht="15.75" customHeight="1" thickTop="1" x14ac:dyDescent="0.25">
      <c r="A220" s="294" t="s">
        <v>254</v>
      </c>
      <c r="B220" s="6">
        <v>60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>
        <f>'[1]ФРУКТЫ, ОВОЩИ'!$F$57</f>
        <v>64.8</v>
      </c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24"/>
      <c r="BO220" s="8"/>
      <c r="BP220" s="8"/>
      <c r="BQ220" s="7"/>
      <c r="BR220" s="7"/>
    </row>
    <row r="221" spans="1:71" ht="15" customHeight="1" x14ac:dyDescent="0.25">
      <c r="A221" s="236"/>
      <c r="B221" s="9">
        <v>100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>
        <f>'[1]ФРУКТЫ, ОВОЩИ'!$Q$57</f>
        <v>108</v>
      </c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25"/>
      <c r="BO221" s="11"/>
      <c r="BP221" s="11"/>
      <c r="BQ221" s="10"/>
      <c r="BR221" s="10"/>
    </row>
    <row r="222" spans="1:71" ht="15.75" customHeight="1" x14ac:dyDescent="0.25">
      <c r="A222" s="235" t="s">
        <v>103</v>
      </c>
      <c r="B222" s="6">
        <v>200</v>
      </c>
      <c r="C222" s="7"/>
      <c r="D222" s="7"/>
      <c r="E222" s="7"/>
      <c r="F222" s="7"/>
      <c r="G222" s="7"/>
      <c r="H222" s="7"/>
      <c r="I222" s="7"/>
      <c r="J222" s="7">
        <f>[1]СУПЫ!$F$104</f>
        <v>6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>
        <f>[1]СУПЫ!$F$99</f>
        <v>34.700000000000003</v>
      </c>
      <c r="W222" s="7">
        <f>[1]СУПЫ!$F$98</f>
        <v>50</v>
      </c>
      <c r="X222" s="7">
        <f>[1]СУПЫ!$F$101</f>
        <v>11.9</v>
      </c>
      <c r="Y222" s="7">
        <f>[1]СУПЫ!$F$100</f>
        <v>10</v>
      </c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8"/>
      <c r="BP222" s="8"/>
      <c r="BQ222" s="8"/>
      <c r="BR222" s="7">
        <f>[1]СУПЫ!$F$102</f>
        <v>2.4</v>
      </c>
    </row>
    <row r="223" spans="1:71" ht="15" customHeight="1" x14ac:dyDescent="0.25">
      <c r="A223" s="236"/>
      <c r="B223" s="145">
        <v>250</v>
      </c>
      <c r="C223" s="12"/>
      <c r="D223" s="12"/>
      <c r="E223" s="12"/>
      <c r="F223" s="12"/>
      <c r="G223" s="12"/>
      <c r="H223" s="12"/>
      <c r="I223" s="12"/>
      <c r="J223" s="12">
        <f>[1]СУПЫ!$Q$104</f>
        <v>7.5</v>
      </c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>
        <f>[1]СУПЫ!$Q$99</f>
        <v>43.3</v>
      </c>
      <c r="W223" s="12">
        <f>[1]СУПЫ!$Q$98</f>
        <v>62.5</v>
      </c>
      <c r="X223" s="12">
        <f>[1]СУПЫ!$Q$101</f>
        <v>14.9</v>
      </c>
      <c r="Y223" s="12">
        <f>[1]СУПЫ!$Q$100</f>
        <v>12.5</v>
      </c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3"/>
      <c r="BP223" s="13"/>
      <c r="BQ223" s="13"/>
      <c r="BR223" s="12">
        <f>[1]СУПЫ!$Q$102</f>
        <v>3</v>
      </c>
    </row>
    <row r="224" spans="1:71" s="218" customFormat="1" ht="15" customHeight="1" x14ac:dyDescent="0.25">
      <c r="A224" s="297" t="s">
        <v>183</v>
      </c>
      <c r="B224" s="227">
        <v>90</v>
      </c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>
        <f>'[1]МЯСО, РЫБА'!$F$554+'[1]МЯСО, РЫБА'!$F$557</f>
        <v>6.8</v>
      </c>
      <c r="N224" s="216"/>
      <c r="O224" s="216">
        <f>'[1]МЯСО, РЫБА'!$F$548</f>
        <v>29.5</v>
      </c>
      <c r="P224" s="216">
        <f>'[1]МЯСО, РЫБА'!$F$549</f>
        <v>29.5</v>
      </c>
      <c r="Q224" s="216"/>
      <c r="R224" s="216"/>
      <c r="S224" s="216"/>
      <c r="T224" s="216"/>
      <c r="U224" s="216"/>
      <c r="V224" s="216"/>
      <c r="W224" s="216"/>
      <c r="X224" s="216">
        <f>'[1]МЯСО, РЫБА'!$F$553</f>
        <v>32.1</v>
      </c>
      <c r="Y224" s="216"/>
      <c r="Z224" s="216"/>
      <c r="AA224" s="216"/>
      <c r="AB224" s="216"/>
      <c r="AC224" s="216"/>
      <c r="AD224" s="216"/>
      <c r="AE224" s="216"/>
      <c r="AF224" s="216"/>
      <c r="AG224" s="216"/>
      <c r="AH224" s="216"/>
      <c r="AI224" s="216"/>
      <c r="AJ224" s="216"/>
      <c r="AK224" s="216"/>
      <c r="AL224" s="216"/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>
        <f>'[1]МЯСО, РЫБА'!$F$555</f>
        <v>6.5</v>
      </c>
      <c r="AW224" s="216"/>
      <c r="AX224" s="216">
        <f>'[1]МЯСО, РЫБА'!$F$551</f>
        <v>7.7</v>
      </c>
      <c r="AY224" s="216"/>
      <c r="AZ224" s="216"/>
      <c r="BA224" s="216"/>
      <c r="BB224" s="216"/>
      <c r="BC224" s="216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7"/>
      <c r="BP224" s="217"/>
      <c r="BQ224" s="217"/>
      <c r="BR224" s="216"/>
    </row>
    <row r="225" spans="1:71" s="218" customFormat="1" ht="15" customHeight="1" x14ac:dyDescent="0.25">
      <c r="A225" s="297"/>
      <c r="B225" s="220">
        <v>100</v>
      </c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>
        <f>'[1]МЯСО, РЫБА'!$Q$554+'[1]МЯСО, РЫБА'!$Q$557</f>
        <v>7.5</v>
      </c>
      <c r="N225" s="216"/>
      <c r="O225" s="216">
        <f>'[1]МЯСО, РЫБА'!$Q$548</f>
        <v>32.799999999999997</v>
      </c>
      <c r="P225" s="216">
        <f>'[1]МЯСО, РЫБА'!$Q$549</f>
        <v>32.799999999999997</v>
      </c>
      <c r="Q225" s="216"/>
      <c r="R225" s="216"/>
      <c r="S225" s="216"/>
      <c r="T225" s="216"/>
      <c r="U225" s="216"/>
      <c r="V225" s="216"/>
      <c r="W225" s="216"/>
      <c r="X225" s="216">
        <f>'[1]МЯСО, РЫБА'!$Q$553</f>
        <v>35.700000000000003</v>
      </c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216"/>
      <c r="AR225" s="216"/>
      <c r="AS225" s="216"/>
      <c r="AT225" s="216"/>
      <c r="AU225" s="216"/>
      <c r="AV225" s="216">
        <f>'[1]МЯСО, РЫБА'!$Q$555</f>
        <v>7.2</v>
      </c>
      <c r="AW225" s="216"/>
      <c r="AX225" s="216">
        <f>'[1]МЯСО, РЫБА'!$Q$551</f>
        <v>8.5</v>
      </c>
      <c r="AY225" s="216"/>
      <c r="AZ225" s="216"/>
      <c r="BA225" s="216"/>
      <c r="BB225" s="216"/>
      <c r="BC225" s="216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7"/>
      <c r="BP225" s="217"/>
      <c r="BQ225" s="217"/>
      <c r="BR225" s="216"/>
    </row>
    <row r="226" spans="1:71" s="218" customFormat="1" ht="15" customHeight="1" x14ac:dyDescent="0.25">
      <c r="A226" s="297" t="s">
        <v>100</v>
      </c>
      <c r="B226" s="227">
        <v>150</v>
      </c>
      <c r="C226" s="216">
        <f>[1]ГАРНИРЫ!$F$103</f>
        <v>24</v>
      </c>
      <c r="D226" s="216"/>
      <c r="E226" s="216"/>
      <c r="F226" s="216"/>
      <c r="G226" s="216"/>
      <c r="H226" s="216"/>
      <c r="I226" s="216"/>
      <c r="J226" s="216"/>
      <c r="K226" s="216"/>
      <c r="L226" s="216"/>
      <c r="M226" s="216">
        <f>[1]ГАРНИРЫ!$F$104</f>
        <v>6</v>
      </c>
      <c r="N226" s="216"/>
      <c r="O226" s="216"/>
      <c r="P226" s="216"/>
      <c r="Q226" s="216"/>
      <c r="R226" s="216"/>
      <c r="S226" s="216"/>
      <c r="T226" s="216"/>
      <c r="U226" s="216"/>
      <c r="V226" s="216">
        <f>[1]ГАРНИРЫ!$F$102</f>
        <v>170.7</v>
      </c>
      <c r="W226" s="216"/>
      <c r="X226" s="216"/>
      <c r="Y226" s="216"/>
      <c r="Z226" s="216"/>
      <c r="AA226" s="216"/>
      <c r="AB226" s="216"/>
      <c r="AC226" s="216"/>
      <c r="AD226" s="216"/>
      <c r="AE226" s="216"/>
      <c r="AF226" s="216"/>
      <c r="AG226" s="216"/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216"/>
      <c r="AR226" s="216"/>
      <c r="AS226" s="216"/>
      <c r="AT226" s="216"/>
      <c r="AU226" s="216"/>
      <c r="AV226" s="216"/>
      <c r="AW226" s="216"/>
      <c r="AX226" s="216"/>
      <c r="AY226" s="216"/>
      <c r="AZ226" s="216"/>
      <c r="BA226" s="216"/>
      <c r="BB226" s="216"/>
      <c r="BC226" s="216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7"/>
      <c r="BQ226" s="217"/>
      <c r="BR226" s="216"/>
    </row>
    <row r="227" spans="1:71" s="218" customFormat="1" ht="15" customHeight="1" x14ac:dyDescent="0.25">
      <c r="A227" s="297"/>
      <c r="B227" s="227">
        <v>180</v>
      </c>
      <c r="C227" s="216">
        <f>[1]ГАРНИРЫ!$Q$103</f>
        <v>28.8</v>
      </c>
      <c r="D227" s="216"/>
      <c r="E227" s="216"/>
      <c r="F227" s="216"/>
      <c r="G227" s="216"/>
      <c r="H227" s="216"/>
      <c r="I227" s="216"/>
      <c r="J227" s="216"/>
      <c r="K227" s="216"/>
      <c r="L227" s="216"/>
      <c r="M227" s="216">
        <f>[1]ГАРНИРЫ!$Q$104</f>
        <v>7.2</v>
      </c>
      <c r="N227" s="216"/>
      <c r="O227" s="216"/>
      <c r="P227" s="216"/>
      <c r="Q227" s="216"/>
      <c r="R227" s="216"/>
      <c r="S227" s="216"/>
      <c r="T227" s="216"/>
      <c r="U227" s="216"/>
      <c r="V227" s="216">
        <f>[1]ГАРНИРЫ!$Q$102</f>
        <v>204.8</v>
      </c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6"/>
      <c r="AG227" s="216"/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216"/>
      <c r="AR227" s="216"/>
      <c r="AS227" s="216"/>
      <c r="AT227" s="216"/>
      <c r="AU227" s="216"/>
      <c r="AV227" s="216"/>
      <c r="AW227" s="216"/>
      <c r="AX227" s="216"/>
      <c r="AY227" s="216"/>
      <c r="AZ227" s="216"/>
      <c r="BA227" s="216"/>
      <c r="BB227" s="216"/>
      <c r="BC227" s="216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7"/>
      <c r="BQ227" s="217"/>
      <c r="BR227" s="216"/>
    </row>
    <row r="228" spans="1:71" s="2" customFormat="1" ht="17.25" customHeight="1" x14ac:dyDescent="0.25">
      <c r="A228" s="231" t="s">
        <v>212</v>
      </c>
      <c r="B228" s="231">
        <v>200</v>
      </c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>
        <v>200</v>
      </c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24"/>
      <c r="BE228" s="124"/>
      <c r="BF228" s="124"/>
      <c r="BG228" s="124"/>
      <c r="BH228" s="124"/>
      <c r="BI228" s="124"/>
      <c r="BJ228" s="124"/>
      <c r="BK228" s="124"/>
      <c r="BL228" s="124"/>
      <c r="BM228" s="124"/>
      <c r="BN228" s="124"/>
      <c r="BO228" s="125"/>
      <c r="BP228" s="125"/>
      <c r="BQ228" s="125"/>
      <c r="BR228" s="124"/>
    </row>
    <row r="229" spans="1:71" s="2" customFormat="1" ht="18" customHeight="1" x14ac:dyDescent="0.25">
      <c r="A229" s="231" t="s">
        <v>90</v>
      </c>
      <c r="B229" s="231">
        <v>200</v>
      </c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>
        <f>[1]НАПИТКИ!$Q$314</f>
        <v>24.8</v>
      </c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24"/>
      <c r="BD229" s="124"/>
      <c r="BE229" s="124"/>
      <c r="BF229" s="124"/>
      <c r="BG229" s="124"/>
      <c r="BH229" s="124"/>
      <c r="BI229" s="124"/>
      <c r="BJ229" s="124">
        <f>[1]НАПИТКИ!$Q$315</f>
        <v>14.4</v>
      </c>
      <c r="BK229" s="124"/>
      <c r="BL229" s="124"/>
      <c r="BM229" s="124"/>
      <c r="BN229" s="124"/>
      <c r="BO229" s="125"/>
      <c r="BP229" s="125"/>
      <c r="BQ229" s="125"/>
      <c r="BR229" s="124"/>
    </row>
    <row r="230" spans="1:71" s="2" customFormat="1" ht="15.75" customHeight="1" x14ac:dyDescent="0.25">
      <c r="A230" s="293" t="s">
        <v>263</v>
      </c>
      <c r="B230" s="231">
        <v>200</v>
      </c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>
        <v>200</v>
      </c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  <c r="BM230" s="124"/>
      <c r="BN230" s="124"/>
      <c r="BO230" s="125"/>
      <c r="BP230" s="125"/>
      <c r="BQ230" s="124"/>
      <c r="BR230" s="124"/>
    </row>
    <row r="231" spans="1:71" s="2" customFormat="1" ht="15.75" customHeight="1" x14ac:dyDescent="0.25">
      <c r="A231" s="293"/>
      <c r="B231" s="231">
        <v>200</v>
      </c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>
        <v>200</v>
      </c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4"/>
      <c r="BD231" s="124"/>
      <c r="BE231" s="124"/>
      <c r="BF231" s="124"/>
      <c r="BG231" s="124"/>
      <c r="BH231" s="124"/>
      <c r="BI231" s="124"/>
      <c r="BJ231" s="124"/>
      <c r="BK231" s="124"/>
      <c r="BL231" s="124"/>
      <c r="BM231" s="124"/>
      <c r="BN231" s="124"/>
      <c r="BO231" s="125"/>
      <c r="BP231" s="125"/>
      <c r="BQ231" s="124"/>
      <c r="BR231" s="124"/>
    </row>
    <row r="232" spans="1:71" ht="15.75" hidden="1" customHeight="1" x14ac:dyDescent="0.25">
      <c r="A232" s="293"/>
      <c r="B232" s="147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5"/>
      <c r="BP232" s="125"/>
      <c r="BQ232" s="124"/>
      <c r="BR232" s="124"/>
    </row>
    <row r="233" spans="1:71" ht="15.75" hidden="1" customHeight="1" x14ac:dyDescent="0.25">
      <c r="A233" s="293"/>
      <c r="B233" s="147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5"/>
      <c r="BP233" s="125"/>
      <c r="BQ233" s="124"/>
      <c r="BR233" s="124"/>
    </row>
    <row r="234" spans="1:71" ht="15.75" customHeight="1" x14ac:dyDescent="0.25">
      <c r="A234" s="292" t="s">
        <v>45</v>
      </c>
      <c r="B234" s="6">
        <v>45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>
        <f>'[1]ГАСТРОНОМИЯ, ВЫПЕЧКА'!$AB$57</f>
        <v>45</v>
      </c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8"/>
      <c r="BP234" s="8"/>
      <c r="BQ234" s="8"/>
      <c r="BR234" s="7"/>
    </row>
    <row r="235" spans="1:71" ht="15.75" customHeight="1" x14ac:dyDescent="0.25">
      <c r="A235" s="292"/>
      <c r="B235" s="9">
        <v>55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>
        <f>'[1]ГАСТРОНОМИЯ, ВЫПЕЧКА'!$AX$57</f>
        <v>55</v>
      </c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1"/>
      <c r="BP235" s="11"/>
      <c r="BQ235" s="11"/>
      <c r="BR235" s="10"/>
    </row>
    <row r="236" spans="1:71" ht="15.75" customHeight="1" x14ac:dyDescent="0.25">
      <c r="A236" s="292" t="s">
        <v>47</v>
      </c>
      <c r="B236" s="6">
        <v>30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>
        <f>'[1]ГАСТРОНОМИЯ, ВЫПЕЧКА'!$AB$16</f>
        <v>30</v>
      </c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8"/>
      <c r="BP236" s="8"/>
      <c r="BQ236" s="8"/>
      <c r="BR236" s="7"/>
    </row>
    <row r="237" spans="1:71" ht="15.75" customHeight="1" thickBot="1" x14ac:dyDescent="0.3">
      <c r="A237" s="235"/>
      <c r="B237" s="14">
        <v>40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>
        <f>'[1]ГАСТРОНОМИЯ, ВЫПЕЧКА'!$AM$16</f>
        <v>40</v>
      </c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6"/>
      <c r="BP237" s="16"/>
      <c r="BQ237" s="16"/>
      <c r="BR237" s="15"/>
    </row>
    <row r="238" spans="1:71" ht="15.75" customHeight="1" thickTop="1" x14ac:dyDescent="0.25">
      <c r="A238" s="244" t="s">
        <v>251</v>
      </c>
      <c r="B238" s="94" t="s">
        <v>128</v>
      </c>
      <c r="C238" s="17">
        <f>C220+C222+C224+C226+C228+C230+C232+C234+C236</f>
        <v>24</v>
      </c>
      <c r="D238" s="17">
        <f t="shared" ref="D238:BQ238" si="51">D220+D222+D224+D228+D230+D232+D234+D236</f>
        <v>0</v>
      </c>
      <c r="E238" s="17">
        <f t="shared" si="51"/>
        <v>0</v>
      </c>
      <c r="F238" s="17">
        <f t="shared" si="51"/>
        <v>0</v>
      </c>
      <c r="G238" s="17">
        <f t="shared" si="51"/>
        <v>0</v>
      </c>
      <c r="H238" s="17">
        <f t="shared" si="51"/>
        <v>0</v>
      </c>
      <c r="I238" s="17">
        <f t="shared" si="51"/>
        <v>0</v>
      </c>
      <c r="J238" s="17">
        <f t="shared" si="51"/>
        <v>6</v>
      </c>
      <c r="K238" s="17">
        <f t="shared" si="51"/>
        <v>0</v>
      </c>
      <c r="L238" s="17">
        <f t="shared" si="51"/>
        <v>0</v>
      </c>
      <c r="M238" s="17">
        <f t="shared" si="51"/>
        <v>6.8</v>
      </c>
      <c r="N238" s="17">
        <f t="shared" si="51"/>
        <v>0</v>
      </c>
      <c r="O238" s="17">
        <f t="shared" si="51"/>
        <v>29.5</v>
      </c>
      <c r="P238" s="17">
        <f t="shared" si="51"/>
        <v>29.5</v>
      </c>
      <c r="Q238" s="17">
        <f t="shared" si="51"/>
        <v>0</v>
      </c>
      <c r="R238" s="17">
        <f t="shared" si="51"/>
        <v>0</v>
      </c>
      <c r="S238" s="17">
        <f t="shared" si="51"/>
        <v>0</v>
      </c>
      <c r="T238" s="17">
        <f t="shared" si="51"/>
        <v>0</v>
      </c>
      <c r="U238" s="17">
        <f t="shared" si="51"/>
        <v>0</v>
      </c>
      <c r="V238" s="17">
        <f>V220+V222+V224+V226+V228+V230+V232+V234+V236</f>
        <v>205.4</v>
      </c>
      <c r="W238" s="17">
        <f t="shared" si="51"/>
        <v>50</v>
      </c>
      <c r="X238" s="17">
        <f t="shared" si="51"/>
        <v>44</v>
      </c>
      <c r="Y238" s="17">
        <f t="shared" si="51"/>
        <v>10</v>
      </c>
      <c r="Z238" s="17">
        <f t="shared" si="51"/>
        <v>0</v>
      </c>
      <c r="AA238" s="17">
        <f t="shared" si="51"/>
        <v>0</v>
      </c>
      <c r="AB238" s="17">
        <f t="shared" si="51"/>
        <v>64.8</v>
      </c>
      <c r="AC238" s="17">
        <f t="shared" si="51"/>
        <v>0</v>
      </c>
      <c r="AD238" s="17">
        <f t="shared" si="51"/>
        <v>0</v>
      </c>
      <c r="AE238" s="17">
        <f t="shared" si="51"/>
        <v>0</v>
      </c>
      <c r="AF238" s="17">
        <f t="shared" si="51"/>
        <v>0</v>
      </c>
      <c r="AG238" s="17">
        <f t="shared" si="51"/>
        <v>0</v>
      </c>
      <c r="AH238" s="17">
        <f t="shared" si="51"/>
        <v>0</v>
      </c>
      <c r="AI238" s="17">
        <f t="shared" si="51"/>
        <v>0</v>
      </c>
      <c r="AJ238" s="17">
        <f>AJ220+AJ222+AJ224+AJ228+AJ230+AJ232+AJ234+AJ236</f>
        <v>200</v>
      </c>
      <c r="AK238" s="17">
        <f>AK220+AK222+AK224+AK228+AK230+AK232+AK234+AK236</f>
        <v>0</v>
      </c>
      <c r="AL238" s="17">
        <f t="shared" si="51"/>
        <v>0</v>
      </c>
      <c r="AM238" s="17">
        <f t="shared" si="51"/>
        <v>0</v>
      </c>
      <c r="AN238" s="17">
        <f t="shared" si="51"/>
        <v>0</v>
      </c>
      <c r="AO238" s="17">
        <f t="shared" si="51"/>
        <v>0</v>
      </c>
      <c r="AP238" s="17">
        <f t="shared" si="51"/>
        <v>200</v>
      </c>
      <c r="AQ238" s="17">
        <f t="shared" si="51"/>
        <v>0</v>
      </c>
      <c r="AR238" s="17">
        <f t="shared" si="51"/>
        <v>0</v>
      </c>
      <c r="AS238" s="17">
        <f t="shared" si="51"/>
        <v>45</v>
      </c>
      <c r="AT238" s="17">
        <f t="shared" si="51"/>
        <v>0</v>
      </c>
      <c r="AU238" s="17">
        <f t="shared" si="51"/>
        <v>30</v>
      </c>
      <c r="AV238" s="17">
        <f t="shared" si="51"/>
        <v>6.5</v>
      </c>
      <c r="AW238" s="17">
        <f t="shared" si="51"/>
        <v>0</v>
      </c>
      <c r="AX238" s="17">
        <f t="shared" si="51"/>
        <v>7.7</v>
      </c>
      <c r="AY238" s="17">
        <f t="shared" si="51"/>
        <v>0</v>
      </c>
      <c r="AZ238" s="17">
        <f t="shared" si="51"/>
        <v>0</v>
      </c>
      <c r="BA238" s="17">
        <f t="shared" si="51"/>
        <v>0</v>
      </c>
      <c r="BB238" s="17">
        <f t="shared" si="51"/>
        <v>0</v>
      </c>
      <c r="BC238" s="17">
        <f t="shared" si="51"/>
        <v>0</v>
      </c>
      <c r="BD238" s="17">
        <f t="shared" si="51"/>
        <v>0</v>
      </c>
      <c r="BE238" s="17">
        <f t="shared" si="51"/>
        <v>0</v>
      </c>
      <c r="BF238" s="17">
        <f>BF220+BF222+BF224+BF228+BF230+BF232+BF234+BF236</f>
        <v>0</v>
      </c>
      <c r="BG238" s="17">
        <f t="shared" si="51"/>
        <v>0</v>
      </c>
      <c r="BH238" s="17">
        <f t="shared" si="51"/>
        <v>0</v>
      </c>
      <c r="BI238" s="17">
        <v>1.3</v>
      </c>
      <c r="BJ238" s="17">
        <f t="shared" si="51"/>
        <v>0</v>
      </c>
      <c r="BK238" s="17">
        <f t="shared" si="51"/>
        <v>0</v>
      </c>
      <c r="BL238" s="17">
        <f t="shared" si="51"/>
        <v>0</v>
      </c>
      <c r="BM238" s="17">
        <f t="shared" si="51"/>
        <v>0</v>
      </c>
      <c r="BN238" s="17">
        <f t="shared" si="51"/>
        <v>0</v>
      </c>
      <c r="BO238" s="17">
        <f t="shared" si="51"/>
        <v>0</v>
      </c>
      <c r="BP238" s="17">
        <f t="shared" si="51"/>
        <v>0</v>
      </c>
      <c r="BQ238" s="17">
        <f t="shared" si="51"/>
        <v>0</v>
      </c>
      <c r="BR238" s="17">
        <f>BR220+BR222+BR224+BR228+BR230+BR232+BR234+BR236</f>
        <v>2.4</v>
      </c>
    </row>
    <row r="239" spans="1:71" ht="15.75" customHeight="1" thickBot="1" x14ac:dyDescent="0.3">
      <c r="A239" s="245"/>
      <c r="B239" s="64" t="s">
        <v>130</v>
      </c>
      <c r="C239" s="18">
        <f>C221+C223+C225+C227+C229+C231+C233+C235+C237</f>
        <v>28.8</v>
      </c>
      <c r="D239" s="18">
        <f t="shared" ref="D239:BQ239" si="52">D221+D223+D225+D229+D231+D233+D235+D237</f>
        <v>0</v>
      </c>
      <c r="E239" s="18">
        <f t="shared" si="52"/>
        <v>0</v>
      </c>
      <c r="F239" s="18">
        <f t="shared" si="52"/>
        <v>0</v>
      </c>
      <c r="G239" s="18">
        <f t="shared" si="52"/>
        <v>0</v>
      </c>
      <c r="H239" s="18">
        <f t="shared" si="52"/>
        <v>0</v>
      </c>
      <c r="I239" s="18">
        <f t="shared" si="52"/>
        <v>0</v>
      </c>
      <c r="J239" s="18">
        <f t="shared" si="52"/>
        <v>7.5</v>
      </c>
      <c r="K239" s="18">
        <f t="shared" si="52"/>
        <v>0</v>
      </c>
      <c r="L239" s="18">
        <f t="shared" si="52"/>
        <v>0</v>
      </c>
      <c r="M239" s="18">
        <f t="shared" si="52"/>
        <v>7.5</v>
      </c>
      <c r="N239" s="18">
        <f t="shared" si="52"/>
        <v>0</v>
      </c>
      <c r="O239" s="18">
        <f t="shared" si="52"/>
        <v>32.799999999999997</v>
      </c>
      <c r="P239" s="18">
        <f t="shared" si="52"/>
        <v>32.799999999999997</v>
      </c>
      <c r="Q239" s="18">
        <f t="shared" si="52"/>
        <v>0</v>
      </c>
      <c r="R239" s="18">
        <f t="shared" si="52"/>
        <v>0</v>
      </c>
      <c r="S239" s="18">
        <f t="shared" si="52"/>
        <v>0</v>
      </c>
      <c r="T239" s="18">
        <f t="shared" si="52"/>
        <v>0</v>
      </c>
      <c r="U239" s="18">
        <f t="shared" si="52"/>
        <v>0</v>
      </c>
      <c r="V239" s="18">
        <f>V221+V223+V225+V227+V229+V231+V233+V235+V237</f>
        <v>248.1</v>
      </c>
      <c r="W239" s="18">
        <f t="shared" si="52"/>
        <v>62.5</v>
      </c>
      <c r="X239" s="18">
        <f t="shared" si="52"/>
        <v>50.6</v>
      </c>
      <c r="Y239" s="18">
        <f t="shared" si="52"/>
        <v>12.5</v>
      </c>
      <c r="Z239" s="18">
        <f t="shared" si="52"/>
        <v>0</v>
      </c>
      <c r="AA239" s="18">
        <f t="shared" si="52"/>
        <v>0</v>
      </c>
      <c r="AB239" s="18">
        <f t="shared" si="52"/>
        <v>108</v>
      </c>
      <c r="AC239" s="18">
        <f t="shared" si="52"/>
        <v>0</v>
      </c>
      <c r="AD239" s="18">
        <f t="shared" si="52"/>
        <v>0</v>
      </c>
      <c r="AE239" s="18">
        <f t="shared" si="52"/>
        <v>0</v>
      </c>
      <c r="AF239" s="18">
        <f t="shared" si="52"/>
        <v>0</v>
      </c>
      <c r="AG239" s="18">
        <f t="shared" si="52"/>
        <v>0</v>
      </c>
      <c r="AH239" s="18">
        <f t="shared" si="52"/>
        <v>0</v>
      </c>
      <c r="AI239" s="18">
        <f t="shared" si="52"/>
        <v>0</v>
      </c>
      <c r="AJ239" s="18">
        <f>AJ221+AJ223+AJ225+AJ229+AJ231+AJ233+AJ235+AJ237</f>
        <v>200</v>
      </c>
      <c r="AK239" s="18">
        <f>AK221+AK223+AK225+AK229+AK231+AK233+AK235+AK237</f>
        <v>0</v>
      </c>
      <c r="AL239" s="18">
        <f t="shared" si="52"/>
        <v>24.8</v>
      </c>
      <c r="AM239" s="18">
        <f t="shared" si="52"/>
        <v>0</v>
      </c>
      <c r="AN239" s="18">
        <f t="shared" si="52"/>
        <v>0</v>
      </c>
      <c r="AO239" s="18">
        <f t="shared" si="52"/>
        <v>0</v>
      </c>
      <c r="AP239" s="18">
        <f t="shared" si="52"/>
        <v>0</v>
      </c>
      <c r="AQ239" s="18">
        <f t="shared" si="52"/>
        <v>0</v>
      </c>
      <c r="AR239" s="18">
        <f t="shared" si="52"/>
        <v>0</v>
      </c>
      <c r="AS239" s="18">
        <f t="shared" si="52"/>
        <v>55</v>
      </c>
      <c r="AT239" s="18">
        <f t="shared" si="52"/>
        <v>0</v>
      </c>
      <c r="AU239" s="18">
        <f t="shared" si="52"/>
        <v>40</v>
      </c>
      <c r="AV239" s="18">
        <f t="shared" si="52"/>
        <v>7.2</v>
      </c>
      <c r="AW239" s="18">
        <f t="shared" si="52"/>
        <v>0</v>
      </c>
      <c r="AX239" s="18">
        <f t="shared" si="52"/>
        <v>8.5</v>
      </c>
      <c r="AY239" s="18">
        <f t="shared" si="52"/>
        <v>0</v>
      </c>
      <c r="AZ239" s="18">
        <f t="shared" si="52"/>
        <v>0</v>
      </c>
      <c r="BA239" s="18">
        <f t="shared" si="52"/>
        <v>0</v>
      </c>
      <c r="BB239" s="18">
        <f t="shared" si="52"/>
        <v>0</v>
      </c>
      <c r="BC239" s="18">
        <f t="shared" si="52"/>
        <v>0</v>
      </c>
      <c r="BD239" s="18">
        <f t="shared" si="52"/>
        <v>0</v>
      </c>
      <c r="BE239" s="18">
        <f t="shared" si="52"/>
        <v>0</v>
      </c>
      <c r="BF239" s="18">
        <f>BF221+BF223+BF225+BF229+BF231+BF233+BF235+BF237</f>
        <v>0</v>
      </c>
      <c r="BG239" s="18">
        <f t="shared" si="52"/>
        <v>0</v>
      </c>
      <c r="BH239" s="18">
        <f t="shared" si="52"/>
        <v>0</v>
      </c>
      <c r="BI239" s="18">
        <v>2.2999999999999998</v>
      </c>
      <c r="BJ239" s="18">
        <f t="shared" si="52"/>
        <v>14.4</v>
      </c>
      <c r="BK239" s="18">
        <f t="shared" si="52"/>
        <v>0</v>
      </c>
      <c r="BL239" s="18">
        <f t="shared" si="52"/>
        <v>0</v>
      </c>
      <c r="BM239" s="18">
        <f t="shared" si="52"/>
        <v>0</v>
      </c>
      <c r="BN239" s="18">
        <f t="shared" si="52"/>
        <v>0</v>
      </c>
      <c r="BO239" s="18">
        <f t="shared" si="52"/>
        <v>0</v>
      </c>
      <c r="BP239" s="18">
        <f t="shared" si="52"/>
        <v>0</v>
      </c>
      <c r="BQ239" s="18">
        <f t="shared" si="52"/>
        <v>0</v>
      </c>
      <c r="BR239" s="18">
        <f>BR221+BR223+BR225+BR229+BR231+BR233+BR235+BR237</f>
        <v>3</v>
      </c>
    </row>
    <row r="240" spans="1:71" ht="15.75" customHeight="1" thickTop="1" x14ac:dyDescent="0.25">
      <c r="A240" s="245"/>
      <c r="B240" s="74" t="s">
        <v>173</v>
      </c>
      <c r="C240" s="75">
        <v>47.2</v>
      </c>
      <c r="D240" s="75">
        <v>123</v>
      </c>
      <c r="E240" s="75"/>
      <c r="F240" s="75"/>
      <c r="G240" s="75">
        <v>180</v>
      </c>
      <c r="H240" s="75"/>
      <c r="I240" s="75">
        <v>200</v>
      </c>
      <c r="J240" s="75">
        <v>195</v>
      </c>
      <c r="K240" s="75">
        <v>214.6</v>
      </c>
      <c r="L240" s="75">
        <v>235</v>
      </c>
      <c r="M240" s="75">
        <v>344.5</v>
      </c>
      <c r="N240" s="75">
        <v>432.7</v>
      </c>
      <c r="O240" s="75">
        <v>429.2</v>
      </c>
      <c r="P240" s="75">
        <v>292.2</v>
      </c>
      <c r="Q240" s="75">
        <v>232.5</v>
      </c>
      <c r="R240" s="75">
        <v>149.9</v>
      </c>
      <c r="S240" s="75"/>
      <c r="T240" s="75">
        <v>162.6</v>
      </c>
      <c r="U240" s="75">
        <v>6.8</v>
      </c>
      <c r="V240" s="75">
        <v>37.1</v>
      </c>
      <c r="W240" s="75">
        <v>28.8</v>
      </c>
      <c r="X240" s="75">
        <v>23.4</v>
      </c>
      <c r="Y240" s="75">
        <v>33.6</v>
      </c>
      <c r="Z240" s="75">
        <v>32.4</v>
      </c>
      <c r="AA240" s="75"/>
      <c r="AB240" s="75"/>
      <c r="AC240" s="75">
        <v>72</v>
      </c>
      <c r="AD240" s="75">
        <v>78</v>
      </c>
      <c r="AE240" s="75"/>
      <c r="AF240" s="75">
        <v>113.5</v>
      </c>
      <c r="AG240" s="75">
        <v>123.3</v>
      </c>
      <c r="AH240" s="75">
        <v>88.1</v>
      </c>
      <c r="AI240" s="75">
        <v>56.3</v>
      </c>
      <c r="AJ240" s="75">
        <v>57.3</v>
      </c>
      <c r="AK240" s="75">
        <v>98</v>
      </c>
      <c r="AL240" s="75">
        <v>131</v>
      </c>
      <c r="AM240" s="75">
        <v>180.6</v>
      </c>
      <c r="AN240" s="75">
        <v>204.7</v>
      </c>
      <c r="AO240" s="75"/>
      <c r="AP240" s="75">
        <v>146</v>
      </c>
      <c r="AQ240" s="75">
        <v>25</v>
      </c>
      <c r="AR240" s="75">
        <v>36</v>
      </c>
      <c r="AS240" s="75">
        <v>48.5</v>
      </c>
      <c r="AT240" s="75">
        <v>50</v>
      </c>
      <c r="AU240" s="75">
        <v>55.2</v>
      </c>
      <c r="AV240" s="75">
        <v>31.7</v>
      </c>
      <c r="AW240" s="75">
        <v>36.299999999999997</v>
      </c>
      <c r="AX240" s="75">
        <v>54.7</v>
      </c>
      <c r="AY240" s="75"/>
      <c r="AZ240" s="75">
        <v>35.799999999999997</v>
      </c>
      <c r="BA240" s="75">
        <v>73.2</v>
      </c>
      <c r="BB240" s="75">
        <v>26.9</v>
      </c>
      <c r="BC240" s="75">
        <v>45</v>
      </c>
      <c r="BD240" s="75">
        <v>41.7</v>
      </c>
      <c r="BE240" s="75">
        <v>460</v>
      </c>
      <c r="BF240" s="75">
        <v>260</v>
      </c>
      <c r="BG240" s="75">
        <v>94</v>
      </c>
      <c r="BH240" s="75">
        <v>502</v>
      </c>
      <c r="BI240" s="75">
        <v>16.100000000000001</v>
      </c>
      <c r="BJ240" s="75">
        <v>46.2</v>
      </c>
      <c r="BK240" s="75">
        <v>525</v>
      </c>
      <c r="BL240" s="75">
        <v>464</v>
      </c>
      <c r="BM240" s="75">
        <v>115.2</v>
      </c>
      <c r="BN240" s="75">
        <v>402</v>
      </c>
      <c r="BO240" s="75"/>
      <c r="BP240" s="75">
        <v>406</v>
      </c>
      <c r="BQ240" s="75">
        <v>360</v>
      </c>
      <c r="BR240" s="75">
        <v>107.6</v>
      </c>
      <c r="BS240" s="68"/>
    </row>
    <row r="241" spans="1:71" ht="15.75" customHeight="1" x14ac:dyDescent="0.25">
      <c r="A241" s="245"/>
      <c r="B241" s="66" t="s">
        <v>128</v>
      </c>
      <c r="C241" s="67">
        <f>C238*C240/1000</f>
        <v>1.1000000000000001</v>
      </c>
      <c r="D241" s="67">
        <f>D238*D240/1000</f>
        <v>0</v>
      </c>
      <c r="E241" s="67">
        <f t="shared" ref="E241:T241" si="53">E238*E240/1000</f>
        <v>0</v>
      </c>
      <c r="F241" s="67">
        <f t="shared" si="53"/>
        <v>0</v>
      </c>
      <c r="G241" s="67">
        <f t="shared" si="53"/>
        <v>0</v>
      </c>
      <c r="H241" s="67">
        <f t="shared" si="53"/>
        <v>0</v>
      </c>
      <c r="I241" s="67">
        <f t="shared" si="53"/>
        <v>0</v>
      </c>
      <c r="J241" s="67">
        <f t="shared" si="53"/>
        <v>1.2</v>
      </c>
      <c r="K241" s="67">
        <f t="shared" si="53"/>
        <v>0</v>
      </c>
      <c r="L241" s="67">
        <f t="shared" si="53"/>
        <v>0</v>
      </c>
      <c r="M241" s="67">
        <f t="shared" si="53"/>
        <v>2.2999999999999998</v>
      </c>
      <c r="N241" s="67">
        <f t="shared" si="53"/>
        <v>0</v>
      </c>
      <c r="O241" s="67">
        <f t="shared" si="53"/>
        <v>12.7</v>
      </c>
      <c r="P241" s="67">
        <f t="shared" si="53"/>
        <v>8.6</v>
      </c>
      <c r="Q241" s="67">
        <f t="shared" si="53"/>
        <v>0</v>
      </c>
      <c r="R241" s="67">
        <f t="shared" si="53"/>
        <v>0</v>
      </c>
      <c r="S241" s="67">
        <f t="shared" si="53"/>
        <v>0</v>
      </c>
      <c r="T241" s="67">
        <f t="shared" si="53"/>
        <v>0</v>
      </c>
      <c r="U241" s="67">
        <f>U238*U240</f>
        <v>0</v>
      </c>
      <c r="V241" s="67">
        <f t="shared" ref="V241:BM241" si="54">V238*V240/1000</f>
        <v>7.6</v>
      </c>
      <c r="W241" s="67">
        <f t="shared" si="54"/>
        <v>1.4</v>
      </c>
      <c r="X241" s="67">
        <f t="shared" si="54"/>
        <v>1</v>
      </c>
      <c r="Y241" s="67">
        <f t="shared" si="54"/>
        <v>0.3</v>
      </c>
      <c r="Z241" s="67">
        <f t="shared" si="54"/>
        <v>0</v>
      </c>
      <c r="AA241" s="67">
        <f t="shared" si="54"/>
        <v>0</v>
      </c>
      <c r="AB241" s="67">
        <f t="shared" si="54"/>
        <v>0</v>
      </c>
      <c r="AC241" s="67">
        <f t="shared" si="54"/>
        <v>0</v>
      </c>
      <c r="AD241" s="67">
        <f t="shared" si="54"/>
        <v>0</v>
      </c>
      <c r="AE241" s="67">
        <f t="shared" si="54"/>
        <v>0</v>
      </c>
      <c r="AF241" s="67">
        <f t="shared" si="54"/>
        <v>0</v>
      </c>
      <c r="AG241" s="67">
        <f t="shared" si="54"/>
        <v>0</v>
      </c>
      <c r="AH241" s="67">
        <f t="shared" si="54"/>
        <v>0</v>
      </c>
      <c r="AI241" s="67">
        <f t="shared" si="54"/>
        <v>0</v>
      </c>
      <c r="AJ241" s="67">
        <f>AJ238*AJ240/1000</f>
        <v>11.5</v>
      </c>
      <c r="AK241" s="67">
        <f t="shared" si="54"/>
        <v>0</v>
      </c>
      <c r="AL241" s="67">
        <f t="shared" si="54"/>
        <v>0</v>
      </c>
      <c r="AM241" s="67">
        <f t="shared" si="54"/>
        <v>0</v>
      </c>
      <c r="AN241" s="67">
        <f t="shared" si="54"/>
        <v>0</v>
      </c>
      <c r="AO241" s="67">
        <f t="shared" si="54"/>
        <v>0</v>
      </c>
      <c r="AP241" s="67">
        <f t="shared" si="54"/>
        <v>29.2</v>
      </c>
      <c r="AQ241" s="67">
        <f t="shared" si="54"/>
        <v>0</v>
      </c>
      <c r="AR241" s="67">
        <f t="shared" si="54"/>
        <v>0</v>
      </c>
      <c r="AS241" s="67">
        <f t="shared" si="54"/>
        <v>2.2000000000000002</v>
      </c>
      <c r="AT241" s="67">
        <f t="shared" si="54"/>
        <v>0</v>
      </c>
      <c r="AU241" s="67">
        <f t="shared" si="54"/>
        <v>1.7</v>
      </c>
      <c r="AV241" s="67">
        <f t="shared" si="54"/>
        <v>0.2</v>
      </c>
      <c r="AW241" s="67">
        <f t="shared" si="54"/>
        <v>0</v>
      </c>
      <c r="AX241" s="67">
        <f t="shared" si="54"/>
        <v>0.4</v>
      </c>
      <c r="AY241" s="67">
        <f t="shared" si="54"/>
        <v>0</v>
      </c>
      <c r="AZ241" s="67">
        <f t="shared" si="54"/>
        <v>0</v>
      </c>
      <c r="BA241" s="67">
        <f t="shared" si="54"/>
        <v>0</v>
      </c>
      <c r="BB241" s="67">
        <f t="shared" si="54"/>
        <v>0</v>
      </c>
      <c r="BC241" s="67">
        <f t="shared" si="54"/>
        <v>0</v>
      </c>
      <c r="BD241" s="67">
        <f t="shared" si="54"/>
        <v>0</v>
      </c>
      <c r="BE241" s="67">
        <f t="shared" si="54"/>
        <v>0</v>
      </c>
      <c r="BF241" s="67">
        <f>BF238*BF240/1000</f>
        <v>0</v>
      </c>
      <c r="BG241" s="67">
        <f t="shared" si="54"/>
        <v>0</v>
      </c>
      <c r="BH241" s="67">
        <f t="shared" si="54"/>
        <v>0</v>
      </c>
      <c r="BI241" s="67">
        <f t="shared" si="54"/>
        <v>0</v>
      </c>
      <c r="BJ241" s="67">
        <f t="shared" si="54"/>
        <v>0</v>
      </c>
      <c r="BK241" s="67">
        <f t="shared" si="54"/>
        <v>0</v>
      </c>
      <c r="BL241" s="67">
        <f t="shared" si="54"/>
        <v>0</v>
      </c>
      <c r="BM241" s="67">
        <f t="shared" si="54"/>
        <v>0</v>
      </c>
      <c r="BN241" s="67">
        <f>BN238*BN240/1000</f>
        <v>0</v>
      </c>
      <c r="BO241" s="67">
        <f>BO238*BO240/1000</f>
        <v>0</v>
      </c>
      <c r="BP241" s="67">
        <f>BP238*BP240/1000</f>
        <v>0</v>
      </c>
      <c r="BQ241" s="67">
        <f>BQ238*BQ240/1000</f>
        <v>0</v>
      </c>
      <c r="BR241" s="67">
        <f>BR238*BR240/920</f>
        <v>0.3</v>
      </c>
      <c r="BS241" s="70">
        <f>SUM(C241:BR241)</f>
        <v>81.7</v>
      </c>
    </row>
    <row r="242" spans="1:71" ht="15.75" customHeight="1" thickBot="1" x14ac:dyDescent="0.3">
      <c r="A242" s="246"/>
      <c r="B242" s="64" t="s">
        <v>130</v>
      </c>
      <c r="C242" s="18">
        <f>C239*C240/1000</f>
        <v>1.4</v>
      </c>
      <c r="D242" s="18">
        <f>D239*D240/1000</f>
        <v>0</v>
      </c>
      <c r="E242" s="18">
        <f t="shared" ref="E242:T242" si="55">E239*E240/1000</f>
        <v>0</v>
      </c>
      <c r="F242" s="18">
        <f t="shared" si="55"/>
        <v>0</v>
      </c>
      <c r="G242" s="18">
        <f t="shared" si="55"/>
        <v>0</v>
      </c>
      <c r="H242" s="18">
        <f t="shared" si="55"/>
        <v>0</v>
      </c>
      <c r="I242" s="18">
        <f t="shared" si="55"/>
        <v>0</v>
      </c>
      <c r="J242" s="18">
        <f t="shared" si="55"/>
        <v>1.5</v>
      </c>
      <c r="K242" s="18">
        <f t="shared" si="55"/>
        <v>0</v>
      </c>
      <c r="L242" s="18">
        <f t="shared" si="55"/>
        <v>0</v>
      </c>
      <c r="M242" s="18">
        <f t="shared" si="55"/>
        <v>2.6</v>
      </c>
      <c r="N242" s="18">
        <f t="shared" si="55"/>
        <v>0</v>
      </c>
      <c r="O242" s="18">
        <f t="shared" si="55"/>
        <v>14.1</v>
      </c>
      <c r="P242" s="18">
        <f t="shared" si="55"/>
        <v>9.6</v>
      </c>
      <c r="Q242" s="18">
        <f t="shared" si="55"/>
        <v>0</v>
      </c>
      <c r="R242" s="18">
        <f t="shared" si="55"/>
        <v>0</v>
      </c>
      <c r="S242" s="18">
        <f t="shared" si="55"/>
        <v>0</v>
      </c>
      <c r="T242" s="18">
        <f t="shared" si="55"/>
        <v>0</v>
      </c>
      <c r="U242" s="18">
        <f>U239*U240</f>
        <v>0</v>
      </c>
      <c r="V242" s="18">
        <f t="shared" ref="V242:BM242" si="56">V239*V240/1000</f>
        <v>9.1999999999999993</v>
      </c>
      <c r="W242" s="18">
        <f t="shared" si="56"/>
        <v>1.8</v>
      </c>
      <c r="X242" s="18">
        <f t="shared" si="56"/>
        <v>1.2</v>
      </c>
      <c r="Y242" s="18">
        <f t="shared" si="56"/>
        <v>0.4</v>
      </c>
      <c r="Z242" s="18">
        <f t="shared" si="56"/>
        <v>0</v>
      </c>
      <c r="AA242" s="18">
        <f t="shared" si="56"/>
        <v>0</v>
      </c>
      <c r="AB242" s="18">
        <f t="shared" si="56"/>
        <v>0</v>
      </c>
      <c r="AC242" s="18">
        <f t="shared" si="56"/>
        <v>0</v>
      </c>
      <c r="AD242" s="18">
        <f t="shared" si="56"/>
        <v>0</v>
      </c>
      <c r="AE242" s="18">
        <f t="shared" si="56"/>
        <v>0</v>
      </c>
      <c r="AF242" s="18">
        <f t="shared" si="56"/>
        <v>0</v>
      </c>
      <c r="AG242" s="18">
        <f t="shared" si="56"/>
        <v>0</v>
      </c>
      <c r="AH242" s="18">
        <f t="shared" si="56"/>
        <v>0</v>
      </c>
      <c r="AI242" s="18">
        <f t="shared" si="56"/>
        <v>0</v>
      </c>
      <c r="AJ242" s="18">
        <f>AJ239*AJ240/1000</f>
        <v>11.5</v>
      </c>
      <c r="AK242" s="18">
        <f t="shared" si="56"/>
        <v>0</v>
      </c>
      <c r="AL242" s="18">
        <f t="shared" si="56"/>
        <v>3.2</v>
      </c>
      <c r="AM242" s="18">
        <f t="shared" si="56"/>
        <v>0</v>
      </c>
      <c r="AN242" s="18">
        <f t="shared" si="56"/>
        <v>0</v>
      </c>
      <c r="AO242" s="18">
        <f t="shared" si="56"/>
        <v>0</v>
      </c>
      <c r="AP242" s="18">
        <f t="shared" si="56"/>
        <v>0</v>
      </c>
      <c r="AQ242" s="18">
        <f t="shared" si="56"/>
        <v>0</v>
      </c>
      <c r="AR242" s="18">
        <f t="shared" si="56"/>
        <v>0</v>
      </c>
      <c r="AS242" s="18">
        <f t="shared" si="56"/>
        <v>2.7</v>
      </c>
      <c r="AT242" s="18">
        <f t="shared" si="56"/>
        <v>0</v>
      </c>
      <c r="AU242" s="18">
        <f t="shared" si="56"/>
        <v>2.2000000000000002</v>
      </c>
      <c r="AV242" s="18">
        <f t="shared" si="56"/>
        <v>0.2</v>
      </c>
      <c r="AW242" s="18">
        <f t="shared" si="56"/>
        <v>0</v>
      </c>
      <c r="AX242" s="18">
        <f t="shared" si="56"/>
        <v>0.5</v>
      </c>
      <c r="AY242" s="18">
        <f t="shared" si="56"/>
        <v>0</v>
      </c>
      <c r="AZ242" s="18">
        <f t="shared" si="56"/>
        <v>0</v>
      </c>
      <c r="BA242" s="18">
        <f t="shared" si="56"/>
        <v>0</v>
      </c>
      <c r="BB242" s="18">
        <f t="shared" si="56"/>
        <v>0</v>
      </c>
      <c r="BC242" s="18">
        <f t="shared" si="56"/>
        <v>0</v>
      </c>
      <c r="BD242" s="18">
        <f t="shared" si="56"/>
        <v>0</v>
      </c>
      <c r="BE242" s="18">
        <f t="shared" si="56"/>
        <v>0</v>
      </c>
      <c r="BF242" s="18">
        <f>BF239*BF240/1000</f>
        <v>0</v>
      </c>
      <c r="BG242" s="18">
        <f t="shared" si="56"/>
        <v>0</v>
      </c>
      <c r="BH242" s="18">
        <f t="shared" si="56"/>
        <v>0</v>
      </c>
      <c r="BI242" s="18">
        <f t="shared" si="56"/>
        <v>0</v>
      </c>
      <c r="BJ242" s="18">
        <f t="shared" si="56"/>
        <v>0.7</v>
      </c>
      <c r="BK242" s="18">
        <f t="shared" si="56"/>
        <v>0</v>
      </c>
      <c r="BL242" s="18">
        <f t="shared" si="56"/>
        <v>0</v>
      </c>
      <c r="BM242" s="18">
        <f t="shared" si="56"/>
        <v>0</v>
      </c>
      <c r="BN242" s="18">
        <f>BN239*BN240/1000</f>
        <v>0</v>
      </c>
      <c r="BO242" s="18">
        <f>BO239*BO240/1000</f>
        <v>0</v>
      </c>
      <c r="BP242" s="18">
        <f>BP239*BP240/1000</f>
        <v>0</v>
      </c>
      <c r="BQ242" s="18">
        <f>BQ239*BQ240/1000</f>
        <v>0</v>
      </c>
      <c r="BR242" s="18">
        <f>BR239*BR240/920</f>
        <v>0.4</v>
      </c>
      <c r="BS242" s="69">
        <f>SUM(C242:BR242)</f>
        <v>63.2</v>
      </c>
    </row>
    <row r="243" spans="1:71" ht="15.75" hidden="1" customHeight="1" thickTop="1" x14ac:dyDescent="0.25">
      <c r="A243" s="294" t="s">
        <v>184</v>
      </c>
      <c r="B243" s="6">
        <v>60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24"/>
      <c r="BO243" s="8"/>
      <c r="BP243" s="8"/>
      <c r="BQ243" s="8"/>
      <c r="BR243" s="7"/>
    </row>
    <row r="244" spans="1:71" ht="15" hidden="1" customHeight="1" x14ac:dyDescent="0.25">
      <c r="A244" s="236"/>
      <c r="B244" s="9">
        <v>100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25"/>
      <c r="BO244" s="11"/>
      <c r="BP244" s="11"/>
      <c r="BQ244" s="11"/>
      <c r="BR244" s="10"/>
    </row>
    <row r="245" spans="1:71" ht="15.75" hidden="1" customHeight="1" x14ac:dyDescent="0.25">
      <c r="A245" s="292" t="s">
        <v>103</v>
      </c>
      <c r="B245" s="6">
        <v>200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8"/>
      <c r="BP245" s="8"/>
      <c r="BQ245" s="8"/>
      <c r="BR245" s="7"/>
    </row>
    <row r="246" spans="1:71" ht="15" hidden="1" customHeight="1" x14ac:dyDescent="0.25">
      <c r="A246" s="292"/>
      <c r="B246" s="138">
        <v>250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3"/>
      <c r="BP246" s="13"/>
      <c r="BQ246" s="13"/>
      <c r="BR246" s="12"/>
    </row>
    <row r="247" spans="1:71" ht="15" hidden="1" customHeight="1" x14ac:dyDescent="0.25">
      <c r="A247" s="292" t="s">
        <v>88</v>
      </c>
      <c r="B247" s="6">
        <v>130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8"/>
      <c r="BP247" s="8"/>
      <c r="BQ247" s="8"/>
      <c r="BR247" s="7"/>
    </row>
    <row r="248" spans="1:71" ht="15" hidden="1" customHeight="1" x14ac:dyDescent="0.25">
      <c r="A248" s="292"/>
      <c r="B248" s="9">
        <v>150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1"/>
      <c r="BP248" s="11"/>
      <c r="BQ248" s="11"/>
      <c r="BR248" s="10"/>
    </row>
    <row r="249" spans="1:71" ht="15" hidden="1" customHeight="1" x14ac:dyDescent="0.25">
      <c r="A249" s="292" t="s">
        <v>100</v>
      </c>
      <c r="B249" s="6">
        <v>150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8"/>
      <c r="BQ249" s="8"/>
      <c r="BR249" s="7"/>
    </row>
    <row r="250" spans="1:71" ht="15" hidden="1" customHeight="1" x14ac:dyDescent="0.25">
      <c r="A250" s="292"/>
      <c r="B250" s="9">
        <v>180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1"/>
      <c r="BQ250" s="11"/>
      <c r="BR250" s="10"/>
    </row>
    <row r="251" spans="1:71" ht="15.75" hidden="1" customHeight="1" x14ac:dyDescent="0.25">
      <c r="A251" s="235" t="s">
        <v>44</v>
      </c>
      <c r="B251" s="6">
        <v>200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8"/>
      <c r="BP251" s="8"/>
      <c r="BQ251" s="8"/>
      <c r="BR251" s="7"/>
    </row>
    <row r="252" spans="1:71" ht="17.25" hidden="1" customHeight="1" x14ac:dyDescent="0.25">
      <c r="A252" s="236"/>
      <c r="B252" s="9">
        <v>200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1"/>
      <c r="BP252" s="11"/>
      <c r="BQ252" s="11"/>
      <c r="BR252" s="10"/>
    </row>
    <row r="253" spans="1:71" s="2" customFormat="1" ht="15.75" hidden="1" customHeight="1" x14ac:dyDescent="0.25">
      <c r="A253" s="293" t="s">
        <v>11</v>
      </c>
      <c r="B253" s="136">
        <v>180</v>
      </c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124"/>
      <c r="AD253" s="124"/>
      <c r="AE253" s="124"/>
      <c r="AF253" s="124"/>
      <c r="AG253" s="124"/>
      <c r="AH253" s="124"/>
      <c r="AI253" s="124"/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124"/>
      <c r="AU253" s="124"/>
      <c r="AV253" s="124"/>
      <c r="AW253" s="124"/>
      <c r="AX253" s="124"/>
      <c r="AY253" s="124"/>
      <c r="AZ253" s="124"/>
      <c r="BA253" s="124"/>
      <c r="BB253" s="124"/>
      <c r="BC253" s="124"/>
      <c r="BD253" s="124"/>
      <c r="BE253" s="124"/>
      <c r="BF253" s="124"/>
      <c r="BG253" s="124"/>
      <c r="BH253" s="124"/>
      <c r="BI253" s="124"/>
      <c r="BJ253" s="124"/>
      <c r="BK253" s="124"/>
      <c r="BL253" s="124"/>
      <c r="BM253" s="124"/>
      <c r="BN253" s="124"/>
      <c r="BO253" s="125"/>
      <c r="BP253" s="125"/>
      <c r="BQ253" s="125"/>
      <c r="BR253" s="124"/>
    </row>
    <row r="254" spans="1:71" s="2" customFormat="1" ht="15.75" hidden="1" customHeight="1" x14ac:dyDescent="0.25">
      <c r="A254" s="240"/>
      <c r="B254" s="139">
        <v>180</v>
      </c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9"/>
      <c r="BP254" s="129"/>
      <c r="BQ254" s="129"/>
      <c r="BR254" s="128"/>
    </row>
    <row r="255" spans="1:71" ht="15.75" hidden="1" customHeight="1" x14ac:dyDescent="0.25">
      <c r="A255" s="292" t="s">
        <v>45</v>
      </c>
      <c r="B255" s="6">
        <v>45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8"/>
      <c r="BP255" s="8"/>
      <c r="BQ255" s="8"/>
      <c r="BR255" s="7"/>
    </row>
    <row r="256" spans="1:71" ht="15.75" hidden="1" customHeight="1" x14ac:dyDescent="0.25">
      <c r="A256" s="292"/>
      <c r="B256" s="9">
        <v>55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1"/>
      <c r="BP256" s="11"/>
      <c r="BQ256" s="11"/>
      <c r="BR256" s="10"/>
    </row>
    <row r="257" spans="1:71" ht="15.75" hidden="1" customHeight="1" x14ac:dyDescent="0.25">
      <c r="A257" s="292" t="s">
        <v>47</v>
      </c>
      <c r="B257" s="6">
        <v>30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8"/>
      <c r="BP257" s="8"/>
      <c r="BQ257" s="8"/>
      <c r="BR257" s="7"/>
    </row>
    <row r="258" spans="1:71" ht="15.75" hidden="1" customHeight="1" thickBot="1" x14ac:dyDescent="0.3">
      <c r="A258" s="235"/>
      <c r="B258" s="14">
        <v>40</v>
      </c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6"/>
      <c r="BP258" s="16"/>
      <c r="BQ258" s="16"/>
      <c r="BR258" s="15"/>
    </row>
    <row r="259" spans="1:71" ht="15.75" hidden="1" customHeight="1" thickTop="1" x14ac:dyDescent="0.25">
      <c r="A259" s="244" t="s">
        <v>127</v>
      </c>
      <c r="B259" s="94" t="s">
        <v>128</v>
      </c>
      <c r="C259" s="17">
        <f>C243+C245+C247+C249+C251+C253+C255+C257</f>
        <v>0</v>
      </c>
      <c r="D259" s="17">
        <f>D243+D245+D247+D249+D251+D253+D255+D257</f>
        <v>0</v>
      </c>
      <c r="E259" s="17">
        <f t="shared" ref="E259:BR260" si="57">E243+E245+E247+E249+E251+E253+E255+E257</f>
        <v>0</v>
      </c>
      <c r="F259" s="17">
        <f t="shared" si="57"/>
        <v>0</v>
      </c>
      <c r="G259" s="17">
        <f t="shared" si="57"/>
        <v>0</v>
      </c>
      <c r="H259" s="17">
        <f t="shared" si="57"/>
        <v>0</v>
      </c>
      <c r="I259" s="17">
        <f t="shared" si="57"/>
        <v>0</v>
      </c>
      <c r="J259" s="17">
        <f t="shared" si="57"/>
        <v>0</v>
      </c>
      <c r="K259" s="17">
        <f t="shared" si="57"/>
        <v>0</v>
      </c>
      <c r="L259" s="17">
        <f t="shared" si="57"/>
        <v>0</v>
      </c>
      <c r="M259" s="17">
        <f t="shared" si="57"/>
        <v>0</v>
      </c>
      <c r="N259" s="17">
        <f t="shared" si="57"/>
        <v>0</v>
      </c>
      <c r="O259" s="17">
        <f t="shared" si="57"/>
        <v>0</v>
      </c>
      <c r="P259" s="17">
        <f t="shared" si="57"/>
        <v>0</v>
      </c>
      <c r="Q259" s="17">
        <f t="shared" si="57"/>
        <v>0</v>
      </c>
      <c r="R259" s="17">
        <f t="shared" si="57"/>
        <v>0</v>
      </c>
      <c r="S259" s="17">
        <f t="shared" si="57"/>
        <v>0</v>
      </c>
      <c r="T259" s="17">
        <f t="shared" si="57"/>
        <v>0</v>
      </c>
      <c r="U259" s="17">
        <f t="shared" si="57"/>
        <v>0</v>
      </c>
      <c r="V259" s="17">
        <f t="shared" si="57"/>
        <v>0</v>
      </c>
      <c r="W259" s="17">
        <f t="shared" si="57"/>
        <v>0</v>
      </c>
      <c r="X259" s="17">
        <f t="shared" si="57"/>
        <v>0</v>
      </c>
      <c r="Y259" s="17">
        <f t="shared" si="57"/>
        <v>0</v>
      </c>
      <c r="Z259" s="17">
        <f t="shared" si="57"/>
        <v>0</v>
      </c>
      <c r="AA259" s="17">
        <f t="shared" si="57"/>
        <v>0</v>
      </c>
      <c r="AB259" s="17">
        <f t="shared" si="57"/>
        <v>0</v>
      </c>
      <c r="AC259" s="17">
        <f t="shared" si="57"/>
        <v>0</v>
      </c>
      <c r="AD259" s="17">
        <f t="shared" si="57"/>
        <v>0</v>
      </c>
      <c r="AE259" s="17">
        <f t="shared" si="57"/>
        <v>0</v>
      </c>
      <c r="AF259" s="17">
        <f t="shared" si="57"/>
        <v>0</v>
      </c>
      <c r="AG259" s="17">
        <f t="shared" si="57"/>
        <v>0</v>
      </c>
      <c r="AH259" s="17">
        <f t="shared" si="57"/>
        <v>0</v>
      </c>
      <c r="AI259" s="17">
        <f t="shared" si="57"/>
        <v>0</v>
      </c>
      <c r="AJ259" s="17"/>
      <c r="AK259" s="17">
        <f t="shared" si="57"/>
        <v>0</v>
      </c>
      <c r="AL259" s="17">
        <f t="shared" si="57"/>
        <v>0</v>
      </c>
      <c r="AM259" s="17">
        <f t="shared" si="57"/>
        <v>0</v>
      </c>
      <c r="AN259" s="17">
        <f t="shared" si="57"/>
        <v>0</v>
      </c>
      <c r="AO259" s="17">
        <f t="shared" si="57"/>
        <v>0</v>
      </c>
      <c r="AP259" s="17">
        <f t="shared" si="57"/>
        <v>0</v>
      </c>
      <c r="AQ259" s="17">
        <f t="shared" si="57"/>
        <v>0</v>
      </c>
      <c r="AR259" s="17">
        <f t="shared" si="57"/>
        <v>0</v>
      </c>
      <c r="AS259" s="17">
        <f t="shared" si="57"/>
        <v>0</v>
      </c>
      <c r="AT259" s="17">
        <f t="shared" si="57"/>
        <v>0</v>
      </c>
      <c r="AU259" s="17">
        <f t="shared" si="57"/>
        <v>0</v>
      </c>
      <c r="AV259" s="17">
        <f t="shared" si="57"/>
        <v>0</v>
      </c>
      <c r="AW259" s="17">
        <f t="shared" si="57"/>
        <v>0</v>
      </c>
      <c r="AX259" s="17">
        <f t="shared" si="57"/>
        <v>0</v>
      </c>
      <c r="AY259" s="17">
        <f t="shared" si="57"/>
        <v>0</v>
      </c>
      <c r="AZ259" s="17">
        <f t="shared" si="57"/>
        <v>0</v>
      </c>
      <c r="BA259" s="17">
        <f t="shared" si="57"/>
        <v>0</v>
      </c>
      <c r="BB259" s="17">
        <f t="shared" si="57"/>
        <v>0</v>
      </c>
      <c r="BC259" s="17">
        <f t="shared" si="57"/>
        <v>0</v>
      </c>
      <c r="BD259" s="17">
        <f t="shared" si="57"/>
        <v>0</v>
      </c>
      <c r="BE259" s="17">
        <f t="shared" si="57"/>
        <v>0</v>
      </c>
      <c r="BF259" s="17"/>
      <c r="BG259" s="17">
        <f t="shared" si="57"/>
        <v>0</v>
      </c>
      <c r="BH259" s="17">
        <f t="shared" si="57"/>
        <v>0</v>
      </c>
      <c r="BI259" s="17">
        <v>1.3</v>
      </c>
      <c r="BJ259" s="17">
        <f t="shared" si="57"/>
        <v>0</v>
      </c>
      <c r="BK259" s="17">
        <f t="shared" si="57"/>
        <v>0</v>
      </c>
      <c r="BL259" s="17">
        <f t="shared" si="57"/>
        <v>0</v>
      </c>
      <c r="BM259" s="17">
        <f t="shared" si="57"/>
        <v>0</v>
      </c>
      <c r="BN259" s="17">
        <f t="shared" si="57"/>
        <v>0</v>
      </c>
      <c r="BO259" s="17">
        <f t="shared" si="57"/>
        <v>0</v>
      </c>
      <c r="BP259" s="17">
        <f t="shared" si="57"/>
        <v>0</v>
      </c>
      <c r="BQ259" s="17">
        <f t="shared" si="57"/>
        <v>0</v>
      </c>
      <c r="BR259" s="17">
        <f t="shared" si="57"/>
        <v>0</v>
      </c>
    </row>
    <row r="260" spans="1:71" ht="15.75" hidden="1" customHeight="1" thickBot="1" x14ac:dyDescent="0.3">
      <c r="A260" s="245"/>
      <c r="B260" s="64" t="s">
        <v>130</v>
      </c>
      <c r="C260" s="18">
        <f>C244+C246+C248+C250+C252+C254+C256+C258</f>
        <v>0</v>
      </c>
      <c r="D260" s="18">
        <f>D244+D246+D248+D250+D252+D254+D256+D258</f>
        <v>0</v>
      </c>
      <c r="E260" s="18">
        <f t="shared" si="57"/>
        <v>0</v>
      </c>
      <c r="F260" s="18">
        <f t="shared" si="57"/>
        <v>0</v>
      </c>
      <c r="G260" s="18">
        <f t="shared" si="57"/>
        <v>0</v>
      </c>
      <c r="H260" s="18">
        <f t="shared" si="57"/>
        <v>0</v>
      </c>
      <c r="I260" s="18">
        <f t="shared" si="57"/>
        <v>0</v>
      </c>
      <c r="J260" s="18">
        <f t="shared" si="57"/>
        <v>0</v>
      </c>
      <c r="K260" s="18">
        <f t="shared" si="57"/>
        <v>0</v>
      </c>
      <c r="L260" s="18">
        <f t="shared" si="57"/>
        <v>0</v>
      </c>
      <c r="M260" s="18">
        <f t="shared" si="57"/>
        <v>0</v>
      </c>
      <c r="N260" s="18">
        <f t="shared" si="57"/>
        <v>0</v>
      </c>
      <c r="O260" s="18">
        <f t="shared" si="57"/>
        <v>0</v>
      </c>
      <c r="P260" s="18">
        <f t="shared" si="57"/>
        <v>0</v>
      </c>
      <c r="Q260" s="18">
        <f t="shared" si="57"/>
        <v>0</v>
      </c>
      <c r="R260" s="18">
        <f t="shared" si="57"/>
        <v>0</v>
      </c>
      <c r="S260" s="18">
        <f t="shared" si="57"/>
        <v>0</v>
      </c>
      <c r="T260" s="18">
        <f t="shared" si="57"/>
        <v>0</v>
      </c>
      <c r="U260" s="18">
        <f t="shared" si="57"/>
        <v>0</v>
      </c>
      <c r="V260" s="18">
        <f t="shared" si="57"/>
        <v>0</v>
      </c>
      <c r="W260" s="18">
        <f t="shared" si="57"/>
        <v>0</v>
      </c>
      <c r="X260" s="18">
        <f t="shared" si="57"/>
        <v>0</v>
      </c>
      <c r="Y260" s="18">
        <f t="shared" si="57"/>
        <v>0</v>
      </c>
      <c r="Z260" s="18">
        <f t="shared" si="57"/>
        <v>0</v>
      </c>
      <c r="AA260" s="18">
        <f t="shared" si="57"/>
        <v>0</v>
      </c>
      <c r="AB260" s="18">
        <f t="shared" si="57"/>
        <v>0</v>
      </c>
      <c r="AC260" s="18">
        <f t="shared" si="57"/>
        <v>0</v>
      </c>
      <c r="AD260" s="18">
        <f t="shared" si="57"/>
        <v>0</v>
      </c>
      <c r="AE260" s="18">
        <f t="shared" si="57"/>
        <v>0</v>
      </c>
      <c r="AF260" s="18">
        <f t="shared" si="57"/>
        <v>0</v>
      </c>
      <c r="AG260" s="18">
        <f t="shared" si="57"/>
        <v>0</v>
      </c>
      <c r="AH260" s="18">
        <f t="shared" si="57"/>
        <v>0</v>
      </c>
      <c r="AI260" s="18">
        <f t="shared" si="57"/>
        <v>0</v>
      </c>
      <c r="AJ260" s="18"/>
      <c r="AK260" s="18">
        <f t="shared" si="57"/>
        <v>0</v>
      </c>
      <c r="AL260" s="18">
        <f t="shared" si="57"/>
        <v>0</v>
      </c>
      <c r="AM260" s="18">
        <f t="shared" si="57"/>
        <v>0</v>
      </c>
      <c r="AN260" s="18">
        <f t="shared" si="57"/>
        <v>0</v>
      </c>
      <c r="AO260" s="18">
        <f t="shared" si="57"/>
        <v>0</v>
      </c>
      <c r="AP260" s="18">
        <f t="shared" si="57"/>
        <v>0</v>
      </c>
      <c r="AQ260" s="18">
        <f t="shared" si="57"/>
        <v>0</v>
      </c>
      <c r="AR260" s="18">
        <f t="shared" si="57"/>
        <v>0</v>
      </c>
      <c r="AS260" s="18">
        <f t="shared" si="57"/>
        <v>0</v>
      </c>
      <c r="AT260" s="18">
        <f t="shared" si="57"/>
        <v>0</v>
      </c>
      <c r="AU260" s="18">
        <f t="shared" si="57"/>
        <v>0</v>
      </c>
      <c r="AV260" s="18">
        <f t="shared" si="57"/>
        <v>0</v>
      </c>
      <c r="AW260" s="18">
        <f t="shared" si="57"/>
        <v>0</v>
      </c>
      <c r="AX260" s="18">
        <f t="shared" si="57"/>
        <v>0</v>
      </c>
      <c r="AY260" s="18">
        <f t="shared" si="57"/>
        <v>0</v>
      </c>
      <c r="AZ260" s="18">
        <f t="shared" si="57"/>
        <v>0</v>
      </c>
      <c r="BA260" s="18">
        <f t="shared" si="57"/>
        <v>0</v>
      </c>
      <c r="BB260" s="18">
        <f t="shared" si="57"/>
        <v>0</v>
      </c>
      <c r="BC260" s="18">
        <f t="shared" si="57"/>
        <v>0</v>
      </c>
      <c r="BD260" s="18">
        <f t="shared" si="57"/>
        <v>0</v>
      </c>
      <c r="BE260" s="18">
        <f t="shared" si="57"/>
        <v>0</v>
      </c>
      <c r="BF260" s="18"/>
      <c r="BG260" s="18">
        <f t="shared" si="57"/>
        <v>0</v>
      </c>
      <c r="BH260" s="18">
        <f t="shared" si="57"/>
        <v>0</v>
      </c>
      <c r="BI260" s="18">
        <v>2.2999999999999998</v>
      </c>
      <c r="BJ260" s="18">
        <f t="shared" si="57"/>
        <v>0</v>
      </c>
      <c r="BK260" s="18">
        <f t="shared" si="57"/>
        <v>0</v>
      </c>
      <c r="BL260" s="18">
        <f t="shared" si="57"/>
        <v>0</v>
      </c>
      <c r="BM260" s="18">
        <f t="shared" si="57"/>
        <v>0</v>
      </c>
      <c r="BN260" s="18">
        <f t="shared" si="57"/>
        <v>0</v>
      </c>
      <c r="BO260" s="18">
        <f t="shared" si="57"/>
        <v>0</v>
      </c>
      <c r="BP260" s="18">
        <f t="shared" si="57"/>
        <v>0</v>
      </c>
      <c r="BQ260" s="18">
        <f t="shared" si="57"/>
        <v>0</v>
      </c>
      <c r="BR260" s="18">
        <f t="shared" si="57"/>
        <v>0</v>
      </c>
    </row>
    <row r="261" spans="1:71" ht="15.75" hidden="1" customHeight="1" thickTop="1" x14ac:dyDescent="0.25">
      <c r="A261" s="245"/>
      <c r="B261" s="74" t="s">
        <v>173</v>
      </c>
      <c r="C261" s="75">
        <v>47.2</v>
      </c>
      <c r="D261" s="75">
        <v>123</v>
      </c>
      <c r="E261" s="75"/>
      <c r="F261" s="75"/>
      <c r="G261" s="75">
        <v>180</v>
      </c>
      <c r="H261" s="75"/>
      <c r="I261" s="75">
        <v>200</v>
      </c>
      <c r="J261" s="75">
        <v>195</v>
      </c>
      <c r="K261" s="75">
        <v>214.6</v>
      </c>
      <c r="L261" s="75">
        <v>235</v>
      </c>
      <c r="M261" s="75">
        <v>344.5</v>
      </c>
      <c r="N261" s="75">
        <v>432.7</v>
      </c>
      <c r="O261" s="75">
        <v>429.2</v>
      </c>
      <c r="P261" s="75">
        <v>292.2</v>
      </c>
      <c r="Q261" s="75">
        <v>232.5</v>
      </c>
      <c r="R261" s="75">
        <v>149.9</v>
      </c>
      <c r="S261" s="75"/>
      <c r="T261" s="75">
        <v>162.6</v>
      </c>
      <c r="U261" s="75">
        <v>6.8</v>
      </c>
      <c r="V261" s="75">
        <v>37.1</v>
      </c>
      <c r="W261" s="75">
        <v>28.8</v>
      </c>
      <c r="X261" s="75">
        <v>23.4</v>
      </c>
      <c r="Y261" s="75">
        <v>33.6</v>
      </c>
      <c r="Z261" s="75">
        <v>32.4</v>
      </c>
      <c r="AA261" s="75"/>
      <c r="AB261" s="75"/>
      <c r="AC261" s="75">
        <v>72</v>
      </c>
      <c r="AD261" s="75">
        <v>78</v>
      </c>
      <c r="AE261" s="75"/>
      <c r="AF261" s="75">
        <v>113.5</v>
      </c>
      <c r="AG261" s="75">
        <v>123.3</v>
      </c>
      <c r="AH261" s="75">
        <v>88.1</v>
      </c>
      <c r="AI261" s="75">
        <v>56.3</v>
      </c>
      <c r="AJ261" s="75"/>
      <c r="AK261" s="75">
        <v>98</v>
      </c>
      <c r="AL261" s="75">
        <v>131</v>
      </c>
      <c r="AM261" s="75">
        <v>180.6</v>
      </c>
      <c r="AN261" s="75">
        <v>204.7</v>
      </c>
      <c r="AO261" s="75"/>
      <c r="AP261" s="75">
        <v>146</v>
      </c>
      <c r="AQ261" s="75">
        <v>25</v>
      </c>
      <c r="AR261" s="75">
        <v>36</v>
      </c>
      <c r="AS261" s="75">
        <v>48.5</v>
      </c>
      <c r="AT261" s="75">
        <v>50</v>
      </c>
      <c r="AU261" s="75">
        <v>55.2</v>
      </c>
      <c r="AV261" s="75">
        <v>31.7</v>
      </c>
      <c r="AW261" s="75">
        <v>36.299999999999997</v>
      </c>
      <c r="AX261" s="75">
        <v>54.7</v>
      </c>
      <c r="AY261" s="75"/>
      <c r="AZ261" s="75">
        <v>35.799999999999997</v>
      </c>
      <c r="BA261" s="75">
        <v>73.2</v>
      </c>
      <c r="BB261" s="75">
        <v>26.9</v>
      </c>
      <c r="BC261" s="75">
        <v>45</v>
      </c>
      <c r="BD261" s="75">
        <v>41.7</v>
      </c>
      <c r="BE261" s="75">
        <v>460</v>
      </c>
      <c r="BF261" s="75"/>
      <c r="BG261" s="75">
        <v>94</v>
      </c>
      <c r="BH261" s="75">
        <v>502</v>
      </c>
      <c r="BI261" s="75">
        <v>16.100000000000001</v>
      </c>
      <c r="BJ261" s="75">
        <v>46.2</v>
      </c>
      <c r="BK261" s="75">
        <v>525</v>
      </c>
      <c r="BL261" s="75">
        <v>464</v>
      </c>
      <c r="BM261" s="75">
        <v>115.2</v>
      </c>
      <c r="BN261" s="75">
        <v>402</v>
      </c>
      <c r="BO261" s="75"/>
      <c r="BP261" s="75">
        <v>406</v>
      </c>
      <c r="BQ261" s="75">
        <v>360</v>
      </c>
      <c r="BR261" s="75">
        <v>107.6</v>
      </c>
      <c r="BS261" s="68"/>
    </row>
    <row r="262" spans="1:71" ht="15.75" hidden="1" customHeight="1" x14ac:dyDescent="0.25">
      <c r="A262" s="245"/>
      <c r="B262" s="66" t="s">
        <v>128</v>
      </c>
      <c r="C262" s="67">
        <f>C259*C261/1000</f>
        <v>0</v>
      </c>
      <c r="D262" s="67">
        <f>D259*D261/1000</f>
        <v>0</v>
      </c>
      <c r="E262" s="67">
        <f t="shared" ref="E262:T262" si="58">E259*E261/1000</f>
        <v>0</v>
      </c>
      <c r="F262" s="67">
        <f t="shared" si="58"/>
        <v>0</v>
      </c>
      <c r="G262" s="67">
        <f t="shared" si="58"/>
        <v>0</v>
      </c>
      <c r="H262" s="67">
        <f t="shared" si="58"/>
        <v>0</v>
      </c>
      <c r="I262" s="67">
        <f t="shared" si="58"/>
        <v>0</v>
      </c>
      <c r="J262" s="67">
        <f t="shared" si="58"/>
        <v>0</v>
      </c>
      <c r="K262" s="67">
        <f t="shared" si="58"/>
        <v>0</v>
      </c>
      <c r="L262" s="67">
        <f t="shared" si="58"/>
        <v>0</v>
      </c>
      <c r="M262" s="67">
        <f t="shared" si="58"/>
        <v>0</v>
      </c>
      <c r="N262" s="67">
        <f t="shared" si="58"/>
        <v>0</v>
      </c>
      <c r="O262" s="67">
        <f t="shared" si="58"/>
        <v>0</v>
      </c>
      <c r="P262" s="67">
        <f t="shared" si="58"/>
        <v>0</v>
      </c>
      <c r="Q262" s="67">
        <f t="shared" si="58"/>
        <v>0</v>
      </c>
      <c r="R262" s="67">
        <f t="shared" si="58"/>
        <v>0</v>
      </c>
      <c r="S262" s="67">
        <f t="shared" si="58"/>
        <v>0</v>
      </c>
      <c r="T262" s="67">
        <f t="shared" si="58"/>
        <v>0</v>
      </c>
      <c r="U262" s="67">
        <f>U259*U261</f>
        <v>0</v>
      </c>
      <c r="V262" s="67">
        <f t="shared" ref="V262:BM262" si="59">V259*V261/1000</f>
        <v>0</v>
      </c>
      <c r="W262" s="67">
        <f t="shared" si="59"/>
        <v>0</v>
      </c>
      <c r="X262" s="67">
        <f t="shared" si="59"/>
        <v>0</v>
      </c>
      <c r="Y262" s="67">
        <f t="shared" si="59"/>
        <v>0</v>
      </c>
      <c r="Z262" s="67">
        <f t="shared" si="59"/>
        <v>0</v>
      </c>
      <c r="AA262" s="67">
        <f t="shared" si="59"/>
        <v>0</v>
      </c>
      <c r="AB262" s="67">
        <f t="shared" si="59"/>
        <v>0</v>
      </c>
      <c r="AC262" s="67">
        <f t="shared" si="59"/>
        <v>0</v>
      </c>
      <c r="AD262" s="67">
        <f t="shared" si="59"/>
        <v>0</v>
      </c>
      <c r="AE262" s="67">
        <f t="shared" si="59"/>
        <v>0</v>
      </c>
      <c r="AF262" s="67">
        <f t="shared" si="59"/>
        <v>0</v>
      </c>
      <c r="AG262" s="67">
        <f t="shared" si="59"/>
        <v>0</v>
      </c>
      <c r="AH262" s="67">
        <f t="shared" si="59"/>
        <v>0</v>
      </c>
      <c r="AI262" s="67">
        <f t="shared" si="59"/>
        <v>0</v>
      </c>
      <c r="AJ262" s="67"/>
      <c r="AK262" s="67">
        <f t="shared" si="59"/>
        <v>0</v>
      </c>
      <c r="AL262" s="67">
        <f t="shared" si="59"/>
        <v>0</v>
      </c>
      <c r="AM262" s="67">
        <f t="shared" si="59"/>
        <v>0</v>
      </c>
      <c r="AN262" s="67">
        <f t="shared" si="59"/>
        <v>0</v>
      </c>
      <c r="AO262" s="67">
        <f t="shared" si="59"/>
        <v>0</v>
      </c>
      <c r="AP262" s="67">
        <f t="shared" si="59"/>
        <v>0</v>
      </c>
      <c r="AQ262" s="67">
        <f t="shared" si="59"/>
        <v>0</v>
      </c>
      <c r="AR262" s="67">
        <f t="shared" si="59"/>
        <v>0</v>
      </c>
      <c r="AS262" s="67">
        <f t="shared" si="59"/>
        <v>0</v>
      </c>
      <c r="AT262" s="67">
        <f t="shared" si="59"/>
        <v>0</v>
      </c>
      <c r="AU262" s="67">
        <f t="shared" si="59"/>
        <v>0</v>
      </c>
      <c r="AV262" s="67">
        <f t="shared" si="59"/>
        <v>0</v>
      </c>
      <c r="AW262" s="67">
        <f t="shared" si="59"/>
        <v>0</v>
      </c>
      <c r="AX262" s="67">
        <f t="shared" si="59"/>
        <v>0</v>
      </c>
      <c r="AY262" s="67">
        <f t="shared" si="59"/>
        <v>0</v>
      </c>
      <c r="AZ262" s="67">
        <f t="shared" si="59"/>
        <v>0</v>
      </c>
      <c r="BA262" s="67">
        <f t="shared" si="59"/>
        <v>0</v>
      </c>
      <c r="BB262" s="67">
        <f t="shared" si="59"/>
        <v>0</v>
      </c>
      <c r="BC262" s="67">
        <f t="shared" si="59"/>
        <v>0</v>
      </c>
      <c r="BD262" s="67">
        <f t="shared" si="59"/>
        <v>0</v>
      </c>
      <c r="BE262" s="67">
        <f t="shared" si="59"/>
        <v>0</v>
      </c>
      <c r="BF262" s="67"/>
      <c r="BG262" s="67">
        <f t="shared" si="59"/>
        <v>0</v>
      </c>
      <c r="BH262" s="67">
        <f t="shared" si="59"/>
        <v>0</v>
      </c>
      <c r="BI262" s="67">
        <f t="shared" si="59"/>
        <v>0</v>
      </c>
      <c r="BJ262" s="67">
        <f t="shared" si="59"/>
        <v>0</v>
      </c>
      <c r="BK262" s="67">
        <f t="shared" si="59"/>
        <v>0</v>
      </c>
      <c r="BL262" s="67">
        <f t="shared" si="59"/>
        <v>0</v>
      </c>
      <c r="BM262" s="67">
        <f t="shared" si="59"/>
        <v>0</v>
      </c>
      <c r="BN262" s="67">
        <f>BN259*BN261/1000</f>
        <v>0</v>
      </c>
      <c r="BO262" s="67">
        <f>BO259*BO261/1000</f>
        <v>0</v>
      </c>
      <c r="BP262" s="67">
        <f>BP259*BP261/1000</f>
        <v>0</v>
      </c>
      <c r="BQ262" s="67">
        <f>BQ259*BQ261/1000</f>
        <v>0</v>
      </c>
      <c r="BR262" s="67">
        <f>BR259*BR261/920</f>
        <v>0</v>
      </c>
      <c r="BS262" s="70">
        <f>SUM(C262:BR262)</f>
        <v>0</v>
      </c>
    </row>
    <row r="263" spans="1:71" ht="15.75" hidden="1" customHeight="1" thickBot="1" x14ac:dyDescent="0.3">
      <c r="A263" s="246"/>
      <c r="B263" s="64" t="s">
        <v>130</v>
      </c>
      <c r="C263" s="18">
        <f>C260*C261/1000</f>
        <v>0</v>
      </c>
      <c r="D263" s="18">
        <f>D260*D261/1000</f>
        <v>0</v>
      </c>
      <c r="E263" s="18">
        <f t="shared" ref="E263:T263" si="60">E260*E261/1000</f>
        <v>0</v>
      </c>
      <c r="F263" s="18">
        <f t="shared" si="60"/>
        <v>0</v>
      </c>
      <c r="G263" s="18">
        <f t="shared" si="60"/>
        <v>0</v>
      </c>
      <c r="H263" s="18">
        <f t="shared" si="60"/>
        <v>0</v>
      </c>
      <c r="I263" s="18">
        <f t="shared" si="60"/>
        <v>0</v>
      </c>
      <c r="J263" s="18">
        <f t="shared" si="60"/>
        <v>0</v>
      </c>
      <c r="K263" s="18">
        <f t="shared" si="60"/>
        <v>0</v>
      </c>
      <c r="L263" s="18">
        <f t="shared" si="60"/>
        <v>0</v>
      </c>
      <c r="M263" s="18">
        <f t="shared" si="60"/>
        <v>0</v>
      </c>
      <c r="N263" s="18">
        <f t="shared" si="60"/>
        <v>0</v>
      </c>
      <c r="O263" s="18">
        <f t="shared" si="60"/>
        <v>0</v>
      </c>
      <c r="P263" s="18">
        <f t="shared" si="60"/>
        <v>0</v>
      </c>
      <c r="Q263" s="18">
        <f t="shared" si="60"/>
        <v>0</v>
      </c>
      <c r="R263" s="18">
        <f t="shared" si="60"/>
        <v>0</v>
      </c>
      <c r="S263" s="18">
        <f t="shared" si="60"/>
        <v>0</v>
      </c>
      <c r="T263" s="18">
        <f t="shared" si="60"/>
        <v>0</v>
      </c>
      <c r="U263" s="18">
        <f>U260*U261</f>
        <v>0</v>
      </c>
      <c r="V263" s="18">
        <f t="shared" ref="V263:BM263" si="61">V260*V261/1000</f>
        <v>0</v>
      </c>
      <c r="W263" s="18">
        <f t="shared" si="61"/>
        <v>0</v>
      </c>
      <c r="X263" s="18">
        <f t="shared" si="61"/>
        <v>0</v>
      </c>
      <c r="Y263" s="18">
        <f t="shared" si="61"/>
        <v>0</v>
      </c>
      <c r="Z263" s="18">
        <f t="shared" si="61"/>
        <v>0</v>
      </c>
      <c r="AA263" s="18">
        <f t="shared" si="61"/>
        <v>0</v>
      </c>
      <c r="AB263" s="18">
        <f t="shared" si="61"/>
        <v>0</v>
      </c>
      <c r="AC263" s="18">
        <f t="shared" si="61"/>
        <v>0</v>
      </c>
      <c r="AD263" s="18">
        <f t="shared" si="61"/>
        <v>0</v>
      </c>
      <c r="AE263" s="18">
        <f t="shared" si="61"/>
        <v>0</v>
      </c>
      <c r="AF263" s="18">
        <f t="shared" si="61"/>
        <v>0</v>
      </c>
      <c r="AG263" s="18">
        <f t="shared" si="61"/>
        <v>0</v>
      </c>
      <c r="AH263" s="18">
        <f t="shared" si="61"/>
        <v>0</v>
      </c>
      <c r="AI263" s="18">
        <f t="shared" si="61"/>
        <v>0</v>
      </c>
      <c r="AJ263" s="18"/>
      <c r="AK263" s="18">
        <f t="shared" si="61"/>
        <v>0</v>
      </c>
      <c r="AL263" s="18">
        <f t="shared" si="61"/>
        <v>0</v>
      </c>
      <c r="AM263" s="18">
        <f t="shared" si="61"/>
        <v>0</v>
      </c>
      <c r="AN263" s="18">
        <f t="shared" si="61"/>
        <v>0</v>
      </c>
      <c r="AO263" s="18">
        <f t="shared" si="61"/>
        <v>0</v>
      </c>
      <c r="AP263" s="18">
        <f t="shared" si="61"/>
        <v>0</v>
      </c>
      <c r="AQ263" s="18">
        <f t="shared" si="61"/>
        <v>0</v>
      </c>
      <c r="AR263" s="18">
        <f t="shared" si="61"/>
        <v>0</v>
      </c>
      <c r="AS263" s="18">
        <f t="shared" si="61"/>
        <v>0</v>
      </c>
      <c r="AT263" s="18">
        <f t="shared" si="61"/>
        <v>0</v>
      </c>
      <c r="AU263" s="18">
        <f t="shared" si="61"/>
        <v>0</v>
      </c>
      <c r="AV263" s="18">
        <f t="shared" si="61"/>
        <v>0</v>
      </c>
      <c r="AW263" s="18">
        <f t="shared" si="61"/>
        <v>0</v>
      </c>
      <c r="AX263" s="18">
        <f t="shared" si="61"/>
        <v>0</v>
      </c>
      <c r="AY263" s="18">
        <f t="shared" si="61"/>
        <v>0</v>
      </c>
      <c r="AZ263" s="18">
        <f t="shared" si="61"/>
        <v>0</v>
      </c>
      <c r="BA263" s="18">
        <f t="shared" si="61"/>
        <v>0</v>
      </c>
      <c r="BB263" s="18">
        <f t="shared" si="61"/>
        <v>0</v>
      </c>
      <c r="BC263" s="18">
        <f t="shared" si="61"/>
        <v>0</v>
      </c>
      <c r="BD263" s="18">
        <f t="shared" si="61"/>
        <v>0</v>
      </c>
      <c r="BE263" s="18">
        <f t="shared" si="61"/>
        <v>0</v>
      </c>
      <c r="BF263" s="18"/>
      <c r="BG263" s="18">
        <f t="shared" si="61"/>
        <v>0</v>
      </c>
      <c r="BH263" s="18">
        <f t="shared" si="61"/>
        <v>0</v>
      </c>
      <c r="BI263" s="18">
        <f t="shared" si="61"/>
        <v>0</v>
      </c>
      <c r="BJ263" s="18">
        <f t="shared" si="61"/>
        <v>0</v>
      </c>
      <c r="BK263" s="18">
        <f t="shared" si="61"/>
        <v>0</v>
      </c>
      <c r="BL263" s="18">
        <f t="shared" si="61"/>
        <v>0</v>
      </c>
      <c r="BM263" s="18">
        <f t="shared" si="61"/>
        <v>0</v>
      </c>
      <c r="BN263" s="18">
        <f>BN260*BN261/1000</f>
        <v>0</v>
      </c>
      <c r="BO263" s="18">
        <f>BO260*BO261/1000</f>
        <v>0</v>
      </c>
      <c r="BP263" s="18">
        <f>BP260*BP261/1000</f>
        <v>0</v>
      </c>
      <c r="BQ263" s="18">
        <f>BQ260*BQ261/1000</f>
        <v>0</v>
      </c>
      <c r="BR263" s="18">
        <f>BR260*BR261/920</f>
        <v>0</v>
      </c>
      <c r="BS263" s="69">
        <f>SUM(C263:BR263)</f>
        <v>0</v>
      </c>
    </row>
    <row r="264" spans="1:71" ht="15.75" customHeight="1" thickTop="1" thickBot="1" x14ac:dyDescent="0.3">
      <c r="A264" s="141"/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</row>
    <row r="265" spans="1:71" s="37" customFormat="1" ht="15.75" customHeight="1" thickTop="1" x14ac:dyDescent="0.25">
      <c r="A265" s="247" t="s">
        <v>240</v>
      </c>
      <c r="B265" s="35" t="s">
        <v>128</v>
      </c>
      <c r="C265" s="36">
        <f>C22+C43+C64+C87+C106+C127+C150+C171+C192+C215+C238+C259</f>
        <v>74.2</v>
      </c>
      <c r="D265" s="36">
        <f>D22+D43+D64+D87+D106+D127+D150+D171+D192+D215+D238+D259</f>
        <v>0</v>
      </c>
      <c r="E265" s="36">
        <f>E22+E43+E64+E87+E106+E127+E150+E171+E192+E215+E238+E259</f>
        <v>200</v>
      </c>
      <c r="F265" s="36">
        <f>F22+F43+F64+F87+F106+F127+F150+F171+F192+F215+F238+F259</f>
        <v>0</v>
      </c>
      <c r="G265" s="36">
        <f>G22+G43+G64+G87+G106+G127+G150+G171+G192+G215+G238+G259</f>
        <v>0</v>
      </c>
      <c r="H265" s="36">
        <f t="shared" ref="H265:BR265" si="62">H22+H43+H64+H87+H106+H127+H150+H171+H192+H215+H238+H259</f>
        <v>0</v>
      </c>
      <c r="I265" s="36">
        <f t="shared" si="62"/>
        <v>0</v>
      </c>
      <c r="J265" s="36">
        <f t="shared" si="62"/>
        <v>55.7</v>
      </c>
      <c r="K265" s="36">
        <f t="shared" si="62"/>
        <v>0</v>
      </c>
      <c r="L265" s="36">
        <f t="shared" si="62"/>
        <v>0</v>
      </c>
      <c r="M265" s="36">
        <f t="shared" si="62"/>
        <v>80.8</v>
      </c>
      <c r="N265" s="36">
        <f t="shared" si="62"/>
        <v>0</v>
      </c>
      <c r="O265" s="36">
        <f t="shared" si="62"/>
        <v>99.5</v>
      </c>
      <c r="P265" s="36">
        <f t="shared" si="62"/>
        <v>137</v>
      </c>
      <c r="Q265" s="36">
        <f t="shared" si="62"/>
        <v>159.4</v>
      </c>
      <c r="R265" s="36">
        <f t="shared" si="62"/>
        <v>93</v>
      </c>
      <c r="S265" s="36">
        <f t="shared" si="62"/>
        <v>95.5</v>
      </c>
      <c r="T265" s="36">
        <f t="shared" si="62"/>
        <v>313.60000000000002</v>
      </c>
      <c r="U265" s="36">
        <f t="shared" si="62"/>
        <v>0.2</v>
      </c>
      <c r="V265" s="36">
        <f t="shared" si="62"/>
        <v>1235.5</v>
      </c>
      <c r="W265" s="36">
        <f t="shared" si="62"/>
        <v>546.6</v>
      </c>
      <c r="X265" s="36">
        <f t="shared" si="62"/>
        <v>233.5</v>
      </c>
      <c r="Y265" s="36">
        <f t="shared" si="62"/>
        <v>243.4</v>
      </c>
      <c r="Z265" s="36">
        <f t="shared" si="62"/>
        <v>215</v>
      </c>
      <c r="AA265" s="36">
        <f t="shared" si="62"/>
        <v>0</v>
      </c>
      <c r="AB265" s="36">
        <f t="shared" si="62"/>
        <v>468</v>
      </c>
      <c r="AC265" s="36">
        <f t="shared" si="62"/>
        <v>0</v>
      </c>
      <c r="AD265" s="36">
        <f t="shared" si="62"/>
        <v>44</v>
      </c>
      <c r="AE265" s="36">
        <f t="shared" si="62"/>
        <v>0</v>
      </c>
      <c r="AF265" s="36">
        <f t="shared" si="62"/>
        <v>23.4</v>
      </c>
      <c r="AG265" s="36">
        <f t="shared" si="62"/>
        <v>9.1999999999999993</v>
      </c>
      <c r="AH265" s="36">
        <f t="shared" si="62"/>
        <v>0</v>
      </c>
      <c r="AI265" s="36">
        <f t="shared" si="62"/>
        <v>335.3</v>
      </c>
      <c r="AJ265" s="36">
        <f>AJ22+AJ43+AJ64+AJ87+AJ106+AJ127+AJ150+AJ171+AJ192+AJ215+AJ238+AJ259</f>
        <v>200</v>
      </c>
      <c r="AK265" s="36">
        <f t="shared" si="62"/>
        <v>0</v>
      </c>
      <c r="AL265" s="36">
        <f t="shared" si="62"/>
        <v>49.6</v>
      </c>
      <c r="AM265" s="36">
        <f t="shared" si="62"/>
        <v>0</v>
      </c>
      <c r="AN265" s="36">
        <f t="shared" si="62"/>
        <v>20</v>
      </c>
      <c r="AO265" s="36">
        <f t="shared" si="62"/>
        <v>0</v>
      </c>
      <c r="AP265" s="36">
        <f t="shared" si="62"/>
        <v>200</v>
      </c>
      <c r="AQ265" s="36">
        <f t="shared" si="62"/>
        <v>600</v>
      </c>
      <c r="AR265" s="36">
        <f t="shared" si="62"/>
        <v>0</v>
      </c>
      <c r="AS265" s="36">
        <f t="shared" si="62"/>
        <v>490.6</v>
      </c>
      <c r="AT265" s="36">
        <f t="shared" si="62"/>
        <v>19.2</v>
      </c>
      <c r="AU265" s="36">
        <f t="shared" si="62"/>
        <v>300</v>
      </c>
      <c r="AV265" s="36">
        <f t="shared" si="62"/>
        <v>15.7</v>
      </c>
      <c r="AW265" s="36">
        <f t="shared" si="62"/>
        <v>0</v>
      </c>
      <c r="AX265" s="36">
        <f t="shared" si="62"/>
        <v>78.2</v>
      </c>
      <c r="AY265" s="36">
        <f t="shared" si="62"/>
        <v>0</v>
      </c>
      <c r="AZ265" s="36">
        <f t="shared" si="62"/>
        <v>34</v>
      </c>
      <c r="BA265" s="36">
        <f t="shared" si="62"/>
        <v>69</v>
      </c>
      <c r="BB265" s="36">
        <f t="shared" si="62"/>
        <v>35</v>
      </c>
      <c r="BC265" s="36">
        <f t="shared" si="62"/>
        <v>0</v>
      </c>
      <c r="BD265" s="36">
        <f t="shared" si="62"/>
        <v>61</v>
      </c>
      <c r="BE265" s="36">
        <f t="shared" si="62"/>
        <v>36</v>
      </c>
      <c r="BF265" s="36">
        <f>BF22+BF43+BF64+BF87+BF106+BF127+BF150+BF171+BF192+BF215+BF238+BF259</f>
        <v>0</v>
      </c>
      <c r="BG265" s="36">
        <f t="shared" si="62"/>
        <v>0</v>
      </c>
      <c r="BH265" s="36">
        <f t="shared" si="62"/>
        <v>2.8</v>
      </c>
      <c r="BI265" s="36">
        <f t="shared" si="62"/>
        <v>14.3</v>
      </c>
      <c r="BJ265" s="36">
        <f t="shared" si="62"/>
        <v>76.3</v>
      </c>
      <c r="BK265" s="36">
        <f t="shared" si="62"/>
        <v>0</v>
      </c>
      <c r="BL265" s="36">
        <f t="shared" si="62"/>
        <v>0</v>
      </c>
      <c r="BM265" s="36">
        <f t="shared" si="62"/>
        <v>0</v>
      </c>
      <c r="BN265" s="36">
        <f t="shared" si="62"/>
        <v>0.1</v>
      </c>
      <c r="BO265" s="36">
        <f t="shared" si="62"/>
        <v>0</v>
      </c>
      <c r="BP265" s="36">
        <f t="shared" si="62"/>
        <v>0</v>
      </c>
      <c r="BQ265" s="36">
        <f t="shared" si="62"/>
        <v>140</v>
      </c>
      <c r="BR265" s="36">
        <f t="shared" si="62"/>
        <v>57.8</v>
      </c>
    </row>
    <row r="266" spans="1:71" s="37" customFormat="1" ht="15.75" customHeight="1" x14ac:dyDescent="0.25">
      <c r="A266" s="248"/>
      <c r="B266" s="38" t="s">
        <v>129</v>
      </c>
      <c r="C266" s="207">
        <f>C265/10</f>
        <v>7.42</v>
      </c>
      <c r="D266" s="207">
        <f t="shared" ref="D266:BQ266" si="63">D265/10</f>
        <v>0</v>
      </c>
      <c r="E266" s="207">
        <f t="shared" si="63"/>
        <v>20</v>
      </c>
      <c r="F266" s="207">
        <f t="shared" si="63"/>
        <v>0</v>
      </c>
      <c r="G266" s="207">
        <f t="shared" si="63"/>
        <v>0</v>
      </c>
      <c r="H266" s="207">
        <f t="shared" si="63"/>
        <v>0</v>
      </c>
      <c r="I266" s="207">
        <f t="shared" si="63"/>
        <v>0</v>
      </c>
      <c r="J266" s="207">
        <f t="shared" si="63"/>
        <v>5.57</v>
      </c>
      <c r="K266" s="207">
        <f t="shared" si="63"/>
        <v>0</v>
      </c>
      <c r="L266" s="207">
        <f t="shared" si="63"/>
        <v>0</v>
      </c>
      <c r="M266" s="207">
        <f t="shared" si="63"/>
        <v>8.08</v>
      </c>
      <c r="N266" s="207">
        <f t="shared" si="63"/>
        <v>0</v>
      </c>
      <c r="O266" s="207">
        <f t="shared" si="63"/>
        <v>9.9499999999999993</v>
      </c>
      <c r="P266" s="207">
        <f t="shared" si="63"/>
        <v>13.7</v>
      </c>
      <c r="Q266" s="207">
        <f t="shared" si="63"/>
        <v>15.94</v>
      </c>
      <c r="R266" s="207">
        <f t="shared" si="63"/>
        <v>9.3000000000000007</v>
      </c>
      <c r="S266" s="207">
        <f t="shared" si="63"/>
        <v>9.5500000000000007</v>
      </c>
      <c r="T266" s="207">
        <f t="shared" si="63"/>
        <v>31.36</v>
      </c>
      <c r="U266" s="207">
        <f t="shared" si="63"/>
        <v>0.02</v>
      </c>
      <c r="V266" s="207">
        <f t="shared" si="63"/>
        <v>123.55</v>
      </c>
      <c r="W266" s="207">
        <f t="shared" si="63"/>
        <v>54.66</v>
      </c>
      <c r="X266" s="207">
        <f t="shared" si="63"/>
        <v>23.35</v>
      </c>
      <c r="Y266" s="207">
        <f t="shared" si="63"/>
        <v>24.34</v>
      </c>
      <c r="Z266" s="207">
        <f t="shared" si="63"/>
        <v>21.5</v>
      </c>
      <c r="AA266" s="207">
        <f t="shared" si="63"/>
        <v>0</v>
      </c>
      <c r="AB266" s="207">
        <f t="shared" si="63"/>
        <v>46.8</v>
      </c>
      <c r="AC266" s="207">
        <f t="shared" si="63"/>
        <v>0</v>
      </c>
      <c r="AD266" s="207">
        <f t="shared" si="63"/>
        <v>4.4000000000000004</v>
      </c>
      <c r="AE266" s="207">
        <f t="shared" si="63"/>
        <v>0</v>
      </c>
      <c r="AF266" s="207">
        <f t="shared" si="63"/>
        <v>2.34</v>
      </c>
      <c r="AG266" s="207">
        <f t="shared" si="63"/>
        <v>0.92</v>
      </c>
      <c r="AH266" s="207">
        <f t="shared" si="63"/>
        <v>0</v>
      </c>
      <c r="AI266" s="207">
        <f t="shared" si="63"/>
        <v>33.53</v>
      </c>
      <c r="AJ266" s="207">
        <f>AJ265/10</f>
        <v>20</v>
      </c>
      <c r="AK266" s="207">
        <f t="shared" si="63"/>
        <v>0</v>
      </c>
      <c r="AL266" s="207">
        <f t="shared" si="63"/>
        <v>4.96</v>
      </c>
      <c r="AM266" s="207">
        <f t="shared" si="63"/>
        <v>0</v>
      </c>
      <c r="AN266" s="207">
        <f t="shared" si="63"/>
        <v>2</v>
      </c>
      <c r="AO266" s="207">
        <f t="shared" si="63"/>
        <v>0</v>
      </c>
      <c r="AP266" s="207">
        <f t="shared" si="63"/>
        <v>20</v>
      </c>
      <c r="AQ266" s="207">
        <f t="shared" si="63"/>
        <v>60</v>
      </c>
      <c r="AR266" s="207">
        <f t="shared" si="63"/>
        <v>0</v>
      </c>
      <c r="AS266" s="207">
        <f t="shared" si="63"/>
        <v>49.06</v>
      </c>
      <c r="AT266" s="207">
        <f t="shared" si="63"/>
        <v>1.92</v>
      </c>
      <c r="AU266" s="207">
        <f t="shared" si="63"/>
        <v>30</v>
      </c>
      <c r="AV266" s="207">
        <f t="shared" si="63"/>
        <v>1.57</v>
      </c>
      <c r="AW266" s="207">
        <f t="shared" si="63"/>
        <v>0</v>
      </c>
      <c r="AX266" s="207">
        <f t="shared" si="63"/>
        <v>7.82</v>
      </c>
      <c r="AY266" s="207">
        <f t="shared" si="63"/>
        <v>0</v>
      </c>
      <c r="AZ266" s="207">
        <f t="shared" si="63"/>
        <v>3.4</v>
      </c>
      <c r="BA266" s="207">
        <f t="shared" si="63"/>
        <v>6.9</v>
      </c>
      <c r="BB266" s="207">
        <f t="shared" si="63"/>
        <v>3.5</v>
      </c>
      <c r="BC266" s="207">
        <f t="shared" si="63"/>
        <v>0</v>
      </c>
      <c r="BD266" s="207">
        <f t="shared" si="63"/>
        <v>6.1</v>
      </c>
      <c r="BE266" s="207">
        <f t="shared" si="63"/>
        <v>3.6</v>
      </c>
      <c r="BF266" s="207">
        <f>BF265/10</f>
        <v>0</v>
      </c>
      <c r="BG266" s="207">
        <f t="shared" si="63"/>
        <v>0</v>
      </c>
      <c r="BH266" s="207">
        <f t="shared" si="63"/>
        <v>0.28000000000000003</v>
      </c>
      <c r="BI266" s="207">
        <f t="shared" si="63"/>
        <v>1.43</v>
      </c>
      <c r="BJ266" s="207">
        <f t="shared" si="63"/>
        <v>7.63</v>
      </c>
      <c r="BK266" s="207">
        <f t="shared" si="63"/>
        <v>0</v>
      </c>
      <c r="BL266" s="207">
        <f t="shared" si="63"/>
        <v>0</v>
      </c>
      <c r="BM266" s="207">
        <f t="shared" si="63"/>
        <v>0</v>
      </c>
      <c r="BN266" s="207">
        <f t="shared" si="63"/>
        <v>0.01</v>
      </c>
      <c r="BO266" s="207">
        <f t="shared" si="63"/>
        <v>0</v>
      </c>
      <c r="BP266" s="207">
        <f t="shared" si="63"/>
        <v>0</v>
      </c>
      <c r="BQ266" s="230">
        <f t="shared" si="63"/>
        <v>14</v>
      </c>
      <c r="BR266" s="207">
        <f>BR265/10</f>
        <v>5.78</v>
      </c>
    </row>
    <row r="267" spans="1:71" s="37" customFormat="1" ht="15" customHeight="1" x14ac:dyDescent="0.25">
      <c r="A267" s="248"/>
      <c r="B267" s="38" t="s">
        <v>130</v>
      </c>
      <c r="C267" s="39">
        <f>C23+C44+C65+C88+C107+C128+C151+C172+C193+C216+C239+C260</f>
        <v>84.6</v>
      </c>
      <c r="D267" s="39">
        <f t="shared" ref="D267:AH267" si="64">D23+D44+D65+D88+D107+D128+D151+D172+D193+D216+D239+D260</f>
        <v>0</v>
      </c>
      <c r="E267" s="39">
        <f t="shared" si="64"/>
        <v>0</v>
      </c>
      <c r="F267" s="39">
        <f t="shared" si="64"/>
        <v>0</v>
      </c>
      <c r="G267" s="39">
        <f t="shared" si="64"/>
        <v>0</v>
      </c>
      <c r="H267" s="39">
        <f t="shared" si="64"/>
        <v>0</v>
      </c>
      <c r="I267" s="39">
        <f t="shared" si="64"/>
        <v>0</v>
      </c>
      <c r="J267" s="39">
        <f t="shared" si="64"/>
        <v>69.099999999999994</v>
      </c>
      <c r="K267" s="39">
        <f t="shared" si="64"/>
        <v>0</v>
      </c>
      <c r="L267" s="39">
        <f t="shared" si="64"/>
        <v>0</v>
      </c>
      <c r="M267" s="39">
        <f t="shared" si="64"/>
        <v>95.5</v>
      </c>
      <c r="N267" s="39">
        <f t="shared" si="64"/>
        <v>0</v>
      </c>
      <c r="O267" s="39">
        <f t="shared" si="64"/>
        <v>110.6</v>
      </c>
      <c r="P267" s="39">
        <f t="shared" si="64"/>
        <v>152.30000000000001</v>
      </c>
      <c r="Q267" s="39">
        <f t="shared" si="64"/>
        <v>177.1</v>
      </c>
      <c r="R267" s="39">
        <f t="shared" si="64"/>
        <v>103.3</v>
      </c>
      <c r="S267" s="39">
        <f t="shared" si="64"/>
        <v>114.6</v>
      </c>
      <c r="T267" s="39">
        <f t="shared" si="64"/>
        <v>342.3</v>
      </c>
      <c r="U267" s="39">
        <f t="shared" si="64"/>
        <v>0.2</v>
      </c>
      <c r="V267" s="39">
        <f t="shared" si="64"/>
        <v>1473.2</v>
      </c>
      <c r="W267" s="39">
        <f t="shared" si="64"/>
        <v>688.1</v>
      </c>
      <c r="X267" s="39">
        <f t="shared" si="64"/>
        <v>276.89999999999998</v>
      </c>
      <c r="Y267" s="39">
        <f t="shared" si="64"/>
        <v>292</v>
      </c>
      <c r="Z267" s="39">
        <f t="shared" si="64"/>
        <v>315</v>
      </c>
      <c r="AA267" s="39">
        <f t="shared" si="64"/>
        <v>0</v>
      </c>
      <c r="AB267" s="39">
        <f t="shared" si="64"/>
        <v>780</v>
      </c>
      <c r="AC267" s="39">
        <f t="shared" si="64"/>
        <v>0</v>
      </c>
      <c r="AD267" s="39">
        <f t="shared" si="64"/>
        <v>67.5</v>
      </c>
      <c r="AE267" s="39">
        <f t="shared" si="64"/>
        <v>0</v>
      </c>
      <c r="AF267" s="39">
        <f t="shared" si="64"/>
        <v>27.4</v>
      </c>
      <c r="AG267" s="39">
        <f t="shared" si="64"/>
        <v>11.5</v>
      </c>
      <c r="AH267" s="39">
        <f t="shared" si="64"/>
        <v>0</v>
      </c>
      <c r="AI267" s="39">
        <f t="shared" ref="AI267:BP267" si="65">AI23+AI44+AI65+AI88+AI107+AI128+AI151+AI172+AI193+AI216+AI239+AI260</f>
        <v>335.3</v>
      </c>
      <c r="AJ267" s="39">
        <f>AJ23+AJ44+AJ65+AJ88+AJ107+AJ128+AJ151+AJ172+AJ193+AJ216+AJ239+AJ260</f>
        <v>200</v>
      </c>
      <c r="AK267" s="39">
        <f t="shared" si="65"/>
        <v>0</v>
      </c>
      <c r="AL267" s="39">
        <f t="shared" si="65"/>
        <v>74.400000000000006</v>
      </c>
      <c r="AM267" s="39">
        <f t="shared" si="65"/>
        <v>0</v>
      </c>
      <c r="AN267" s="39">
        <f t="shared" si="65"/>
        <v>20</v>
      </c>
      <c r="AO267" s="39">
        <f t="shared" si="65"/>
        <v>0</v>
      </c>
      <c r="AP267" s="39">
        <f t="shared" si="65"/>
        <v>0</v>
      </c>
      <c r="AQ267" s="39">
        <f t="shared" si="65"/>
        <v>600</v>
      </c>
      <c r="AR267" s="39">
        <f t="shared" si="65"/>
        <v>0</v>
      </c>
      <c r="AS267" s="39">
        <f t="shared" si="65"/>
        <v>595.20000000000005</v>
      </c>
      <c r="AT267" s="39">
        <f t="shared" si="65"/>
        <v>21.4</v>
      </c>
      <c r="AU267" s="39">
        <f t="shared" si="65"/>
        <v>400</v>
      </c>
      <c r="AV267" s="39">
        <f t="shared" si="65"/>
        <v>17.8</v>
      </c>
      <c r="AW267" s="39">
        <f t="shared" si="65"/>
        <v>0</v>
      </c>
      <c r="AX267" s="39">
        <f t="shared" si="65"/>
        <v>93.3</v>
      </c>
      <c r="AY267" s="39">
        <f t="shared" si="65"/>
        <v>0</v>
      </c>
      <c r="AZ267" s="39">
        <f t="shared" si="65"/>
        <v>42.6</v>
      </c>
      <c r="BA267" s="39">
        <f t="shared" si="65"/>
        <v>82.8</v>
      </c>
      <c r="BB267" s="39">
        <f t="shared" si="65"/>
        <v>42</v>
      </c>
      <c r="BC267" s="39">
        <f t="shared" si="65"/>
        <v>0</v>
      </c>
      <c r="BD267" s="39">
        <f t="shared" si="65"/>
        <v>73.7</v>
      </c>
      <c r="BE267" s="39">
        <f t="shared" si="65"/>
        <v>0</v>
      </c>
      <c r="BF267" s="39">
        <f>BF23+BF44+BF65+BF88+BF107+BF128+BF151+BF172+BF193+BF216+BF239+BF260</f>
        <v>0</v>
      </c>
      <c r="BG267" s="39">
        <f t="shared" si="65"/>
        <v>0</v>
      </c>
      <c r="BH267" s="39">
        <f t="shared" si="65"/>
        <v>2.8</v>
      </c>
      <c r="BI267" s="39">
        <f t="shared" si="65"/>
        <v>25.3</v>
      </c>
      <c r="BJ267" s="39">
        <f t="shared" si="65"/>
        <v>94.4</v>
      </c>
      <c r="BK267" s="39">
        <f t="shared" si="65"/>
        <v>0</v>
      </c>
      <c r="BL267" s="39">
        <f t="shared" si="65"/>
        <v>0</v>
      </c>
      <c r="BM267" s="39">
        <f t="shared" si="65"/>
        <v>0</v>
      </c>
      <c r="BN267" s="39">
        <f t="shared" si="65"/>
        <v>0.1</v>
      </c>
      <c r="BO267" s="39">
        <f t="shared" si="65"/>
        <v>0</v>
      </c>
      <c r="BP267" s="39">
        <f t="shared" si="65"/>
        <v>0</v>
      </c>
      <c r="BQ267" s="39">
        <f>BQ23+BQ44+BQ65+BQ88+BQ107+BQ128+BQ151+BQ172+BQ193+BQ216+BQ239+BQ260</f>
        <v>0</v>
      </c>
      <c r="BR267" s="39">
        <f>BR23+BR44+BR65+BR88+BR107+BR128+BR151+BR172+BR193+BR216+BR239+BR260</f>
        <v>80.2</v>
      </c>
    </row>
    <row r="268" spans="1:71" s="37" customFormat="1" ht="15.75" customHeight="1" thickBot="1" x14ac:dyDescent="0.3">
      <c r="A268" s="248"/>
      <c r="B268" s="40" t="s">
        <v>129</v>
      </c>
      <c r="C268" s="41">
        <f>C267/10</f>
        <v>8.5</v>
      </c>
      <c r="D268" s="207">
        <f t="shared" ref="D268:BQ268" si="66">D267/10</f>
        <v>0</v>
      </c>
      <c r="E268" s="207">
        <f t="shared" si="66"/>
        <v>0</v>
      </c>
      <c r="F268" s="207">
        <f t="shared" si="66"/>
        <v>0</v>
      </c>
      <c r="G268" s="207">
        <f t="shared" si="66"/>
        <v>0</v>
      </c>
      <c r="H268" s="207">
        <f t="shared" si="66"/>
        <v>0</v>
      </c>
      <c r="I268" s="207">
        <f t="shared" si="66"/>
        <v>0</v>
      </c>
      <c r="J268" s="207">
        <f t="shared" si="66"/>
        <v>6.91</v>
      </c>
      <c r="K268" s="207">
        <f t="shared" si="66"/>
        <v>0</v>
      </c>
      <c r="L268" s="207">
        <f t="shared" si="66"/>
        <v>0</v>
      </c>
      <c r="M268" s="207">
        <f t="shared" si="66"/>
        <v>9.5500000000000007</v>
      </c>
      <c r="N268" s="207">
        <f t="shared" si="66"/>
        <v>0</v>
      </c>
      <c r="O268" s="207">
        <f t="shared" si="66"/>
        <v>11.06</v>
      </c>
      <c r="P268" s="207">
        <f t="shared" si="66"/>
        <v>15.23</v>
      </c>
      <c r="Q268" s="207">
        <f t="shared" si="66"/>
        <v>17.71</v>
      </c>
      <c r="R268" s="207">
        <f t="shared" si="66"/>
        <v>10.33</v>
      </c>
      <c r="S268" s="207">
        <f t="shared" si="66"/>
        <v>11.46</v>
      </c>
      <c r="T268" s="207">
        <f t="shared" si="66"/>
        <v>34.229999999999997</v>
      </c>
      <c r="U268" s="207">
        <f t="shared" si="66"/>
        <v>0.02</v>
      </c>
      <c r="V268" s="207">
        <f t="shared" si="66"/>
        <v>147.32</v>
      </c>
      <c r="W268" s="207">
        <f t="shared" si="66"/>
        <v>68.81</v>
      </c>
      <c r="X268" s="207">
        <f t="shared" si="66"/>
        <v>27.69</v>
      </c>
      <c r="Y268" s="207">
        <f t="shared" si="66"/>
        <v>29.2</v>
      </c>
      <c r="Z268" s="207">
        <f t="shared" si="66"/>
        <v>31.5</v>
      </c>
      <c r="AA268" s="207">
        <f t="shared" si="66"/>
        <v>0</v>
      </c>
      <c r="AB268" s="207">
        <f t="shared" si="66"/>
        <v>78</v>
      </c>
      <c r="AC268" s="207">
        <f t="shared" si="66"/>
        <v>0</v>
      </c>
      <c r="AD268" s="207">
        <f t="shared" si="66"/>
        <v>6.75</v>
      </c>
      <c r="AE268" s="207">
        <f t="shared" si="66"/>
        <v>0</v>
      </c>
      <c r="AF268" s="207">
        <f t="shared" si="66"/>
        <v>2.74</v>
      </c>
      <c r="AG268" s="207">
        <f t="shared" si="66"/>
        <v>1.1499999999999999</v>
      </c>
      <c r="AH268" s="207">
        <f t="shared" si="66"/>
        <v>0</v>
      </c>
      <c r="AI268" s="207">
        <f t="shared" si="66"/>
        <v>33.53</v>
      </c>
      <c r="AJ268" s="207">
        <f>AJ267/10</f>
        <v>20</v>
      </c>
      <c r="AK268" s="207">
        <f t="shared" si="66"/>
        <v>0</v>
      </c>
      <c r="AL268" s="207">
        <f t="shared" si="66"/>
        <v>7.44</v>
      </c>
      <c r="AM268" s="207">
        <f t="shared" si="66"/>
        <v>0</v>
      </c>
      <c r="AN268" s="207">
        <f t="shared" si="66"/>
        <v>2</v>
      </c>
      <c r="AO268" s="207">
        <f t="shared" si="66"/>
        <v>0</v>
      </c>
      <c r="AP268" s="207">
        <f t="shared" si="66"/>
        <v>0</v>
      </c>
      <c r="AQ268" s="207">
        <f t="shared" si="66"/>
        <v>60</v>
      </c>
      <c r="AR268" s="207">
        <f t="shared" si="66"/>
        <v>0</v>
      </c>
      <c r="AS268" s="207">
        <f t="shared" si="66"/>
        <v>59.52</v>
      </c>
      <c r="AT268" s="207">
        <f t="shared" si="66"/>
        <v>2.14</v>
      </c>
      <c r="AU268" s="207">
        <f t="shared" si="66"/>
        <v>40</v>
      </c>
      <c r="AV268" s="207">
        <f t="shared" si="66"/>
        <v>1.78</v>
      </c>
      <c r="AW268" s="207">
        <f t="shared" si="66"/>
        <v>0</v>
      </c>
      <c r="AX268" s="207">
        <f t="shared" si="66"/>
        <v>9.33</v>
      </c>
      <c r="AY268" s="207">
        <f t="shared" si="66"/>
        <v>0</v>
      </c>
      <c r="AZ268" s="207">
        <f t="shared" si="66"/>
        <v>4.26</v>
      </c>
      <c r="BA268" s="207">
        <f t="shared" si="66"/>
        <v>8.2799999999999994</v>
      </c>
      <c r="BB268" s="207">
        <f t="shared" si="66"/>
        <v>4.2</v>
      </c>
      <c r="BC268" s="207">
        <f t="shared" si="66"/>
        <v>0</v>
      </c>
      <c r="BD268" s="207">
        <f t="shared" si="66"/>
        <v>7.37</v>
      </c>
      <c r="BE268" s="207">
        <f t="shared" si="66"/>
        <v>0</v>
      </c>
      <c r="BF268" s="207">
        <f>BF267/10</f>
        <v>0</v>
      </c>
      <c r="BG268" s="207">
        <f t="shared" si="66"/>
        <v>0</v>
      </c>
      <c r="BH268" s="207">
        <f t="shared" si="66"/>
        <v>0.28000000000000003</v>
      </c>
      <c r="BI268" s="207">
        <f t="shared" si="66"/>
        <v>2.5299999999999998</v>
      </c>
      <c r="BJ268" s="207">
        <f t="shared" si="66"/>
        <v>9.44</v>
      </c>
      <c r="BK268" s="207">
        <f t="shared" si="66"/>
        <v>0</v>
      </c>
      <c r="BL268" s="207">
        <f t="shared" si="66"/>
        <v>0</v>
      </c>
      <c r="BM268" s="207">
        <f t="shared" si="66"/>
        <v>0</v>
      </c>
      <c r="BN268" s="207">
        <f t="shared" si="66"/>
        <v>0.01</v>
      </c>
      <c r="BO268" s="207">
        <f t="shared" si="66"/>
        <v>0</v>
      </c>
      <c r="BP268" s="207">
        <f t="shared" si="66"/>
        <v>0</v>
      </c>
      <c r="BQ268" s="207">
        <f t="shared" si="66"/>
        <v>0</v>
      </c>
      <c r="BR268" s="207">
        <f>BR267/10</f>
        <v>8.02</v>
      </c>
    </row>
    <row r="269" spans="1:71" s="37" customFormat="1" ht="15.75" customHeight="1" thickTop="1" x14ac:dyDescent="0.25">
      <c r="A269" s="248"/>
      <c r="B269" s="74" t="s">
        <v>173</v>
      </c>
      <c r="C269" s="75">
        <v>47.2</v>
      </c>
      <c r="D269" s="75">
        <v>123</v>
      </c>
      <c r="E269" s="75">
        <v>200</v>
      </c>
      <c r="F269" s="75"/>
      <c r="G269" s="75">
        <v>180</v>
      </c>
      <c r="H269" s="75"/>
      <c r="I269" s="75">
        <v>200</v>
      </c>
      <c r="J269" s="75">
        <v>195</v>
      </c>
      <c r="K269" s="75">
        <v>214.6</v>
      </c>
      <c r="L269" s="75">
        <v>235</v>
      </c>
      <c r="M269" s="75">
        <v>344.5</v>
      </c>
      <c r="N269" s="75">
        <v>432.7</v>
      </c>
      <c r="O269" s="75">
        <v>429.2</v>
      </c>
      <c r="P269" s="75">
        <v>292.2</v>
      </c>
      <c r="Q269" s="75">
        <v>232.5</v>
      </c>
      <c r="R269" s="75">
        <v>149.9</v>
      </c>
      <c r="S269" s="75"/>
      <c r="T269" s="75">
        <v>162.6</v>
      </c>
      <c r="U269" s="75">
        <v>6.8</v>
      </c>
      <c r="V269" s="75">
        <v>37.1</v>
      </c>
      <c r="W269" s="75">
        <v>28.8</v>
      </c>
      <c r="X269" s="75">
        <v>23.4</v>
      </c>
      <c r="Y269" s="75">
        <v>33.6</v>
      </c>
      <c r="Z269" s="75">
        <v>32.4</v>
      </c>
      <c r="AA269" s="75"/>
      <c r="AB269" s="75"/>
      <c r="AC269" s="75">
        <v>72</v>
      </c>
      <c r="AD269" s="75">
        <v>78</v>
      </c>
      <c r="AE269" s="75"/>
      <c r="AF269" s="75">
        <v>113.5</v>
      </c>
      <c r="AG269" s="75">
        <v>123.3</v>
      </c>
      <c r="AH269" s="75">
        <v>88.1</v>
      </c>
      <c r="AI269" s="75">
        <v>56.3</v>
      </c>
      <c r="AJ269" s="75">
        <v>57.3</v>
      </c>
      <c r="AK269" s="75">
        <v>98</v>
      </c>
      <c r="AL269" s="75">
        <v>131</v>
      </c>
      <c r="AM269" s="75">
        <v>180.6</v>
      </c>
      <c r="AN269" s="75">
        <v>204.7</v>
      </c>
      <c r="AO269" s="75"/>
      <c r="AP269" s="75">
        <v>125</v>
      </c>
      <c r="AQ269" s="75">
        <v>25</v>
      </c>
      <c r="AR269" s="75">
        <v>36</v>
      </c>
      <c r="AS269" s="75">
        <v>48.5</v>
      </c>
      <c r="AT269" s="75">
        <v>50</v>
      </c>
      <c r="AU269" s="75">
        <v>55.2</v>
      </c>
      <c r="AV269" s="75">
        <v>31.7</v>
      </c>
      <c r="AW269" s="75">
        <v>36.299999999999997</v>
      </c>
      <c r="AX269" s="75">
        <v>54.7</v>
      </c>
      <c r="AY269" s="75"/>
      <c r="AZ269" s="75">
        <v>35.799999999999997</v>
      </c>
      <c r="BA269" s="75">
        <v>73.2</v>
      </c>
      <c r="BB269" s="75">
        <v>26.9</v>
      </c>
      <c r="BC269" s="75">
        <v>45</v>
      </c>
      <c r="BD269" s="75">
        <v>41.7</v>
      </c>
      <c r="BE269" s="75">
        <v>460</v>
      </c>
      <c r="BF269" s="75">
        <v>260</v>
      </c>
      <c r="BG269" s="75">
        <v>94</v>
      </c>
      <c r="BH269" s="75">
        <v>502</v>
      </c>
      <c r="BI269" s="75">
        <v>16.100000000000001</v>
      </c>
      <c r="BJ269" s="75">
        <v>46.2</v>
      </c>
      <c r="BK269" s="75">
        <v>525</v>
      </c>
      <c r="BL269" s="75">
        <v>464</v>
      </c>
      <c r="BM269" s="75">
        <v>115.2</v>
      </c>
      <c r="BN269" s="75">
        <v>402</v>
      </c>
      <c r="BO269" s="75"/>
      <c r="BP269" s="75">
        <v>406</v>
      </c>
      <c r="BQ269" s="75">
        <v>360</v>
      </c>
      <c r="BR269" s="75">
        <v>107.6</v>
      </c>
      <c r="BS269" s="68"/>
    </row>
    <row r="270" spans="1:71" s="37" customFormat="1" ht="15.75" customHeight="1" x14ac:dyDescent="0.25">
      <c r="A270" s="248"/>
      <c r="B270" s="66" t="s">
        <v>128</v>
      </c>
      <c r="C270" s="67">
        <f>C266*C269/1000</f>
        <v>0.4</v>
      </c>
      <c r="D270" s="67">
        <f>D266*D269/1000</f>
        <v>0</v>
      </c>
      <c r="E270" s="67">
        <f t="shared" ref="E270:BQ270" si="67">E266*E269/1000</f>
        <v>4</v>
      </c>
      <c r="F270" s="67">
        <f t="shared" si="67"/>
        <v>0</v>
      </c>
      <c r="G270" s="67">
        <f t="shared" si="67"/>
        <v>0</v>
      </c>
      <c r="H270" s="67">
        <f t="shared" si="67"/>
        <v>0</v>
      </c>
      <c r="I270" s="67">
        <f t="shared" si="67"/>
        <v>0</v>
      </c>
      <c r="J270" s="67">
        <f t="shared" si="67"/>
        <v>1.1000000000000001</v>
      </c>
      <c r="K270" s="67">
        <f t="shared" si="67"/>
        <v>0</v>
      </c>
      <c r="L270" s="67">
        <f t="shared" si="67"/>
        <v>0</v>
      </c>
      <c r="M270" s="67">
        <f t="shared" si="67"/>
        <v>2.8</v>
      </c>
      <c r="N270" s="67">
        <f t="shared" si="67"/>
        <v>0</v>
      </c>
      <c r="O270" s="67">
        <f t="shared" si="67"/>
        <v>4.3</v>
      </c>
      <c r="P270" s="67">
        <f t="shared" si="67"/>
        <v>4</v>
      </c>
      <c r="Q270" s="67">
        <f t="shared" si="67"/>
        <v>3.7</v>
      </c>
      <c r="R270" s="67">
        <f t="shared" si="67"/>
        <v>1.4</v>
      </c>
      <c r="S270" s="67">
        <f t="shared" si="67"/>
        <v>0</v>
      </c>
      <c r="T270" s="67">
        <f t="shared" si="67"/>
        <v>5.0999999999999996</v>
      </c>
      <c r="U270" s="67">
        <f>U266*U269</f>
        <v>0.1</v>
      </c>
      <c r="V270" s="67">
        <f t="shared" si="67"/>
        <v>4.5999999999999996</v>
      </c>
      <c r="W270" s="67">
        <f t="shared" si="67"/>
        <v>1.6</v>
      </c>
      <c r="X270" s="67">
        <f t="shared" si="67"/>
        <v>0.5</v>
      </c>
      <c r="Y270" s="67">
        <f t="shared" si="67"/>
        <v>0.8</v>
      </c>
      <c r="Z270" s="67">
        <f t="shared" si="67"/>
        <v>0.7</v>
      </c>
      <c r="AA270" s="67">
        <f t="shared" si="67"/>
        <v>0</v>
      </c>
      <c r="AB270" s="67">
        <f t="shared" si="67"/>
        <v>0</v>
      </c>
      <c r="AC270" s="67">
        <f t="shared" si="67"/>
        <v>0</v>
      </c>
      <c r="AD270" s="67">
        <f t="shared" si="67"/>
        <v>0.3</v>
      </c>
      <c r="AE270" s="67">
        <f t="shared" si="67"/>
        <v>0</v>
      </c>
      <c r="AF270" s="67">
        <f t="shared" si="67"/>
        <v>0.3</v>
      </c>
      <c r="AG270" s="67">
        <f t="shared" si="67"/>
        <v>0.1</v>
      </c>
      <c r="AH270" s="67">
        <f t="shared" si="67"/>
        <v>0</v>
      </c>
      <c r="AI270" s="67">
        <f t="shared" si="67"/>
        <v>1.9</v>
      </c>
      <c r="AJ270" s="67">
        <f>AJ266*AJ269/1000</f>
        <v>1.1000000000000001</v>
      </c>
      <c r="AK270" s="67">
        <f t="shared" si="67"/>
        <v>0</v>
      </c>
      <c r="AL270" s="67">
        <f t="shared" si="67"/>
        <v>0.6</v>
      </c>
      <c r="AM270" s="67">
        <f t="shared" si="67"/>
        <v>0</v>
      </c>
      <c r="AN270" s="67">
        <f t="shared" si="67"/>
        <v>0.4</v>
      </c>
      <c r="AO270" s="67">
        <f t="shared" si="67"/>
        <v>0</v>
      </c>
      <c r="AP270" s="67">
        <f t="shared" si="67"/>
        <v>2.5</v>
      </c>
      <c r="AQ270" s="67">
        <f t="shared" si="67"/>
        <v>1.5</v>
      </c>
      <c r="AR270" s="67">
        <f t="shared" si="67"/>
        <v>0</v>
      </c>
      <c r="AS270" s="67">
        <f t="shared" si="67"/>
        <v>2.4</v>
      </c>
      <c r="AT270" s="67">
        <f t="shared" si="67"/>
        <v>0.1</v>
      </c>
      <c r="AU270" s="67">
        <f t="shared" si="67"/>
        <v>1.7</v>
      </c>
      <c r="AV270" s="67">
        <f t="shared" si="67"/>
        <v>0</v>
      </c>
      <c r="AW270" s="67">
        <f t="shared" si="67"/>
        <v>0</v>
      </c>
      <c r="AX270" s="67">
        <f t="shared" si="67"/>
        <v>0.4</v>
      </c>
      <c r="AY270" s="67">
        <f t="shared" si="67"/>
        <v>0</v>
      </c>
      <c r="AZ270" s="67">
        <f t="shared" si="67"/>
        <v>0.1</v>
      </c>
      <c r="BA270" s="67">
        <f t="shared" si="67"/>
        <v>0.5</v>
      </c>
      <c r="BB270" s="67">
        <f t="shared" si="67"/>
        <v>0.1</v>
      </c>
      <c r="BC270" s="67">
        <f t="shared" si="67"/>
        <v>0</v>
      </c>
      <c r="BD270" s="67">
        <f t="shared" si="67"/>
        <v>0.3</v>
      </c>
      <c r="BE270" s="67">
        <f t="shared" si="67"/>
        <v>1.7</v>
      </c>
      <c r="BF270" s="67">
        <f>BF266*BF269/1000</f>
        <v>0</v>
      </c>
      <c r="BG270" s="67">
        <f t="shared" si="67"/>
        <v>0</v>
      </c>
      <c r="BH270" s="67">
        <f t="shared" si="67"/>
        <v>0.1</v>
      </c>
      <c r="BI270" s="67">
        <f t="shared" si="67"/>
        <v>0</v>
      </c>
      <c r="BJ270" s="67">
        <f t="shared" si="67"/>
        <v>0.4</v>
      </c>
      <c r="BK270" s="67">
        <f t="shared" si="67"/>
        <v>0</v>
      </c>
      <c r="BL270" s="67">
        <f t="shared" si="67"/>
        <v>0</v>
      </c>
      <c r="BM270" s="67">
        <f t="shared" si="67"/>
        <v>0</v>
      </c>
      <c r="BN270" s="67">
        <f>BN267*BN269/1000</f>
        <v>0</v>
      </c>
      <c r="BO270" s="67">
        <f t="shared" si="67"/>
        <v>0</v>
      </c>
      <c r="BP270" s="67">
        <f t="shared" si="67"/>
        <v>0</v>
      </c>
      <c r="BQ270" s="67">
        <f t="shared" si="67"/>
        <v>5</v>
      </c>
      <c r="BR270" s="67">
        <f>BR266*BR269/920</f>
        <v>0.7</v>
      </c>
      <c r="BS270" s="70">
        <f>SUM(C270:BR270)</f>
        <v>57.3</v>
      </c>
    </row>
    <row r="271" spans="1:71" s="37" customFormat="1" ht="15.75" customHeight="1" thickBot="1" x14ac:dyDescent="0.3">
      <c r="A271" s="249"/>
      <c r="B271" s="64" t="s">
        <v>130</v>
      </c>
      <c r="C271" s="18">
        <f>C268*C269/1000</f>
        <v>0.4</v>
      </c>
      <c r="D271" s="18">
        <f>D268*D269/1000</f>
        <v>0</v>
      </c>
      <c r="E271" s="18">
        <f t="shared" ref="E271:T271" si="68">E268*E269/1000</f>
        <v>0</v>
      </c>
      <c r="F271" s="18">
        <f t="shared" si="68"/>
        <v>0</v>
      </c>
      <c r="G271" s="18">
        <f t="shared" si="68"/>
        <v>0</v>
      </c>
      <c r="H271" s="18">
        <f t="shared" si="68"/>
        <v>0</v>
      </c>
      <c r="I271" s="18">
        <f t="shared" si="68"/>
        <v>0</v>
      </c>
      <c r="J271" s="18">
        <f t="shared" si="68"/>
        <v>1.3</v>
      </c>
      <c r="K271" s="18">
        <f t="shared" si="68"/>
        <v>0</v>
      </c>
      <c r="L271" s="18">
        <f t="shared" si="68"/>
        <v>0</v>
      </c>
      <c r="M271" s="18">
        <f t="shared" si="68"/>
        <v>3.3</v>
      </c>
      <c r="N271" s="18">
        <f t="shared" si="68"/>
        <v>0</v>
      </c>
      <c r="O271" s="18">
        <f t="shared" si="68"/>
        <v>4.7</v>
      </c>
      <c r="P271" s="18">
        <f t="shared" si="68"/>
        <v>4.5</v>
      </c>
      <c r="Q271" s="18">
        <f t="shared" si="68"/>
        <v>4.0999999999999996</v>
      </c>
      <c r="R271" s="18">
        <f t="shared" si="68"/>
        <v>1.5</v>
      </c>
      <c r="S271" s="18">
        <f t="shared" si="68"/>
        <v>0</v>
      </c>
      <c r="T271" s="18">
        <f t="shared" si="68"/>
        <v>5.6</v>
      </c>
      <c r="U271" s="18">
        <f>U268*U269</f>
        <v>0.1</v>
      </c>
      <c r="V271" s="18">
        <f t="shared" ref="V271:BM271" si="69">V268*V269/1000</f>
        <v>5.5</v>
      </c>
      <c r="W271" s="18">
        <f t="shared" si="69"/>
        <v>2</v>
      </c>
      <c r="X271" s="18">
        <f t="shared" si="69"/>
        <v>0.6</v>
      </c>
      <c r="Y271" s="18">
        <f t="shared" si="69"/>
        <v>1</v>
      </c>
      <c r="Z271" s="18">
        <f t="shared" si="69"/>
        <v>1</v>
      </c>
      <c r="AA271" s="18">
        <f t="shared" si="69"/>
        <v>0</v>
      </c>
      <c r="AB271" s="18">
        <f t="shared" si="69"/>
        <v>0</v>
      </c>
      <c r="AC271" s="18">
        <f t="shared" si="69"/>
        <v>0</v>
      </c>
      <c r="AD271" s="18">
        <f t="shared" si="69"/>
        <v>0.5</v>
      </c>
      <c r="AE271" s="18">
        <f t="shared" si="69"/>
        <v>0</v>
      </c>
      <c r="AF271" s="18">
        <f t="shared" si="69"/>
        <v>0.3</v>
      </c>
      <c r="AG271" s="18">
        <f t="shared" si="69"/>
        <v>0.1</v>
      </c>
      <c r="AH271" s="18">
        <f t="shared" si="69"/>
        <v>0</v>
      </c>
      <c r="AI271" s="18">
        <f t="shared" si="69"/>
        <v>1.9</v>
      </c>
      <c r="AJ271" s="18">
        <f>AJ268*AJ269/1000</f>
        <v>1.1000000000000001</v>
      </c>
      <c r="AK271" s="18">
        <f t="shared" si="69"/>
        <v>0</v>
      </c>
      <c r="AL271" s="18">
        <f t="shared" si="69"/>
        <v>1</v>
      </c>
      <c r="AM271" s="18">
        <f t="shared" si="69"/>
        <v>0</v>
      </c>
      <c r="AN271" s="18">
        <f t="shared" si="69"/>
        <v>0.4</v>
      </c>
      <c r="AO271" s="18">
        <f t="shared" si="69"/>
        <v>0</v>
      </c>
      <c r="AP271" s="18">
        <f t="shared" si="69"/>
        <v>0</v>
      </c>
      <c r="AQ271" s="18">
        <f t="shared" si="69"/>
        <v>1.5</v>
      </c>
      <c r="AR271" s="18">
        <f t="shared" si="69"/>
        <v>0</v>
      </c>
      <c r="AS271" s="18">
        <f t="shared" si="69"/>
        <v>2.9</v>
      </c>
      <c r="AT271" s="18">
        <f t="shared" si="69"/>
        <v>0.1</v>
      </c>
      <c r="AU271" s="18">
        <f t="shared" si="69"/>
        <v>2.2000000000000002</v>
      </c>
      <c r="AV271" s="18">
        <f t="shared" si="69"/>
        <v>0.1</v>
      </c>
      <c r="AW271" s="18">
        <f t="shared" si="69"/>
        <v>0</v>
      </c>
      <c r="AX271" s="18">
        <f t="shared" si="69"/>
        <v>0.5</v>
      </c>
      <c r="AY271" s="18">
        <f t="shared" si="69"/>
        <v>0</v>
      </c>
      <c r="AZ271" s="18">
        <f t="shared" si="69"/>
        <v>0.2</v>
      </c>
      <c r="BA271" s="18">
        <f t="shared" si="69"/>
        <v>0.6</v>
      </c>
      <c r="BB271" s="18">
        <f t="shared" si="69"/>
        <v>0.1</v>
      </c>
      <c r="BC271" s="18">
        <f t="shared" si="69"/>
        <v>0</v>
      </c>
      <c r="BD271" s="18">
        <f t="shared" si="69"/>
        <v>0.3</v>
      </c>
      <c r="BE271" s="18">
        <f t="shared" si="69"/>
        <v>0</v>
      </c>
      <c r="BF271" s="18">
        <f>BF268*BF269/1000</f>
        <v>0</v>
      </c>
      <c r="BG271" s="18">
        <f t="shared" si="69"/>
        <v>0</v>
      </c>
      <c r="BH271" s="18">
        <f t="shared" si="69"/>
        <v>0.1</v>
      </c>
      <c r="BI271" s="18">
        <f t="shared" si="69"/>
        <v>0</v>
      </c>
      <c r="BJ271" s="18">
        <f t="shared" si="69"/>
        <v>0.4</v>
      </c>
      <c r="BK271" s="18">
        <f t="shared" si="69"/>
        <v>0</v>
      </c>
      <c r="BL271" s="18">
        <f t="shared" si="69"/>
        <v>0</v>
      </c>
      <c r="BM271" s="18">
        <f t="shared" si="69"/>
        <v>0</v>
      </c>
      <c r="BN271" s="18">
        <f>BN268*BN269/1000</f>
        <v>0</v>
      </c>
      <c r="BO271" s="18">
        <f>BO268*BO269/1000</f>
        <v>0</v>
      </c>
      <c r="BP271" s="18">
        <f>BP268*BP269/1000</f>
        <v>0</v>
      </c>
      <c r="BQ271" s="18">
        <f>BQ268*BQ269/1000</f>
        <v>0</v>
      </c>
      <c r="BR271" s="18">
        <f>BR268*BR269/920</f>
        <v>0.9</v>
      </c>
      <c r="BS271" s="69">
        <f>SUM(C271:BR271)</f>
        <v>50.8</v>
      </c>
    </row>
    <row r="272" spans="1:71" s="37" customFormat="1" ht="15" customHeight="1" thickTop="1" x14ac:dyDescent="0.25">
      <c r="A272" s="42"/>
      <c r="B272" s="235"/>
      <c r="C272" s="252" t="s">
        <v>10</v>
      </c>
      <c r="D272" s="242" t="s">
        <v>219</v>
      </c>
      <c r="E272" s="242" t="s">
        <v>228</v>
      </c>
      <c r="F272" s="242" t="s">
        <v>220</v>
      </c>
      <c r="G272" s="252" t="s">
        <v>11</v>
      </c>
      <c r="H272" s="252" t="s">
        <v>12</v>
      </c>
      <c r="I272" s="242" t="s">
        <v>215</v>
      </c>
      <c r="J272" s="252" t="s">
        <v>13</v>
      </c>
      <c r="K272" s="273" t="s">
        <v>14</v>
      </c>
      <c r="L272" s="252" t="s">
        <v>15</v>
      </c>
      <c r="M272" s="252" t="s">
        <v>16</v>
      </c>
      <c r="N272" s="252" t="s">
        <v>17</v>
      </c>
      <c r="O272" s="303" t="s">
        <v>217</v>
      </c>
      <c r="P272" s="303" t="s">
        <v>19</v>
      </c>
      <c r="Q272" s="303" t="s">
        <v>20</v>
      </c>
      <c r="R272" s="321" t="s">
        <v>257</v>
      </c>
      <c r="S272" s="303" t="s">
        <v>258</v>
      </c>
      <c r="T272" s="303" t="s">
        <v>23</v>
      </c>
      <c r="U272" s="271" t="s">
        <v>24</v>
      </c>
      <c r="V272" s="305" t="s">
        <v>25</v>
      </c>
      <c r="W272" s="266" t="s">
        <v>26</v>
      </c>
      <c r="X272" s="266" t="s">
        <v>27</v>
      </c>
      <c r="Y272" s="266" t="s">
        <v>28</v>
      </c>
      <c r="Z272" s="266" t="s">
        <v>29</v>
      </c>
      <c r="AA272" s="266" t="s">
        <v>30</v>
      </c>
      <c r="AB272" s="264" t="s">
        <v>31</v>
      </c>
      <c r="AC272" s="237" t="s">
        <v>32</v>
      </c>
      <c r="AD272" s="290" t="s">
        <v>33</v>
      </c>
      <c r="AE272" s="290" t="s">
        <v>34</v>
      </c>
      <c r="AF272" s="237" t="s">
        <v>35</v>
      </c>
      <c r="AG272" s="290" t="s">
        <v>36</v>
      </c>
      <c r="AH272" s="290" t="s">
        <v>37</v>
      </c>
      <c r="AI272" s="279" t="s">
        <v>38</v>
      </c>
      <c r="AJ272" s="224"/>
      <c r="AK272" s="279" t="s">
        <v>39</v>
      </c>
      <c r="AL272" s="275" t="s">
        <v>40</v>
      </c>
      <c r="AM272" s="275" t="s">
        <v>41</v>
      </c>
      <c r="AN272" s="275" t="s">
        <v>42</v>
      </c>
      <c r="AO272" s="277" t="s">
        <v>43</v>
      </c>
      <c r="AP272" s="242" t="s">
        <v>212</v>
      </c>
      <c r="AQ272" s="314" t="s">
        <v>44</v>
      </c>
      <c r="AR272" s="242" t="s">
        <v>200</v>
      </c>
      <c r="AS272" s="250" t="s">
        <v>45</v>
      </c>
      <c r="AT272" s="250" t="s">
        <v>46</v>
      </c>
      <c r="AU272" s="250" t="s">
        <v>47</v>
      </c>
      <c r="AV272" s="237" t="s">
        <v>48</v>
      </c>
      <c r="AW272" s="252" t="s">
        <v>49</v>
      </c>
      <c r="AX272" s="252" t="s">
        <v>50</v>
      </c>
      <c r="AY272" s="252" t="s">
        <v>51</v>
      </c>
      <c r="AZ272" s="252" t="s">
        <v>52</v>
      </c>
      <c r="BA272" s="252" t="s">
        <v>53</v>
      </c>
      <c r="BB272" s="252" t="s">
        <v>54</v>
      </c>
      <c r="BC272" s="252" t="s">
        <v>55</v>
      </c>
      <c r="BD272" s="237" t="s">
        <v>56</v>
      </c>
      <c r="BE272" s="242" t="s">
        <v>208</v>
      </c>
      <c r="BF272" s="242" t="s">
        <v>241</v>
      </c>
      <c r="BG272" s="242" t="s">
        <v>72</v>
      </c>
      <c r="BH272" s="266" t="s">
        <v>58</v>
      </c>
      <c r="BI272" s="266" t="s">
        <v>59</v>
      </c>
      <c r="BJ272" s="266" t="s">
        <v>60</v>
      </c>
      <c r="BK272" s="264" t="s">
        <v>61</v>
      </c>
      <c r="BL272" s="264" t="s">
        <v>62</v>
      </c>
      <c r="BM272" s="264" t="s">
        <v>63</v>
      </c>
      <c r="BN272" s="266" t="s">
        <v>64</v>
      </c>
      <c r="BO272" s="264" t="s">
        <v>65</v>
      </c>
      <c r="BP272" s="268" t="s">
        <v>66</v>
      </c>
      <c r="BQ272" s="370" t="s">
        <v>227</v>
      </c>
      <c r="BR272" s="271" t="s">
        <v>67</v>
      </c>
    </row>
    <row r="273" spans="1:71" s="37" customFormat="1" ht="67.5" customHeight="1" thickBot="1" x14ac:dyDescent="0.3">
      <c r="A273" s="43"/>
      <c r="B273" s="270"/>
      <c r="C273" s="362"/>
      <c r="D273" s="243"/>
      <c r="E273" s="289"/>
      <c r="F273" s="289"/>
      <c r="G273" s="362"/>
      <c r="H273" s="362"/>
      <c r="I273" s="289"/>
      <c r="J273" s="362"/>
      <c r="K273" s="374"/>
      <c r="L273" s="362"/>
      <c r="M273" s="362"/>
      <c r="N273" s="362"/>
      <c r="O273" s="373"/>
      <c r="P273" s="373"/>
      <c r="Q273" s="373"/>
      <c r="R273" s="322"/>
      <c r="S273" s="304"/>
      <c r="T273" s="373"/>
      <c r="U273" s="281"/>
      <c r="V273" s="360"/>
      <c r="W273" s="361"/>
      <c r="X273" s="361"/>
      <c r="Y273" s="361"/>
      <c r="Z273" s="361"/>
      <c r="AA273" s="361"/>
      <c r="AB273" s="365"/>
      <c r="AC273" s="239"/>
      <c r="AD273" s="358"/>
      <c r="AE273" s="358"/>
      <c r="AF273" s="239"/>
      <c r="AG273" s="358"/>
      <c r="AH273" s="358"/>
      <c r="AI273" s="359"/>
      <c r="AJ273" s="229"/>
      <c r="AK273" s="359"/>
      <c r="AL273" s="372"/>
      <c r="AM273" s="372"/>
      <c r="AN273" s="372"/>
      <c r="AO273" s="278"/>
      <c r="AP273" s="289"/>
      <c r="AQ273" s="243"/>
      <c r="AR273" s="289"/>
      <c r="AS273" s="357"/>
      <c r="AT273" s="357"/>
      <c r="AU273" s="357"/>
      <c r="AV273" s="239"/>
      <c r="AW273" s="362"/>
      <c r="AX273" s="362"/>
      <c r="AY273" s="362"/>
      <c r="AZ273" s="362"/>
      <c r="BA273" s="362"/>
      <c r="BB273" s="362"/>
      <c r="BC273" s="362"/>
      <c r="BD273" s="239"/>
      <c r="BE273" s="243"/>
      <c r="BF273" s="289"/>
      <c r="BG273" s="289"/>
      <c r="BH273" s="361"/>
      <c r="BI273" s="361"/>
      <c r="BJ273" s="361"/>
      <c r="BK273" s="365"/>
      <c r="BL273" s="365"/>
      <c r="BM273" s="365"/>
      <c r="BN273" s="361"/>
      <c r="BO273" s="365"/>
      <c r="BP273" s="366"/>
      <c r="BQ273" s="371"/>
      <c r="BR273" s="281"/>
    </row>
    <row r="274" spans="1:71" ht="33" customHeight="1" thickBot="1" x14ac:dyDescent="0.3">
      <c r="C274" s="363" t="s">
        <v>0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2"/>
      <c r="O274" s="282" t="s">
        <v>1</v>
      </c>
      <c r="P274" s="283"/>
      <c r="Q274" s="283"/>
      <c r="R274" s="283"/>
      <c r="S274" s="283"/>
      <c r="T274" s="284"/>
      <c r="U274" s="119"/>
      <c r="V274" s="3"/>
      <c r="W274" s="263" t="s">
        <v>2</v>
      </c>
      <c r="X274" s="263"/>
      <c r="Y274" s="263"/>
      <c r="Z274" s="263"/>
      <c r="AA274" s="263"/>
      <c r="AB274" s="285"/>
      <c r="AC274" s="286" t="s">
        <v>3</v>
      </c>
      <c r="AD274" s="287"/>
      <c r="AE274" s="287"/>
      <c r="AF274" s="287"/>
      <c r="AG274" s="287"/>
      <c r="AH274" s="287"/>
      <c r="AI274" s="364" t="s">
        <v>4</v>
      </c>
      <c r="AJ274" s="364"/>
      <c r="AK274" s="364"/>
      <c r="AL274" s="300" t="s">
        <v>5</v>
      </c>
      <c r="AM274" s="301"/>
      <c r="AN274" s="302"/>
      <c r="AO274" s="120"/>
      <c r="AP274" s="367" t="s">
        <v>201</v>
      </c>
      <c r="AQ274" s="368"/>
      <c r="AR274" s="369"/>
      <c r="AS274" s="258" t="s">
        <v>6</v>
      </c>
      <c r="AT274" s="258"/>
      <c r="AU274" s="259"/>
      <c r="AV274" s="121"/>
      <c r="AW274" s="260" t="s">
        <v>7</v>
      </c>
      <c r="AX274" s="261"/>
      <c r="AY274" s="261"/>
      <c r="AZ274" s="261"/>
      <c r="BA274" s="261"/>
      <c r="BB274" s="261"/>
      <c r="BC274" s="262"/>
      <c r="BD274" s="121"/>
      <c r="BE274" s="307" t="s">
        <v>209</v>
      </c>
      <c r="BF274" s="307"/>
      <c r="BG274" s="307"/>
      <c r="BH274" s="298" t="s">
        <v>8</v>
      </c>
      <c r="BI274" s="263"/>
      <c r="BJ274" s="263"/>
      <c r="BK274" s="263"/>
      <c r="BL274" s="263"/>
      <c r="BM274" s="263"/>
      <c r="BN274" s="263"/>
      <c r="BO274" s="263"/>
      <c r="BP274" s="263"/>
      <c r="BQ274" s="137"/>
      <c r="BR274" s="84"/>
    </row>
    <row r="275" spans="1:71" s="37" customFormat="1" ht="15.75" customHeight="1" x14ac:dyDescent="0.25">
      <c r="A275" s="234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44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228"/>
      <c r="AK275" s="140"/>
      <c r="AL275" s="140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  <c r="BA275" s="140"/>
      <c r="BB275" s="140"/>
      <c r="BC275" s="140"/>
      <c r="BD275" s="140"/>
      <c r="BE275" s="140"/>
      <c r="BF275" s="150"/>
      <c r="BG275" s="140"/>
      <c r="BH275" s="140"/>
      <c r="BI275" s="140"/>
      <c r="BJ275" s="140"/>
      <c r="BK275" s="140"/>
      <c r="BL275" s="140"/>
      <c r="BM275" s="140"/>
      <c r="BN275" s="140"/>
      <c r="BO275" s="140"/>
      <c r="BP275" s="140"/>
      <c r="BQ275" s="140"/>
      <c r="BR275" s="140"/>
    </row>
    <row r="276" spans="1:71" s="37" customFormat="1" x14ac:dyDescent="0.25">
      <c r="A276" s="234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44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228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  <c r="BF276" s="150"/>
      <c r="BG276" s="140"/>
      <c r="BH276" s="140"/>
      <c r="BI276" s="140"/>
      <c r="BJ276" s="140"/>
      <c r="BK276" s="140"/>
      <c r="BL276" s="140"/>
      <c r="BM276" s="140"/>
      <c r="BN276" s="140"/>
      <c r="BO276" s="140"/>
      <c r="BP276" s="140"/>
      <c r="BQ276" s="140"/>
      <c r="BR276" s="140"/>
      <c r="BS276" s="115">
        <f>(BS25+BS46+BS67+BS90+BS109+BS153+BS174+BS195+BS218+BS241)/10</f>
        <v>57.7</v>
      </c>
    </row>
    <row r="277" spans="1:71" s="37" customFormat="1" x14ac:dyDescent="0.2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44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228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  <c r="BF277" s="150"/>
      <c r="BG277" s="140"/>
      <c r="BH277" s="140"/>
      <c r="BI277" s="140"/>
      <c r="BJ277" s="140"/>
      <c r="BK277" s="140"/>
      <c r="BL277" s="140"/>
      <c r="BM277" s="140"/>
      <c r="BN277" s="140"/>
      <c r="BO277" s="140"/>
      <c r="BP277" s="140"/>
      <c r="BQ277" s="140"/>
      <c r="BR277" s="140"/>
      <c r="BS277" s="115">
        <f>(BS26+BS47+BS68+BS91+BS110+BS154+BS175+BS196+BS219+BS242)/10</f>
        <v>51.1</v>
      </c>
    </row>
    <row r="278" spans="1:71" s="37" customFormat="1" ht="15.75" customHeight="1" x14ac:dyDescent="0.25">
      <c r="A278" s="234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44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228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  <c r="BE278" s="140"/>
      <c r="BF278" s="150"/>
      <c r="BG278" s="140"/>
      <c r="BH278" s="140"/>
      <c r="BI278" s="140"/>
      <c r="BJ278" s="140"/>
      <c r="BK278" s="140"/>
      <c r="BL278" s="140"/>
      <c r="BM278" s="140"/>
      <c r="BN278" s="140"/>
      <c r="BO278" s="140"/>
      <c r="BP278" s="140"/>
      <c r="BQ278" s="140"/>
      <c r="BR278" s="140"/>
    </row>
    <row r="279" spans="1:71" s="37" customFormat="1" x14ac:dyDescent="0.25">
      <c r="A279" s="234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44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228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50"/>
      <c r="BG279" s="140"/>
      <c r="BH279" s="140"/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</row>
    <row r="280" spans="1:71" s="37" customFormat="1" ht="15.75" customHeight="1" x14ac:dyDescent="0.25">
      <c r="A280" s="234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44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  <c r="AJ280" s="228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50"/>
      <c r="BG280" s="140"/>
      <c r="BH280" s="140"/>
      <c r="BI280" s="140"/>
      <c r="BJ280" s="140"/>
      <c r="BK280" s="140"/>
      <c r="BL280" s="140"/>
      <c r="BM280" s="140"/>
      <c r="BN280" s="140"/>
      <c r="BO280" s="140"/>
      <c r="BP280" s="140"/>
      <c r="BQ280" s="140"/>
      <c r="BR280" s="140"/>
    </row>
    <row r="281" spans="1:71" s="37" customFormat="1" x14ac:dyDescent="0.25">
      <c r="A281" s="234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44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228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50"/>
      <c r="BG281" s="140"/>
      <c r="BH281" s="140"/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</row>
    <row r="282" spans="1:71" s="37" customFormat="1" ht="15.75" customHeight="1" x14ac:dyDescent="0.25">
      <c r="A282" s="234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44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228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50"/>
      <c r="BG282" s="140"/>
      <c r="BH282" s="140"/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</row>
    <row r="283" spans="1:71" s="37" customFormat="1" x14ac:dyDescent="0.25">
      <c r="A283" s="234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44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228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50"/>
      <c r="BG283" s="140"/>
      <c r="BH283" s="140"/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</row>
    <row r="284" spans="1:71" s="37" customFormat="1" ht="15.75" customHeight="1" x14ac:dyDescent="0.25">
      <c r="A284" s="234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44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228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50"/>
      <c r="BG284" s="140"/>
      <c r="BH284" s="140"/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</row>
    <row r="285" spans="1:71" s="37" customFormat="1" x14ac:dyDescent="0.25">
      <c r="A285" s="234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44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228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5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</row>
    <row r="286" spans="1:71" s="37" customFormat="1" ht="15.75" customHeight="1" x14ac:dyDescent="0.25">
      <c r="A286" s="234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44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228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50"/>
      <c r="BG286" s="140"/>
      <c r="BH286" s="140"/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</row>
    <row r="287" spans="1:71" s="37" customFormat="1" x14ac:dyDescent="0.25">
      <c r="A287" s="234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44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228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  <c r="BF287" s="150"/>
      <c r="BG287" s="140"/>
      <c r="BH287" s="140"/>
      <c r="BI287" s="140"/>
      <c r="BJ287" s="140"/>
      <c r="BK287" s="140"/>
      <c r="BL287" s="140"/>
      <c r="BM287" s="140"/>
      <c r="BN287" s="140"/>
      <c r="BO287" s="140"/>
      <c r="BP287" s="140"/>
      <c r="BQ287" s="140"/>
      <c r="BR287" s="140"/>
    </row>
    <row r="288" spans="1:71" s="37" customFormat="1" ht="15.75" customHeight="1" x14ac:dyDescent="0.25">
      <c r="A288" s="234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44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228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  <c r="BE288" s="140"/>
      <c r="BF288" s="150"/>
      <c r="BG288" s="140"/>
      <c r="BH288" s="140"/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</row>
    <row r="289" spans="1:70" s="37" customFormat="1" x14ac:dyDescent="0.25">
      <c r="A289" s="234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44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228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5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</row>
    <row r="290" spans="1:70" s="37" customFormat="1" ht="15.75" customHeight="1" x14ac:dyDescent="0.25">
      <c r="A290" s="234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44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228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  <c r="BF290" s="150"/>
      <c r="BG290" s="140"/>
      <c r="BH290" s="140"/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</row>
    <row r="291" spans="1:70" s="37" customFormat="1" x14ac:dyDescent="0.25">
      <c r="A291" s="234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44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  <c r="AJ291" s="228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  <c r="BE291" s="140"/>
      <c r="BF291" s="150"/>
      <c r="BG291" s="140"/>
      <c r="BH291" s="140"/>
      <c r="BI291" s="140"/>
      <c r="BJ291" s="140"/>
      <c r="BK291" s="140"/>
      <c r="BL291" s="140"/>
      <c r="BM291" s="140"/>
      <c r="BN291" s="140"/>
      <c r="BO291" s="140"/>
      <c r="BP291" s="140"/>
      <c r="BQ291" s="140"/>
      <c r="BR291" s="140"/>
    </row>
    <row r="292" spans="1:70" s="37" customFormat="1" ht="15.75" customHeight="1" x14ac:dyDescent="0.25">
      <c r="A292" s="234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44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228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  <c r="AY292" s="140"/>
      <c r="AZ292" s="140"/>
      <c r="BA292" s="140"/>
      <c r="BB292" s="140"/>
      <c r="BC292" s="140"/>
      <c r="BD292" s="140"/>
      <c r="BE292" s="140"/>
      <c r="BF292" s="150"/>
      <c r="BG292" s="140"/>
      <c r="BH292" s="140"/>
      <c r="BI292" s="140"/>
      <c r="BJ292" s="140"/>
      <c r="BK292" s="140"/>
      <c r="BL292" s="140"/>
      <c r="BM292" s="140"/>
      <c r="BN292" s="140"/>
      <c r="BO292" s="140"/>
      <c r="BP292" s="140"/>
      <c r="BQ292" s="140"/>
      <c r="BR292" s="140"/>
    </row>
    <row r="293" spans="1:70" s="37" customFormat="1" x14ac:dyDescent="0.25">
      <c r="A293" s="234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44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228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  <c r="BE293" s="140"/>
      <c r="BF293" s="150"/>
      <c r="BG293" s="140"/>
      <c r="BH293" s="140"/>
      <c r="BI293" s="140"/>
      <c r="BJ293" s="140"/>
      <c r="BK293" s="140"/>
      <c r="BL293" s="140"/>
      <c r="BM293" s="140"/>
      <c r="BN293" s="140"/>
      <c r="BO293" s="140"/>
      <c r="BP293" s="140"/>
      <c r="BQ293" s="140"/>
      <c r="BR293" s="140"/>
    </row>
    <row r="294" spans="1:70" s="37" customFormat="1" ht="15.75" customHeight="1" x14ac:dyDescent="0.25">
      <c r="A294" s="234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44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228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  <c r="BE294" s="140"/>
      <c r="BF294" s="150"/>
      <c r="BG294" s="140"/>
      <c r="BH294" s="140"/>
      <c r="BI294" s="140"/>
      <c r="BJ294" s="140"/>
      <c r="BK294" s="140"/>
      <c r="BL294" s="140"/>
      <c r="BM294" s="140"/>
      <c r="BN294" s="140"/>
      <c r="BO294" s="140"/>
      <c r="BP294" s="140"/>
      <c r="BQ294" s="140"/>
      <c r="BR294" s="140"/>
    </row>
    <row r="295" spans="1:70" s="37" customFormat="1" x14ac:dyDescent="0.25">
      <c r="A295" s="234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44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228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  <c r="BF295" s="150"/>
      <c r="BG295" s="140"/>
      <c r="BH295" s="140"/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</row>
    <row r="296" spans="1:70" s="37" customFormat="1" ht="15.75" customHeight="1" x14ac:dyDescent="0.25">
      <c r="A296" s="234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44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228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  <c r="BF296" s="150"/>
      <c r="BG296" s="140"/>
      <c r="BH296" s="140"/>
      <c r="BI296" s="140"/>
      <c r="BJ296" s="140"/>
      <c r="BK296" s="140"/>
      <c r="BL296" s="140"/>
      <c r="BM296" s="140"/>
      <c r="BN296" s="140"/>
      <c r="BO296" s="140"/>
      <c r="BP296" s="140"/>
      <c r="BQ296" s="140"/>
      <c r="BR296" s="140"/>
    </row>
    <row r="297" spans="1:70" s="37" customFormat="1" x14ac:dyDescent="0.25">
      <c r="A297" s="234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44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228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50"/>
      <c r="BG297" s="140"/>
      <c r="BH297" s="140"/>
      <c r="BI297" s="140"/>
      <c r="BJ297" s="140"/>
      <c r="BK297" s="140"/>
      <c r="BL297" s="140"/>
      <c r="BM297" s="140"/>
      <c r="BN297" s="140"/>
      <c r="BO297" s="140"/>
      <c r="BP297" s="140"/>
      <c r="BQ297" s="140"/>
      <c r="BR297" s="140"/>
    </row>
    <row r="298" spans="1:70" s="37" customFormat="1" ht="15.75" customHeight="1" x14ac:dyDescent="0.25">
      <c r="A298" s="234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44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228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  <c r="BF298" s="150"/>
      <c r="BG298" s="140"/>
      <c r="BH298" s="140"/>
      <c r="BI298" s="140"/>
      <c r="BJ298" s="140"/>
      <c r="BK298" s="140"/>
      <c r="BL298" s="140"/>
      <c r="BM298" s="140"/>
      <c r="BN298" s="140"/>
      <c r="BO298" s="140"/>
      <c r="BP298" s="140"/>
      <c r="BQ298" s="140"/>
      <c r="BR298" s="140"/>
    </row>
    <row r="299" spans="1:70" s="37" customFormat="1" x14ac:dyDescent="0.25">
      <c r="A299" s="234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44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228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50"/>
      <c r="BG299" s="140"/>
      <c r="BH299" s="140"/>
      <c r="BI299" s="140"/>
      <c r="BJ299" s="140"/>
      <c r="BK299" s="140"/>
      <c r="BL299" s="140"/>
      <c r="BM299" s="140"/>
      <c r="BN299" s="140"/>
      <c r="BO299" s="140"/>
      <c r="BP299" s="140"/>
      <c r="BQ299" s="140"/>
      <c r="BR299" s="140"/>
    </row>
    <row r="300" spans="1:70" s="37" customFormat="1" ht="15.75" customHeight="1" x14ac:dyDescent="0.25">
      <c r="A300" s="234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44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  <c r="AJ300" s="228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  <c r="BE300" s="140"/>
      <c r="BF300" s="150"/>
      <c r="BG300" s="140"/>
      <c r="BH300" s="140"/>
      <c r="BI300" s="140"/>
      <c r="BJ300" s="140"/>
      <c r="BK300" s="140"/>
      <c r="BL300" s="140"/>
      <c r="BM300" s="140"/>
      <c r="BN300" s="140"/>
      <c r="BO300" s="140"/>
      <c r="BP300" s="140"/>
      <c r="BQ300" s="140"/>
      <c r="BR300" s="140"/>
    </row>
    <row r="301" spans="1:70" s="37" customFormat="1" x14ac:dyDescent="0.25">
      <c r="A301" s="234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44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  <c r="AJ301" s="228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  <c r="BE301" s="140"/>
      <c r="BF301" s="150"/>
      <c r="BG301" s="140"/>
      <c r="BH301" s="140"/>
      <c r="BI301" s="140"/>
      <c r="BJ301" s="140"/>
      <c r="BK301" s="140"/>
      <c r="BL301" s="140"/>
      <c r="BM301" s="140"/>
      <c r="BN301" s="140"/>
      <c r="BO301" s="140"/>
      <c r="BP301" s="140"/>
      <c r="BQ301" s="140"/>
      <c r="BR301" s="140"/>
    </row>
    <row r="302" spans="1:70" s="37" customFormat="1" ht="15.75" customHeight="1" x14ac:dyDescent="0.25">
      <c r="A302" s="234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44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228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  <c r="BE302" s="140"/>
      <c r="BF302" s="150"/>
      <c r="BG302" s="140"/>
      <c r="BH302" s="140"/>
      <c r="BI302" s="140"/>
      <c r="BJ302" s="140"/>
      <c r="BK302" s="140"/>
      <c r="BL302" s="140"/>
      <c r="BM302" s="140"/>
      <c r="BN302" s="140"/>
      <c r="BO302" s="140"/>
      <c r="BP302" s="140"/>
      <c r="BQ302" s="140"/>
      <c r="BR302" s="140"/>
    </row>
    <row r="303" spans="1:70" s="37" customFormat="1" x14ac:dyDescent="0.25">
      <c r="A303" s="234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44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  <c r="AI303" s="140"/>
      <c r="AJ303" s="228"/>
      <c r="AK303" s="140"/>
      <c r="AL303" s="140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  <c r="BE303" s="140"/>
      <c r="BF303" s="150"/>
      <c r="BG303" s="140"/>
      <c r="BH303" s="140"/>
      <c r="BI303" s="140"/>
      <c r="BJ303" s="140"/>
      <c r="BK303" s="140"/>
      <c r="BL303" s="140"/>
      <c r="BM303" s="140"/>
      <c r="BN303" s="140"/>
      <c r="BO303" s="140"/>
      <c r="BP303" s="140"/>
      <c r="BQ303" s="140"/>
      <c r="BR303" s="140"/>
    </row>
    <row r="304" spans="1:70" s="37" customFormat="1" ht="15.75" customHeight="1" x14ac:dyDescent="0.25">
      <c r="A304" s="234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44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  <c r="AJ304" s="228"/>
      <c r="AK304" s="140"/>
      <c r="AL304" s="140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  <c r="BE304" s="140"/>
      <c r="BF304" s="150"/>
      <c r="BG304" s="140"/>
      <c r="BH304" s="140"/>
      <c r="BI304" s="140"/>
      <c r="BJ304" s="140"/>
      <c r="BK304" s="140"/>
      <c r="BL304" s="140"/>
      <c r="BM304" s="140"/>
      <c r="BN304" s="140"/>
      <c r="BO304" s="140"/>
      <c r="BP304" s="140"/>
      <c r="BQ304" s="140"/>
      <c r="BR304" s="140"/>
    </row>
    <row r="305" spans="1:70" s="37" customFormat="1" x14ac:dyDescent="0.25">
      <c r="A305" s="234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44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  <c r="AJ305" s="228"/>
      <c r="AK305" s="140"/>
      <c r="AL305" s="140"/>
      <c r="AM305" s="140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  <c r="BE305" s="140"/>
      <c r="BF305" s="150"/>
      <c r="BG305" s="140"/>
      <c r="BH305" s="140"/>
      <c r="BI305" s="140"/>
      <c r="BJ305" s="140"/>
      <c r="BK305" s="140"/>
      <c r="BL305" s="140"/>
      <c r="BM305" s="140"/>
      <c r="BN305" s="140"/>
      <c r="BO305" s="140"/>
      <c r="BP305" s="140"/>
      <c r="BQ305" s="140"/>
      <c r="BR305" s="140"/>
    </row>
    <row r="306" spans="1:70" s="37" customFormat="1" ht="15.75" customHeight="1" x14ac:dyDescent="0.25">
      <c r="A306" s="234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44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228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  <c r="BE306" s="140"/>
      <c r="BF306" s="150"/>
      <c r="BG306" s="140"/>
      <c r="BH306" s="140"/>
      <c r="BI306" s="140"/>
      <c r="BJ306" s="140"/>
      <c r="BK306" s="140"/>
      <c r="BL306" s="140"/>
      <c r="BM306" s="140"/>
      <c r="BN306" s="140"/>
      <c r="BO306" s="140"/>
      <c r="BP306" s="140"/>
      <c r="BQ306" s="140"/>
      <c r="BR306" s="140"/>
    </row>
    <row r="307" spans="1:70" s="37" customFormat="1" x14ac:dyDescent="0.25">
      <c r="A307" s="234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44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228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5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</row>
    <row r="308" spans="1:70" s="37" customFormat="1" ht="15.75" customHeight="1" x14ac:dyDescent="0.25">
      <c r="A308" s="234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44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228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5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</row>
    <row r="309" spans="1:70" s="37" customFormat="1" x14ac:dyDescent="0.25">
      <c r="A309" s="234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44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228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50"/>
      <c r="BG309" s="140"/>
      <c r="BH309" s="140"/>
      <c r="BI309" s="140"/>
      <c r="BJ309" s="140"/>
      <c r="BK309" s="140"/>
      <c r="BL309" s="140"/>
      <c r="BM309" s="140"/>
      <c r="BN309" s="140"/>
      <c r="BO309" s="140"/>
      <c r="BP309" s="140"/>
      <c r="BQ309" s="140"/>
      <c r="BR309" s="140"/>
    </row>
    <row r="310" spans="1:70" s="37" customFormat="1" ht="15.75" customHeight="1" x14ac:dyDescent="0.25">
      <c r="A310" s="234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44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228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50"/>
      <c r="BG310" s="140"/>
      <c r="BH310" s="140"/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</row>
    <row r="311" spans="1:70" s="37" customFormat="1" x14ac:dyDescent="0.25">
      <c r="A311" s="234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44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228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50"/>
      <c r="BG311" s="140"/>
      <c r="BH311" s="140"/>
      <c r="BI311" s="140"/>
      <c r="BJ311" s="140"/>
      <c r="BK311" s="140"/>
      <c r="BL311" s="140"/>
      <c r="BM311" s="140"/>
      <c r="BN311" s="140"/>
      <c r="BO311" s="140"/>
      <c r="BP311" s="140"/>
      <c r="BQ311" s="140"/>
      <c r="BR311" s="140"/>
    </row>
    <row r="312" spans="1:70" s="37" customFormat="1" ht="15.75" customHeight="1" x14ac:dyDescent="0.25">
      <c r="A312" s="234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44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228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50"/>
      <c r="BG312" s="140"/>
      <c r="BH312" s="140"/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</row>
    <row r="313" spans="1:70" s="37" customFormat="1" x14ac:dyDescent="0.25">
      <c r="A313" s="234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44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228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5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</row>
    <row r="314" spans="1:70" s="37" customFormat="1" ht="15.75" customHeight="1" x14ac:dyDescent="0.25">
      <c r="A314" s="234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44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228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50"/>
      <c r="BG314" s="140"/>
      <c r="BH314" s="140"/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</row>
    <row r="315" spans="1:70" s="37" customFormat="1" x14ac:dyDescent="0.25">
      <c r="A315" s="234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44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228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50"/>
      <c r="BG315" s="140"/>
      <c r="BH315" s="140"/>
      <c r="BI315" s="140"/>
      <c r="BJ315" s="140"/>
      <c r="BK315" s="140"/>
      <c r="BL315" s="140"/>
      <c r="BM315" s="140"/>
      <c r="BN315" s="140"/>
      <c r="BO315" s="140"/>
      <c r="BP315" s="140"/>
      <c r="BQ315" s="140"/>
      <c r="BR315" s="140"/>
    </row>
    <row r="316" spans="1:70" s="37" customFormat="1" ht="15.75" customHeight="1" x14ac:dyDescent="0.25">
      <c r="A316" s="234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44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228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5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</row>
    <row r="317" spans="1:70" s="37" customFormat="1" x14ac:dyDescent="0.25">
      <c r="A317" s="234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44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228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50"/>
      <c r="BG317" s="140"/>
      <c r="BH317" s="140"/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</row>
    <row r="318" spans="1:70" s="37" customFormat="1" ht="15.75" customHeight="1" x14ac:dyDescent="0.25">
      <c r="A318" s="234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44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228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50"/>
      <c r="BG318" s="140"/>
      <c r="BH318" s="140"/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</row>
    <row r="319" spans="1:70" s="37" customFormat="1" x14ac:dyDescent="0.25">
      <c r="A319" s="234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44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228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50"/>
      <c r="BG319" s="140"/>
      <c r="BH319" s="140"/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</row>
    <row r="320" spans="1:70" s="37" customFormat="1" ht="15.75" customHeight="1" x14ac:dyDescent="0.25">
      <c r="A320" s="234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44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228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50"/>
      <c r="BG320" s="140"/>
      <c r="BH320" s="140"/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</row>
    <row r="321" spans="1:70" s="37" customFormat="1" x14ac:dyDescent="0.25">
      <c r="A321" s="234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44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228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50"/>
      <c r="BG321" s="140"/>
      <c r="BH321" s="140"/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</row>
    <row r="322" spans="1:70" s="37" customFormat="1" ht="15.75" customHeight="1" x14ac:dyDescent="0.25">
      <c r="A322" s="234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44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228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5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</row>
    <row r="323" spans="1:70" s="37" customFormat="1" x14ac:dyDescent="0.25">
      <c r="A323" s="234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44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228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50"/>
      <c r="BG323" s="140"/>
      <c r="BH323" s="140"/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</row>
    <row r="324" spans="1:70" s="37" customFormat="1" ht="15.75" customHeight="1" x14ac:dyDescent="0.25">
      <c r="A324" s="234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44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228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50"/>
      <c r="BG324" s="140"/>
      <c r="BH324" s="140"/>
      <c r="BI324" s="140"/>
      <c r="BJ324" s="140"/>
      <c r="BK324" s="140"/>
      <c r="BL324" s="140"/>
      <c r="BM324" s="140"/>
      <c r="BN324" s="140"/>
      <c r="BO324" s="140"/>
      <c r="BP324" s="140"/>
      <c r="BQ324" s="140"/>
      <c r="BR324" s="140"/>
    </row>
    <row r="325" spans="1:70" s="37" customFormat="1" x14ac:dyDescent="0.25">
      <c r="A325" s="234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44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228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  <c r="BE325" s="140"/>
      <c r="BF325" s="150"/>
      <c r="BG325" s="140"/>
      <c r="BH325" s="140"/>
      <c r="BI325" s="140"/>
      <c r="BJ325" s="140"/>
      <c r="BK325" s="140"/>
      <c r="BL325" s="140"/>
      <c r="BM325" s="140"/>
      <c r="BN325" s="140"/>
      <c r="BO325" s="140"/>
      <c r="BP325" s="140"/>
      <c r="BQ325" s="140"/>
      <c r="BR325" s="140"/>
    </row>
    <row r="326" spans="1:70" s="37" customFormat="1" ht="15.75" customHeight="1" x14ac:dyDescent="0.25">
      <c r="A326" s="234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44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228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  <c r="BF326" s="150"/>
      <c r="BG326" s="140"/>
      <c r="BH326" s="140"/>
      <c r="BI326" s="140"/>
      <c r="BJ326" s="140"/>
      <c r="BK326" s="140"/>
      <c r="BL326" s="140"/>
      <c r="BM326" s="140"/>
      <c r="BN326" s="140"/>
      <c r="BO326" s="140"/>
      <c r="BP326" s="140"/>
      <c r="BQ326" s="140"/>
      <c r="BR326" s="140"/>
    </row>
    <row r="327" spans="1:70" s="37" customFormat="1" x14ac:dyDescent="0.25">
      <c r="A327" s="234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44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228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50"/>
      <c r="BG327" s="140"/>
      <c r="BH327" s="140"/>
      <c r="BI327" s="140"/>
      <c r="BJ327" s="140"/>
      <c r="BK327" s="140"/>
      <c r="BL327" s="140"/>
      <c r="BM327" s="140"/>
      <c r="BN327" s="140"/>
      <c r="BO327" s="140"/>
      <c r="BP327" s="140"/>
      <c r="BQ327" s="140"/>
      <c r="BR327" s="140"/>
    </row>
    <row r="328" spans="1:70" s="37" customFormat="1" ht="15.75" customHeight="1" x14ac:dyDescent="0.25">
      <c r="A328" s="234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44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228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  <c r="BF328" s="150"/>
      <c r="BG328" s="140"/>
      <c r="BH328" s="140"/>
      <c r="BI328" s="140"/>
      <c r="BJ328" s="140"/>
      <c r="BK328" s="140"/>
      <c r="BL328" s="140"/>
      <c r="BM328" s="140"/>
      <c r="BN328" s="140"/>
      <c r="BO328" s="140"/>
      <c r="BP328" s="140"/>
      <c r="BQ328" s="140"/>
      <c r="BR328" s="140"/>
    </row>
    <row r="329" spans="1:70" s="37" customFormat="1" x14ac:dyDescent="0.25">
      <c r="A329" s="234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44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228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50"/>
      <c r="BG329" s="140"/>
      <c r="BH329" s="140"/>
      <c r="BI329" s="140"/>
      <c r="BJ329" s="140"/>
      <c r="BK329" s="140"/>
      <c r="BL329" s="140"/>
      <c r="BM329" s="140"/>
      <c r="BN329" s="140"/>
      <c r="BO329" s="140"/>
      <c r="BP329" s="140"/>
      <c r="BQ329" s="140"/>
      <c r="BR329" s="140"/>
    </row>
    <row r="330" spans="1:70" s="37" customFormat="1" ht="15.75" customHeight="1" x14ac:dyDescent="0.25">
      <c r="A330" s="234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44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228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50"/>
      <c r="BG330" s="140"/>
      <c r="BH330" s="140"/>
      <c r="BI330" s="140"/>
      <c r="BJ330" s="140"/>
      <c r="BK330" s="140"/>
      <c r="BL330" s="140"/>
      <c r="BM330" s="140"/>
      <c r="BN330" s="140"/>
      <c r="BO330" s="140"/>
      <c r="BP330" s="140"/>
      <c r="BQ330" s="140"/>
      <c r="BR330" s="140"/>
    </row>
    <row r="331" spans="1:70" s="37" customFormat="1" x14ac:dyDescent="0.25">
      <c r="A331" s="234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44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228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  <c r="BE331" s="140"/>
      <c r="BF331" s="150"/>
      <c r="BG331" s="140"/>
      <c r="BH331" s="140"/>
      <c r="BI331" s="140"/>
      <c r="BJ331" s="140"/>
      <c r="BK331" s="140"/>
      <c r="BL331" s="140"/>
      <c r="BM331" s="140"/>
      <c r="BN331" s="140"/>
      <c r="BO331" s="140"/>
      <c r="BP331" s="140"/>
      <c r="BQ331" s="140"/>
      <c r="BR331" s="140"/>
    </row>
    <row r="332" spans="1:70" s="37" customFormat="1" ht="15.75" customHeight="1" x14ac:dyDescent="0.25">
      <c r="A332" s="234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44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  <c r="AJ332" s="228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  <c r="BE332" s="140"/>
      <c r="BF332" s="150"/>
      <c r="BG332" s="140"/>
      <c r="BH332" s="140"/>
      <c r="BI332" s="140"/>
      <c r="BJ332" s="140"/>
      <c r="BK332" s="140"/>
      <c r="BL332" s="140"/>
      <c r="BM332" s="140"/>
      <c r="BN332" s="140"/>
      <c r="BO332" s="140"/>
      <c r="BP332" s="140"/>
      <c r="BQ332" s="140"/>
      <c r="BR332" s="140"/>
    </row>
    <row r="333" spans="1:70" s="37" customFormat="1" x14ac:dyDescent="0.25">
      <c r="A333" s="234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44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  <c r="AJ333" s="228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  <c r="BF333" s="150"/>
      <c r="BG333" s="140"/>
      <c r="BH333" s="140"/>
      <c r="BI333" s="140"/>
      <c r="BJ333" s="140"/>
      <c r="BK333" s="140"/>
      <c r="BL333" s="140"/>
      <c r="BM333" s="140"/>
      <c r="BN333" s="140"/>
      <c r="BO333" s="140"/>
      <c r="BP333" s="140"/>
      <c r="BQ333" s="140"/>
      <c r="BR333" s="140"/>
    </row>
    <row r="334" spans="1:70" s="37" customFormat="1" ht="15.75" customHeight="1" x14ac:dyDescent="0.25">
      <c r="A334" s="234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44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228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50"/>
      <c r="BG334" s="140"/>
      <c r="BH334" s="140"/>
      <c r="BI334" s="140"/>
      <c r="BJ334" s="140"/>
      <c r="BK334" s="140"/>
      <c r="BL334" s="140"/>
      <c r="BM334" s="140"/>
      <c r="BN334" s="140"/>
      <c r="BO334" s="140"/>
      <c r="BP334" s="140"/>
      <c r="BQ334" s="140"/>
      <c r="BR334" s="140"/>
    </row>
    <row r="335" spans="1:70" s="37" customFormat="1" x14ac:dyDescent="0.25">
      <c r="A335" s="234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44"/>
      <c r="S335" s="140"/>
      <c r="T335" s="140"/>
      <c r="U335" s="140"/>
      <c r="V335" s="140"/>
      <c r="W335" s="140"/>
      <c r="X335" s="140"/>
      <c r="Y335" s="140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228"/>
      <c r="AK335" s="140"/>
      <c r="AL335" s="140"/>
      <c r="AM335" s="140"/>
      <c r="AN335" s="140"/>
      <c r="AO335" s="140"/>
      <c r="AP335" s="140"/>
      <c r="AQ335" s="140"/>
      <c r="AR335" s="140"/>
      <c r="AS335" s="140"/>
      <c r="AT335" s="140"/>
      <c r="AU335" s="140"/>
      <c r="AV335" s="140"/>
      <c r="AW335" s="140"/>
      <c r="AX335" s="140"/>
      <c r="AY335" s="140"/>
      <c r="AZ335" s="140"/>
      <c r="BA335" s="140"/>
      <c r="BB335" s="140"/>
      <c r="BC335" s="140"/>
      <c r="BD335" s="140"/>
      <c r="BE335" s="140"/>
      <c r="BF335" s="150"/>
      <c r="BG335" s="140"/>
      <c r="BH335" s="140"/>
      <c r="BI335" s="140"/>
      <c r="BJ335" s="140"/>
      <c r="BK335" s="140"/>
      <c r="BL335" s="140"/>
      <c r="BM335" s="140"/>
      <c r="BN335" s="140"/>
      <c r="BO335" s="140"/>
      <c r="BP335" s="140"/>
      <c r="BQ335" s="140"/>
      <c r="BR335" s="140"/>
    </row>
    <row r="336" spans="1:70" s="37" customFormat="1" ht="15.75" customHeight="1" x14ac:dyDescent="0.25">
      <c r="A336" s="234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44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40"/>
      <c r="AC336" s="140"/>
      <c r="AD336" s="140"/>
      <c r="AE336" s="140"/>
      <c r="AF336" s="140"/>
      <c r="AG336" s="140"/>
      <c r="AH336" s="140"/>
      <c r="AI336" s="140"/>
      <c r="AJ336" s="228"/>
      <c r="AK336" s="140"/>
      <c r="AL336" s="140"/>
      <c r="AM336" s="140"/>
      <c r="AN336" s="140"/>
      <c r="AO336" s="140"/>
      <c r="AP336" s="140"/>
      <c r="AQ336" s="140"/>
      <c r="AR336" s="140"/>
      <c r="AS336" s="140"/>
      <c r="AT336" s="140"/>
      <c r="AU336" s="140"/>
      <c r="AV336" s="140"/>
      <c r="AW336" s="140"/>
      <c r="AX336" s="140"/>
      <c r="AY336" s="140"/>
      <c r="AZ336" s="140"/>
      <c r="BA336" s="140"/>
      <c r="BB336" s="140"/>
      <c r="BC336" s="140"/>
      <c r="BD336" s="140"/>
      <c r="BE336" s="140"/>
      <c r="BF336" s="150"/>
      <c r="BG336" s="140"/>
      <c r="BH336" s="140"/>
      <c r="BI336" s="140"/>
      <c r="BJ336" s="140"/>
      <c r="BK336" s="140"/>
      <c r="BL336" s="140"/>
      <c r="BM336" s="140"/>
      <c r="BN336" s="140"/>
      <c r="BO336" s="140"/>
      <c r="BP336" s="140"/>
      <c r="BQ336" s="140"/>
      <c r="BR336" s="140"/>
    </row>
    <row r="337" spans="1:70" s="37" customFormat="1" x14ac:dyDescent="0.25">
      <c r="A337" s="234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44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40"/>
      <c r="AC337" s="140"/>
      <c r="AD337" s="140"/>
      <c r="AE337" s="140"/>
      <c r="AF337" s="140"/>
      <c r="AG337" s="140"/>
      <c r="AH337" s="140"/>
      <c r="AI337" s="140"/>
      <c r="AJ337" s="228"/>
      <c r="AK337" s="140"/>
      <c r="AL337" s="140"/>
      <c r="AM337" s="140"/>
      <c r="AN337" s="140"/>
      <c r="AO337" s="140"/>
      <c r="AP337" s="140"/>
      <c r="AQ337" s="140"/>
      <c r="AR337" s="140"/>
      <c r="AS337" s="140"/>
      <c r="AT337" s="140"/>
      <c r="AU337" s="140"/>
      <c r="AV337" s="140"/>
      <c r="AW337" s="140"/>
      <c r="AX337" s="140"/>
      <c r="AY337" s="140"/>
      <c r="AZ337" s="140"/>
      <c r="BA337" s="140"/>
      <c r="BB337" s="140"/>
      <c r="BC337" s="140"/>
      <c r="BD337" s="140"/>
      <c r="BE337" s="140"/>
      <c r="BF337" s="150"/>
      <c r="BG337" s="140"/>
      <c r="BH337" s="140"/>
      <c r="BI337" s="140"/>
      <c r="BJ337" s="140"/>
      <c r="BK337" s="140"/>
      <c r="BL337" s="140"/>
      <c r="BM337" s="140"/>
      <c r="BN337" s="140"/>
      <c r="BO337" s="140"/>
      <c r="BP337" s="140"/>
      <c r="BQ337" s="140"/>
      <c r="BR337" s="140"/>
    </row>
    <row r="338" spans="1:70" s="37" customFormat="1" ht="15.75" customHeight="1" x14ac:dyDescent="0.25">
      <c r="A338" s="234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44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228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  <c r="BE338" s="140"/>
      <c r="BF338" s="150"/>
      <c r="BG338" s="140"/>
      <c r="BH338" s="140"/>
      <c r="BI338" s="140"/>
      <c r="BJ338" s="140"/>
      <c r="BK338" s="140"/>
      <c r="BL338" s="140"/>
      <c r="BM338" s="140"/>
      <c r="BN338" s="140"/>
      <c r="BO338" s="140"/>
      <c r="BP338" s="140"/>
      <c r="BQ338" s="140"/>
      <c r="BR338" s="140"/>
    </row>
    <row r="339" spans="1:70" s="37" customFormat="1" x14ac:dyDescent="0.25">
      <c r="A339" s="234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44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40"/>
      <c r="AC339" s="140"/>
      <c r="AD339" s="140"/>
      <c r="AE339" s="140"/>
      <c r="AF339" s="140"/>
      <c r="AG339" s="140"/>
      <c r="AH339" s="140"/>
      <c r="AI339" s="140"/>
      <c r="AJ339" s="228"/>
      <c r="AK339" s="140"/>
      <c r="AL339" s="140"/>
      <c r="AM339" s="140"/>
      <c r="AN339" s="140"/>
      <c r="AO339" s="140"/>
      <c r="AP339" s="140"/>
      <c r="AQ339" s="140"/>
      <c r="AR339" s="140"/>
      <c r="AS339" s="140"/>
      <c r="AT339" s="140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  <c r="BE339" s="140"/>
      <c r="BF339" s="150"/>
      <c r="BG339" s="140"/>
      <c r="BH339" s="140"/>
      <c r="BI339" s="140"/>
      <c r="BJ339" s="140"/>
      <c r="BK339" s="140"/>
      <c r="BL339" s="140"/>
      <c r="BM339" s="140"/>
      <c r="BN339" s="140"/>
      <c r="BO339" s="140"/>
      <c r="BP339" s="140"/>
      <c r="BQ339" s="140"/>
      <c r="BR339" s="140"/>
    </row>
    <row r="340" spans="1:70" s="37" customFormat="1" ht="15.75" customHeight="1" x14ac:dyDescent="0.25">
      <c r="A340" s="234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44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228"/>
      <c r="AK340" s="140"/>
      <c r="AL340" s="140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  <c r="BE340" s="140"/>
      <c r="BF340" s="150"/>
      <c r="BG340" s="140"/>
      <c r="BH340" s="140"/>
      <c r="BI340" s="140"/>
      <c r="BJ340" s="140"/>
      <c r="BK340" s="140"/>
      <c r="BL340" s="140"/>
      <c r="BM340" s="140"/>
      <c r="BN340" s="140"/>
      <c r="BO340" s="140"/>
      <c r="BP340" s="140"/>
      <c r="BQ340" s="140"/>
      <c r="BR340" s="140"/>
    </row>
    <row r="341" spans="1:70" s="37" customFormat="1" x14ac:dyDescent="0.25">
      <c r="A341" s="234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44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228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  <c r="BF341" s="150"/>
      <c r="BG341" s="140"/>
      <c r="BH341" s="140"/>
      <c r="BI341" s="140"/>
      <c r="BJ341" s="140"/>
      <c r="BK341" s="140"/>
      <c r="BL341" s="140"/>
      <c r="BM341" s="140"/>
      <c r="BN341" s="140"/>
      <c r="BO341" s="140"/>
      <c r="BP341" s="140"/>
      <c r="BQ341" s="140"/>
      <c r="BR341" s="140"/>
    </row>
    <row r="342" spans="1:70" s="37" customFormat="1" ht="15.75" customHeight="1" x14ac:dyDescent="0.25">
      <c r="A342" s="234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44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228"/>
      <c r="AK342" s="140"/>
      <c r="AL342" s="140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50"/>
      <c r="BG342" s="140"/>
      <c r="BH342" s="140"/>
      <c r="BI342" s="140"/>
      <c r="BJ342" s="140"/>
      <c r="BK342" s="140"/>
      <c r="BL342" s="140"/>
      <c r="BM342" s="140"/>
      <c r="BN342" s="140"/>
      <c r="BO342" s="140"/>
      <c r="BP342" s="140"/>
      <c r="BQ342" s="140"/>
      <c r="BR342" s="140"/>
    </row>
    <row r="343" spans="1:70" s="37" customFormat="1" x14ac:dyDescent="0.25">
      <c r="A343" s="234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44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228"/>
      <c r="AK343" s="140"/>
      <c r="AL343" s="140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  <c r="BF343" s="150"/>
      <c r="BG343" s="140"/>
      <c r="BH343" s="140"/>
      <c r="BI343" s="140"/>
      <c r="BJ343" s="140"/>
      <c r="BK343" s="140"/>
      <c r="BL343" s="140"/>
      <c r="BM343" s="140"/>
      <c r="BN343" s="140"/>
      <c r="BO343" s="140"/>
      <c r="BP343" s="140"/>
      <c r="BQ343" s="140"/>
      <c r="BR343" s="140"/>
    </row>
    <row r="344" spans="1:70" s="37" customFormat="1" ht="15.75" customHeight="1" x14ac:dyDescent="0.25">
      <c r="A344" s="234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44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228"/>
      <c r="AK344" s="140"/>
      <c r="AL344" s="140"/>
      <c r="AM344" s="140"/>
      <c r="AN344" s="140"/>
      <c r="AO344" s="140"/>
      <c r="AP344" s="140"/>
      <c r="AQ344" s="140"/>
      <c r="AR344" s="140"/>
      <c r="AS344" s="140"/>
      <c r="AT344" s="140"/>
      <c r="AU344" s="140"/>
      <c r="AV344" s="140"/>
      <c r="AW344" s="140"/>
      <c r="AX344" s="140"/>
      <c r="AY344" s="140"/>
      <c r="AZ344" s="140"/>
      <c r="BA344" s="140"/>
      <c r="BB344" s="140"/>
      <c r="BC344" s="140"/>
      <c r="BD344" s="140"/>
      <c r="BE344" s="140"/>
      <c r="BF344" s="150"/>
      <c r="BG344" s="140"/>
      <c r="BH344" s="140"/>
      <c r="BI344" s="140"/>
      <c r="BJ344" s="140"/>
      <c r="BK344" s="140"/>
      <c r="BL344" s="140"/>
      <c r="BM344" s="140"/>
      <c r="BN344" s="140"/>
      <c r="BO344" s="140"/>
      <c r="BP344" s="140"/>
      <c r="BQ344" s="140"/>
      <c r="BR344" s="140"/>
    </row>
    <row r="345" spans="1:70" s="37" customFormat="1" x14ac:dyDescent="0.25">
      <c r="A345" s="234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44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228"/>
      <c r="AK345" s="140"/>
      <c r="AL345" s="140"/>
      <c r="AM345" s="140"/>
      <c r="AN345" s="140"/>
      <c r="AO345" s="140"/>
      <c r="AP345" s="140"/>
      <c r="AQ345" s="140"/>
      <c r="AR345" s="140"/>
      <c r="AS345" s="140"/>
      <c r="AT345" s="140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  <c r="BF345" s="150"/>
      <c r="BG345" s="140"/>
      <c r="BH345" s="140"/>
      <c r="BI345" s="140"/>
      <c r="BJ345" s="140"/>
      <c r="BK345" s="140"/>
      <c r="BL345" s="140"/>
      <c r="BM345" s="140"/>
      <c r="BN345" s="140"/>
      <c r="BO345" s="140"/>
      <c r="BP345" s="140"/>
      <c r="BQ345" s="140"/>
      <c r="BR345" s="140"/>
    </row>
    <row r="346" spans="1:70" s="37" customFormat="1" ht="15.75" customHeight="1" x14ac:dyDescent="0.25">
      <c r="A346" s="234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44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228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  <c r="BF346" s="150"/>
      <c r="BG346" s="140"/>
      <c r="BH346" s="140"/>
      <c r="BI346" s="140"/>
      <c r="BJ346" s="140"/>
      <c r="BK346" s="140"/>
      <c r="BL346" s="140"/>
      <c r="BM346" s="140"/>
      <c r="BN346" s="140"/>
      <c r="BO346" s="140"/>
      <c r="BP346" s="140"/>
      <c r="BQ346" s="140"/>
      <c r="BR346" s="140"/>
    </row>
    <row r="347" spans="1:70" s="37" customFormat="1" x14ac:dyDescent="0.25">
      <c r="A347" s="234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44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228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  <c r="BA347" s="140"/>
      <c r="BB347" s="140"/>
      <c r="BC347" s="140"/>
      <c r="BD347" s="140"/>
      <c r="BE347" s="140"/>
      <c r="BF347" s="150"/>
      <c r="BG347" s="140"/>
      <c r="BH347" s="140"/>
      <c r="BI347" s="140"/>
      <c r="BJ347" s="140"/>
      <c r="BK347" s="140"/>
      <c r="BL347" s="140"/>
      <c r="BM347" s="140"/>
      <c r="BN347" s="140"/>
      <c r="BO347" s="140"/>
      <c r="BP347" s="140"/>
      <c r="BQ347" s="140"/>
      <c r="BR347" s="140"/>
    </row>
    <row r="348" spans="1:70" s="37" customFormat="1" ht="15.75" customHeight="1" x14ac:dyDescent="0.25">
      <c r="A348" s="234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44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40"/>
      <c r="AD348" s="140"/>
      <c r="AE348" s="140"/>
      <c r="AF348" s="140"/>
      <c r="AG348" s="140"/>
      <c r="AH348" s="140"/>
      <c r="AI348" s="140"/>
      <c r="AJ348" s="228"/>
      <c r="AK348" s="140"/>
      <c r="AL348" s="140"/>
      <c r="AM348" s="140"/>
      <c r="AN348" s="140"/>
      <c r="AO348" s="140"/>
      <c r="AP348" s="140"/>
      <c r="AQ348" s="140"/>
      <c r="AR348" s="140"/>
      <c r="AS348" s="140"/>
      <c r="AT348" s="140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  <c r="BF348" s="150"/>
      <c r="BG348" s="140"/>
      <c r="BH348" s="140"/>
      <c r="BI348" s="140"/>
      <c r="BJ348" s="140"/>
      <c r="BK348" s="140"/>
      <c r="BL348" s="140"/>
      <c r="BM348" s="140"/>
      <c r="BN348" s="140"/>
      <c r="BO348" s="140"/>
      <c r="BP348" s="140"/>
      <c r="BQ348" s="140"/>
      <c r="BR348" s="140"/>
    </row>
    <row r="349" spans="1:70" s="37" customFormat="1" x14ac:dyDescent="0.25">
      <c r="A349" s="234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44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228"/>
      <c r="AK349" s="140"/>
      <c r="AL349" s="140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  <c r="AX349" s="140"/>
      <c r="AY349" s="140"/>
      <c r="AZ349" s="140"/>
      <c r="BA349" s="140"/>
      <c r="BB349" s="140"/>
      <c r="BC349" s="140"/>
      <c r="BD349" s="140"/>
      <c r="BE349" s="140"/>
      <c r="BF349" s="150"/>
      <c r="BG349" s="140"/>
      <c r="BH349" s="140"/>
      <c r="BI349" s="140"/>
      <c r="BJ349" s="140"/>
      <c r="BK349" s="140"/>
      <c r="BL349" s="140"/>
      <c r="BM349" s="140"/>
      <c r="BN349" s="140"/>
      <c r="BO349" s="140"/>
      <c r="BP349" s="140"/>
      <c r="BQ349" s="140"/>
      <c r="BR349" s="140"/>
    </row>
    <row r="350" spans="1:70" s="37" customFormat="1" ht="15.75" customHeight="1" x14ac:dyDescent="0.25">
      <c r="A350" s="234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44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40"/>
      <c r="AC350" s="140"/>
      <c r="AD350" s="140"/>
      <c r="AE350" s="140"/>
      <c r="AF350" s="140"/>
      <c r="AG350" s="140"/>
      <c r="AH350" s="140"/>
      <c r="AI350" s="140"/>
      <c r="AJ350" s="228"/>
      <c r="AK350" s="140"/>
      <c r="AL350" s="140"/>
      <c r="AM350" s="140"/>
      <c r="AN350" s="140"/>
      <c r="AO350" s="140"/>
      <c r="AP350" s="140"/>
      <c r="AQ350" s="140"/>
      <c r="AR350" s="140"/>
      <c r="AS350" s="140"/>
      <c r="AT350" s="140"/>
      <c r="AU350" s="140"/>
      <c r="AV350" s="140"/>
      <c r="AW350" s="140"/>
      <c r="AX350" s="140"/>
      <c r="AY350" s="140"/>
      <c r="AZ350" s="140"/>
      <c r="BA350" s="140"/>
      <c r="BB350" s="140"/>
      <c r="BC350" s="140"/>
      <c r="BD350" s="140"/>
      <c r="BE350" s="140"/>
      <c r="BF350" s="150"/>
      <c r="BG350" s="140"/>
      <c r="BH350" s="140"/>
      <c r="BI350" s="140"/>
      <c r="BJ350" s="140"/>
      <c r="BK350" s="140"/>
      <c r="BL350" s="140"/>
      <c r="BM350" s="140"/>
      <c r="BN350" s="140"/>
      <c r="BO350" s="140"/>
      <c r="BP350" s="140"/>
      <c r="BQ350" s="140"/>
      <c r="BR350" s="140"/>
    </row>
    <row r="351" spans="1:70" s="37" customFormat="1" x14ac:dyDescent="0.25">
      <c r="A351" s="234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44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228"/>
      <c r="AK351" s="140"/>
      <c r="AL351" s="140"/>
      <c r="AM351" s="140"/>
      <c r="AN351" s="140"/>
      <c r="AO351" s="140"/>
      <c r="AP351" s="140"/>
      <c r="AQ351" s="140"/>
      <c r="AR351" s="140"/>
      <c r="AS351" s="140"/>
      <c r="AT351" s="140"/>
      <c r="AU351" s="140"/>
      <c r="AV351" s="140"/>
      <c r="AW351" s="140"/>
      <c r="AX351" s="140"/>
      <c r="AY351" s="140"/>
      <c r="AZ351" s="140"/>
      <c r="BA351" s="140"/>
      <c r="BB351" s="140"/>
      <c r="BC351" s="140"/>
      <c r="BD351" s="140"/>
      <c r="BE351" s="140"/>
      <c r="BF351" s="150"/>
      <c r="BG351" s="140"/>
      <c r="BH351" s="140"/>
      <c r="BI351" s="140"/>
      <c r="BJ351" s="140"/>
      <c r="BK351" s="140"/>
      <c r="BL351" s="140"/>
      <c r="BM351" s="140"/>
      <c r="BN351" s="140"/>
      <c r="BO351" s="140"/>
      <c r="BP351" s="140"/>
      <c r="BQ351" s="140"/>
      <c r="BR351" s="140"/>
    </row>
    <row r="352" spans="1:70" s="37" customFormat="1" ht="15.75" customHeight="1" x14ac:dyDescent="0.25">
      <c r="A352" s="234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44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228"/>
      <c r="AK352" s="140"/>
      <c r="AL352" s="140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  <c r="BA352" s="140"/>
      <c r="BB352" s="140"/>
      <c r="BC352" s="140"/>
      <c r="BD352" s="140"/>
      <c r="BE352" s="140"/>
      <c r="BF352" s="150"/>
      <c r="BG352" s="140"/>
      <c r="BH352" s="140"/>
      <c r="BI352" s="140"/>
      <c r="BJ352" s="140"/>
      <c r="BK352" s="140"/>
      <c r="BL352" s="140"/>
      <c r="BM352" s="140"/>
      <c r="BN352" s="140"/>
      <c r="BO352" s="140"/>
      <c r="BP352" s="140"/>
      <c r="BQ352" s="140"/>
      <c r="BR352" s="140"/>
    </row>
    <row r="353" spans="1:70" s="37" customFormat="1" x14ac:dyDescent="0.25">
      <c r="A353" s="234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44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40"/>
      <c r="AC353" s="140"/>
      <c r="AD353" s="140"/>
      <c r="AE353" s="140"/>
      <c r="AF353" s="140"/>
      <c r="AG353" s="140"/>
      <c r="AH353" s="140"/>
      <c r="AI353" s="140"/>
      <c r="AJ353" s="228"/>
      <c r="AK353" s="140"/>
      <c r="AL353" s="140"/>
      <c r="AM353" s="140"/>
      <c r="AN353" s="140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  <c r="BA353" s="140"/>
      <c r="BB353" s="140"/>
      <c r="BC353" s="140"/>
      <c r="BD353" s="140"/>
      <c r="BE353" s="140"/>
      <c r="BF353" s="150"/>
      <c r="BG353" s="140"/>
      <c r="BH353" s="140"/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</row>
    <row r="354" spans="1:70" s="37" customFormat="1" ht="15.75" customHeight="1" x14ac:dyDescent="0.25">
      <c r="A354" s="234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44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228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  <c r="BF354" s="150"/>
      <c r="BG354" s="140"/>
      <c r="BH354" s="140"/>
      <c r="BI354" s="140"/>
      <c r="BJ354" s="140"/>
      <c r="BK354" s="140"/>
      <c r="BL354" s="140"/>
      <c r="BM354" s="140"/>
      <c r="BN354" s="140"/>
      <c r="BO354" s="140"/>
      <c r="BP354" s="140"/>
      <c r="BQ354" s="140"/>
      <c r="BR354" s="140"/>
    </row>
    <row r="355" spans="1:70" s="37" customFormat="1" x14ac:dyDescent="0.25">
      <c r="A355" s="234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44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40"/>
      <c r="AC355" s="140"/>
      <c r="AD355" s="140"/>
      <c r="AE355" s="140"/>
      <c r="AF355" s="140"/>
      <c r="AG355" s="140"/>
      <c r="AH355" s="140"/>
      <c r="AI355" s="140"/>
      <c r="AJ355" s="228"/>
      <c r="AK355" s="140"/>
      <c r="AL355" s="140"/>
      <c r="AM355" s="140"/>
      <c r="AN355" s="140"/>
      <c r="AO355" s="140"/>
      <c r="AP355" s="140"/>
      <c r="AQ355" s="140"/>
      <c r="AR355" s="140"/>
      <c r="AS355" s="140"/>
      <c r="AT355" s="140"/>
      <c r="AU355" s="140"/>
      <c r="AV355" s="140"/>
      <c r="AW355" s="140"/>
      <c r="AX355" s="140"/>
      <c r="AY355" s="140"/>
      <c r="AZ355" s="140"/>
      <c r="BA355" s="140"/>
      <c r="BB355" s="140"/>
      <c r="BC355" s="140"/>
      <c r="BD355" s="140"/>
      <c r="BE355" s="140"/>
      <c r="BF355" s="150"/>
      <c r="BG355" s="140"/>
      <c r="BH355" s="140"/>
      <c r="BI355" s="140"/>
      <c r="BJ355" s="140"/>
      <c r="BK355" s="140"/>
      <c r="BL355" s="140"/>
      <c r="BM355" s="140"/>
      <c r="BN355" s="140"/>
      <c r="BO355" s="140"/>
      <c r="BP355" s="140"/>
      <c r="BQ355" s="140"/>
      <c r="BR355" s="140"/>
    </row>
    <row r="356" spans="1:70" s="37" customFormat="1" ht="15.75" customHeight="1" x14ac:dyDescent="0.25">
      <c r="A356" s="234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44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228"/>
      <c r="AK356" s="140"/>
      <c r="AL356" s="140"/>
      <c r="AM356" s="140"/>
      <c r="AN356" s="140"/>
      <c r="AO356" s="140"/>
      <c r="AP356" s="140"/>
      <c r="AQ356" s="140"/>
      <c r="AR356" s="140"/>
      <c r="AS356" s="140"/>
      <c r="AT356" s="140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  <c r="BF356" s="150"/>
      <c r="BG356" s="140"/>
      <c r="BH356" s="140"/>
      <c r="BI356" s="140"/>
      <c r="BJ356" s="140"/>
      <c r="BK356" s="140"/>
      <c r="BL356" s="140"/>
      <c r="BM356" s="140"/>
      <c r="BN356" s="140"/>
      <c r="BO356" s="140"/>
      <c r="BP356" s="140"/>
      <c r="BQ356" s="140"/>
      <c r="BR356" s="140"/>
    </row>
    <row r="357" spans="1:70" s="37" customFormat="1" x14ac:dyDescent="0.25">
      <c r="A357" s="234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44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228"/>
      <c r="AK357" s="140"/>
      <c r="AL357" s="140"/>
      <c r="AM357" s="140"/>
      <c r="AN357" s="140"/>
      <c r="AO357" s="140"/>
      <c r="AP357" s="140"/>
      <c r="AQ357" s="140"/>
      <c r="AR357" s="140"/>
      <c r="AS357" s="140"/>
      <c r="AT357" s="140"/>
      <c r="AU357" s="140"/>
      <c r="AV357" s="140"/>
      <c r="AW357" s="140"/>
      <c r="AX357" s="140"/>
      <c r="AY357" s="140"/>
      <c r="AZ357" s="140"/>
      <c r="BA357" s="140"/>
      <c r="BB357" s="140"/>
      <c r="BC357" s="140"/>
      <c r="BD357" s="140"/>
      <c r="BE357" s="140"/>
      <c r="BF357" s="150"/>
      <c r="BG357" s="140"/>
      <c r="BH357" s="140"/>
      <c r="BI357" s="140"/>
      <c r="BJ357" s="140"/>
      <c r="BK357" s="140"/>
      <c r="BL357" s="140"/>
      <c r="BM357" s="140"/>
      <c r="BN357" s="140"/>
      <c r="BO357" s="140"/>
      <c r="BP357" s="140"/>
      <c r="BQ357" s="140"/>
      <c r="BR357" s="140"/>
    </row>
    <row r="358" spans="1:70" s="37" customFormat="1" ht="15.75" customHeight="1" x14ac:dyDescent="0.25">
      <c r="A358" s="234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44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228"/>
      <c r="AK358" s="140"/>
      <c r="AL358" s="140"/>
      <c r="AM358" s="140"/>
      <c r="AN358" s="140"/>
      <c r="AO358" s="140"/>
      <c r="AP358" s="140"/>
      <c r="AQ358" s="140"/>
      <c r="AR358" s="140"/>
      <c r="AS358" s="140"/>
      <c r="AT358" s="140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  <c r="BF358" s="150"/>
      <c r="BG358" s="140"/>
      <c r="BH358" s="140"/>
      <c r="BI358" s="140"/>
      <c r="BJ358" s="140"/>
      <c r="BK358" s="140"/>
      <c r="BL358" s="140"/>
      <c r="BM358" s="140"/>
      <c r="BN358" s="140"/>
      <c r="BO358" s="140"/>
      <c r="BP358" s="140"/>
      <c r="BQ358" s="140"/>
      <c r="BR358" s="140"/>
    </row>
    <row r="359" spans="1:70" s="37" customFormat="1" x14ac:dyDescent="0.25">
      <c r="A359" s="234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44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228"/>
      <c r="AK359" s="140"/>
      <c r="AL359" s="140"/>
      <c r="AM359" s="140"/>
      <c r="AN359" s="140"/>
      <c r="AO359" s="140"/>
      <c r="AP359" s="140"/>
      <c r="AQ359" s="140"/>
      <c r="AR359" s="140"/>
      <c r="AS359" s="140"/>
      <c r="AT359" s="140"/>
      <c r="AU359" s="140"/>
      <c r="AV359" s="140"/>
      <c r="AW359" s="140"/>
      <c r="AX359" s="140"/>
      <c r="AY359" s="140"/>
      <c r="AZ359" s="140"/>
      <c r="BA359" s="140"/>
      <c r="BB359" s="140"/>
      <c r="BC359" s="140"/>
      <c r="BD359" s="140"/>
      <c r="BE359" s="140"/>
      <c r="BF359" s="150"/>
      <c r="BG359" s="140"/>
      <c r="BH359" s="140"/>
      <c r="BI359" s="140"/>
      <c r="BJ359" s="140"/>
      <c r="BK359" s="140"/>
      <c r="BL359" s="140"/>
      <c r="BM359" s="140"/>
      <c r="BN359" s="140"/>
      <c r="BO359" s="140"/>
      <c r="BP359" s="140"/>
      <c r="BQ359" s="140"/>
      <c r="BR359" s="140"/>
    </row>
    <row r="360" spans="1:70" s="37" customFormat="1" ht="15.75" customHeight="1" x14ac:dyDescent="0.25">
      <c r="A360" s="234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44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228"/>
      <c r="AK360" s="140"/>
      <c r="AL360" s="140"/>
      <c r="AM360" s="140"/>
      <c r="AN360" s="140"/>
      <c r="AO360" s="140"/>
      <c r="AP360" s="140"/>
      <c r="AQ360" s="140"/>
      <c r="AR360" s="140"/>
      <c r="AS360" s="140"/>
      <c r="AT360" s="140"/>
      <c r="AU360" s="140"/>
      <c r="AV360" s="140"/>
      <c r="AW360" s="140"/>
      <c r="AX360" s="140"/>
      <c r="AY360" s="140"/>
      <c r="AZ360" s="140"/>
      <c r="BA360" s="140"/>
      <c r="BB360" s="140"/>
      <c r="BC360" s="140"/>
      <c r="BD360" s="140"/>
      <c r="BE360" s="140"/>
      <c r="BF360" s="150"/>
      <c r="BG360" s="140"/>
      <c r="BH360" s="140"/>
      <c r="BI360" s="140"/>
      <c r="BJ360" s="140"/>
      <c r="BK360" s="140"/>
      <c r="BL360" s="140"/>
      <c r="BM360" s="140"/>
      <c r="BN360" s="140"/>
      <c r="BO360" s="140"/>
      <c r="BP360" s="140"/>
      <c r="BQ360" s="140"/>
      <c r="BR360" s="140"/>
    </row>
    <row r="361" spans="1:70" s="37" customFormat="1" x14ac:dyDescent="0.25">
      <c r="A361" s="234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44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40"/>
      <c r="AC361" s="140"/>
      <c r="AD361" s="140"/>
      <c r="AE361" s="140"/>
      <c r="AF361" s="140"/>
      <c r="AG361" s="140"/>
      <c r="AH361" s="140"/>
      <c r="AI361" s="140"/>
      <c r="AJ361" s="228"/>
      <c r="AK361" s="140"/>
      <c r="AL361" s="140"/>
      <c r="AM361" s="140"/>
      <c r="AN361" s="140"/>
      <c r="AO361" s="140"/>
      <c r="AP361" s="140"/>
      <c r="AQ361" s="140"/>
      <c r="AR361" s="140"/>
      <c r="AS361" s="140"/>
      <c r="AT361" s="140"/>
      <c r="AU361" s="140"/>
      <c r="AV361" s="140"/>
      <c r="AW361" s="140"/>
      <c r="AX361" s="140"/>
      <c r="AY361" s="140"/>
      <c r="AZ361" s="140"/>
      <c r="BA361" s="140"/>
      <c r="BB361" s="140"/>
      <c r="BC361" s="140"/>
      <c r="BD361" s="140"/>
      <c r="BE361" s="140"/>
      <c r="BF361" s="150"/>
      <c r="BG361" s="140"/>
      <c r="BH361" s="140"/>
      <c r="BI361" s="140"/>
      <c r="BJ361" s="140"/>
      <c r="BK361" s="140"/>
      <c r="BL361" s="140"/>
      <c r="BM361" s="140"/>
      <c r="BN361" s="140"/>
      <c r="BO361" s="140"/>
      <c r="BP361" s="140"/>
      <c r="BQ361" s="140"/>
      <c r="BR361" s="140"/>
    </row>
    <row r="362" spans="1:70" s="37" customFormat="1" ht="15.75" customHeight="1" x14ac:dyDescent="0.25">
      <c r="A362" s="234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44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228"/>
      <c r="AK362" s="140"/>
      <c r="AL362" s="140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  <c r="BF362" s="150"/>
      <c r="BG362" s="140"/>
      <c r="BH362" s="140"/>
      <c r="BI362" s="140"/>
      <c r="BJ362" s="140"/>
      <c r="BK362" s="140"/>
      <c r="BL362" s="140"/>
      <c r="BM362" s="140"/>
      <c r="BN362" s="140"/>
      <c r="BO362" s="140"/>
      <c r="BP362" s="140"/>
      <c r="BQ362" s="140"/>
      <c r="BR362" s="140"/>
    </row>
    <row r="363" spans="1:70" s="37" customFormat="1" x14ac:dyDescent="0.25">
      <c r="A363" s="234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44"/>
      <c r="S363" s="140"/>
      <c r="T363" s="140"/>
      <c r="U363" s="140"/>
      <c r="V363" s="140"/>
      <c r="W363" s="140"/>
      <c r="X363" s="140"/>
      <c r="Y363" s="140"/>
      <c r="Z363" s="140"/>
      <c r="AA363" s="140"/>
      <c r="AB363" s="140"/>
      <c r="AC363" s="140"/>
      <c r="AD363" s="140"/>
      <c r="AE363" s="140"/>
      <c r="AF363" s="140"/>
      <c r="AG363" s="140"/>
      <c r="AH363" s="140"/>
      <c r="AI363" s="140"/>
      <c r="AJ363" s="228"/>
      <c r="AK363" s="140"/>
      <c r="AL363" s="140"/>
      <c r="AM363" s="140"/>
      <c r="AN363" s="140"/>
      <c r="AO363" s="140"/>
      <c r="AP363" s="140"/>
      <c r="AQ363" s="140"/>
      <c r="AR363" s="140"/>
      <c r="AS363" s="140"/>
      <c r="AT363" s="140"/>
      <c r="AU363" s="140"/>
      <c r="AV363" s="140"/>
      <c r="AW363" s="140"/>
      <c r="AX363" s="140"/>
      <c r="AY363" s="140"/>
      <c r="AZ363" s="140"/>
      <c r="BA363" s="140"/>
      <c r="BB363" s="140"/>
      <c r="BC363" s="140"/>
      <c r="BD363" s="140"/>
      <c r="BE363" s="140"/>
      <c r="BF363" s="150"/>
      <c r="BG363" s="140"/>
      <c r="BH363" s="140"/>
      <c r="BI363" s="140"/>
      <c r="BJ363" s="140"/>
      <c r="BK363" s="140"/>
      <c r="BL363" s="140"/>
      <c r="BM363" s="140"/>
      <c r="BN363" s="140"/>
      <c r="BO363" s="140"/>
      <c r="BP363" s="140"/>
      <c r="BQ363" s="140"/>
      <c r="BR363" s="140"/>
    </row>
    <row r="364" spans="1:70" s="37" customFormat="1" ht="15.75" customHeight="1" x14ac:dyDescent="0.25">
      <c r="A364" s="234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44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40"/>
      <c r="AC364" s="140"/>
      <c r="AD364" s="140"/>
      <c r="AE364" s="140"/>
      <c r="AF364" s="140"/>
      <c r="AG364" s="140"/>
      <c r="AH364" s="140"/>
      <c r="AI364" s="140"/>
      <c r="AJ364" s="228"/>
      <c r="AK364" s="140"/>
      <c r="AL364" s="140"/>
      <c r="AM364" s="140"/>
      <c r="AN364" s="140"/>
      <c r="AO364" s="140"/>
      <c r="AP364" s="140"/>
      <c r="AQ364" s="140"/>
      <c r="AR364" s="140"/>
      <c r="AS364" s="140"/>
      <c r="AT364" s="140"/>
      <c r="AU364" s="140"/>
      <c r="AV364" s="140"/>
      <c r="AW364" s="140"/>
      <c r="AX364" s="140"/>
      <c r="AY364" s="140"/>
      <c r="AZ364" s="140"/>
      <c r="BA364" s="140"/>
      <c r="BB364" s="140"/>
      <c r="BC364" s="140"/>
      <c r="BD364" s="140"/>
      <c r="BE364" s="140"/>
      <c r="BF364" s="150"/>
      <c r="BG364" s="140"/>
      <c r="BH364" s="140"/>
      <c r="BI364" s="140"/>
      <c r="BJ364" s="140"/>
      <c r="BK364" s="140"/>
      <c r="BL364" s="140"/>
      <c r="BM364" s="140"/>
      <c r="BN364" s="140"/>
      <c r="BO364" s="140"/>
      <c r="BP364" s="140"/>
      <c r="BQ364" s="140"/>
      <c r="BR364" s="140"/>
    </row>
    <row r="365" spans="1:70" s="37" customFormat="1" x14ac:dyDescent="0.25">
      <c r="A365" s="234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44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228"/>
      <c r="AK365" s="140"/>
      <c r="AL365" s="140"/>
      <c r="AM365" s="140"/>
      <c r="AN365" s="140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140"/>
      <c r="AY365" s="140"/>
      <c r="AZ365" s="140"/>
      <c r="BA365" s="140"/>
      <c r="BB365" s="140"/>
      <c r="BC365" s="140"/>
      <c r="BD365" s="140"/>
      <c r="BE365" s="140"/>
      <c r="BF365" s="150"/>
      <c r="BG365" s="140"/>
      <c r="BH365" s="140"/>
      <c r="BI365" s="140"/>
      <c r="BJ365" s="140"/>
      <c r="BK365" s="140"/>
      <c r="BL365" s="140"/>
      <c r="BM365" s="140"/>
      <c r="BN365" s="140"/>
      <c r="BO365" s="140"/>
      <c r="BP365" s="140"/>
      <c r="BQ365" s="140"/>
      <c r="BR365" s="140"/>
    </row>
    <row r="366" spans="1:70" s="37" customFormat="1" ht="15.75" customHeight="1" x14ac:dyDescent="0.25">
      <c r="A366" s="234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44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228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50"/>
      <c r="BG366" s="140"/>
      <c r="BH366" s="140"/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</row>
    <row r="367" spans="1:70" s="37" customFormat="1" x14ac:dyDescent="0.25">
      <c r="A367" s="234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44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G367" s="140"/>
      <c r="AH367" s="140"/>
      <c r="AI367" s="140"/>
      <c r="AJ367" s="228"/>
      <c r="AK367" s="140"/>
      <c r="AL367" s="140"/>
      <c r="AM367" s="140"/>
      <c r="AN367" s="140"/>
      <c r="AO367" s="140"/>
      <c r="AP367" s="140"/>
      <c r="AQ367" s="140"/>
      <c r="AR367" s="140"/>
      <c r="AS367" s="140"/>
      <c r="AT367" s="140"/>
      <c r="AU367" s="140"/>
      <c r="AV367" s="140"/>
      <c r="AW367" s="140"/>
      <c r="AX367" s="140"/>
      <c r="AY367" s="140"/>
      <c r="AZ367" s="140"/>
      <c r="BA367" s="140"/>
      <c r="BB367" s="140"/>
      <c r="BC367" s="140"/>
      <c r="BD367" s="140"/>
      <c r="BE367" s="140"/>
      <c r="BF367" s="150"/>
      <c r="BG367" s="140"/>
      <c r="BH367" s="140"/>
      <c r="BI367" s="140"/>
      <c r="BJ367" s="140"/>
      <c r="BK367" s="140"/>
      <c r="BL367" s="140"/>
      <c r="BM367" s="140"/>
      <c r="BN367" s="140"/>
      <c r="BO367" s="140"/>
      <c r="BP367" s="140"/>
      <c r="BQ367" s="140"/>
      <c r="BR367" s="140"/>
    </row>
    <row r="368" spans="1:70" s="37" customFormat="1" ht="15.75" customHeight="1" x14ac:dyDescent="0.25">
      <c r="A368" s="234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44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228"/>
      <c r="AK368" s="140"/>
      <c r="AL368" s="140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  <c r="BF368" s="150"/>
      <c r="BG368" s="140"/>
      <c r="BH368" s="140"/>
      <c r="BI368" s="140"/>
      <c r="BJ368" s="140"/>
      <c r="BK368" s="140"/>
      <c r="BL368" s="140"/>
      <c r="BM368" s="140"/>
      <c r="BN368" s="140"/>
      <c r="BO368" s="140"/>
      <c r="BP368" s="140"/>
      <c r="BQ368" s="140"/>
      <c r="BR368" s="140"/>
    </row>
    <row r="369" spans="1:70" s="37" customFormat="1" x14ac:dyDescent="0.25">
      <c r="A369" s="234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44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0"/>
      <c r="AE369" s="140"/>
      <c r="AF369" s="140"/>
      <c r="AG369" s="140"/>
      <c r="AH369" s="140"/>
      <c r="AI369" s="140"/>
      <c r="AJ369" s="228"/>
      <c r="AK369" s="140"/>
      <c r="AL369" s="140"/>
      <c r="AM369" s="140"/>
      <c r="AN369" s="140"/>
      <c r="AO369" s="140"/>
      <c r="AP369" s="140"/>
      <c r="AQ369" s="140"/>
      <c r="AR369" s="140"/>
      <c r="AS369" s="140"/>
      <c r="AT369" s="140"/>
      <c r="AU369" s="140"/>
      <c r="AV369" s="140"/>
      <c r="AW369" s="140"/>
      <c r="AX369" s="140"/>
      <c r="AY369" s="140"/>
      <c r="AZ369" s="140"/>
      <c r="BA369" s="140"/>
      <c r="BB369" s="140"/>
      <c r="BC369" s="140"/>
      <c r="BD369" s="140"/>
      <c r="BE369" s="140"/>
      <c r="BF369" s="150"/>
      <c r="BG369" s="140"/>
      <c r="BH369" s="140"/>
      <c r="BI369" s="140"/>
      <c r="BJ369" s="140"/>
      <c r="BK369" s="140"/>
      <c r="BL369" s="140"/>
      <c r="BM369" s="140"/>
      <c r="BN369" s="140"/>
      <c r="BO369" s="140"/>
      <c r="BP369" s="140"/>
      <c r="BQ369" s="140"/>
      <c r="BR369" s="140"/>
    </row>
    <row r="370" spans="1:70" s="37" customFormat="1" ht="15.75" customHeight="1" x14ac:dyDescent="0.25">
      <c r="A370" s="234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44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40"/>
      <c r="AD370" s="140"/>
      <c r="AE370" s="140"/>
      <c r="AF370" s="140"/>
      <c r="AG370" s="140"/>
      <c r="AH370" s="140"/>
      <c r="AI370" s="140"/>
      <c r="AJ370" s="228"/>
      <c r="AK370" s="140"/>
      <c r="AL370" s="140"/>
      <c r="AM370" s="140"/>
      <c r="AN370" s="140"/>
      <c r="AO370" s="140"/>
      <c r="AP370" s="140"/>
      <c r="AQ370" s="140"/>
      <c r="AR370" s="140"/>
      <c r="AS370" s="140"/>
      <c r="AT370" s="140"/>
      <c r="AU370" s="140"/>
      <c r="AV370" s="140"/>
      <c r="AW370" s="140"/>
      <c r="AX370" s="140"/>
      <c r="AY370" s="140"/>
      <c r="AZ370" s="140"/>
      <c r="BA370" s="140"/>
      <c r="BB370" s="140"/>
      <c r="BC370" s="140"/>
      <c r="BD370" s="140"/>
      <c r="BE370" s="140"/>
      <c r="BF370" s="150"/>
      <c r="BG370" s="140"/>
      <c r="BH370" s="140"/>
      <c r="BI370" s="140"/>
      <c r="BJ370" s="140"/>
      <c r="BK370" s="140"/>
      <c r="BL370" s="140"/>
      <c r="BM370" s="140"/>
      <c r="BN370" s="140"/>
      <c r="BO370" s="140"/>
      <c r="BP370" s="140"/>
      <c r="BQ370" s="140"/>
      <c r="BR370" s="140"/>
    </row>
    <row r="371" spans="1:70" s="37" customFormat="1" x14ac:dyDescent="0.25">
      <c r="A371" s="234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44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228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  <c r="BF371" s="150"/>
      <c r="BG371" s="140"/>
      <c r="BH371" s="140"/>
      <c r="BI371" s="140"/>
      <c r="BJ371" s="140"/>
      <c r="BK371" s="140"/>
      <c r="BL371" s="140"/>
      <c r="BM371" s="140"/>
      <c r="BN371" s="140"/>
      <c r="BO371" s="140"/>
      <c r="BP371" s="140"/>
      <c r="BQ371" s="140"/>
      <c r="BR371" s="140"/>
    </row>
    <row r="372" spans="1:70" s="37" customFormat="1" ht="15.75" customHeight="1" x14ac:dyDescent="0.25">
      <c r="A372" s="234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44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228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50"/>
      <c r="BG372" s="140"/>
      <c r="BH372" s="140"/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</row>
    <row r="373" spans="1:70" s="37" customFormat="1" x14ac:dyDescent="0.25">
      <c r="A373" s="234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44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228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  <c r="BF373" s="150"/>
      <c r="BG373" s="140"/>
      <c r="BH373" s="140"/>
      <c r="BI373" s="140"/>
      <c r="BJ373" s="140"/>
      <c r="BK373" s="140"/>
      <c r="BL373" s="140"/>
      <c r="BM373" s="140"/>
      <c r="BN373" s="140"/>
      <c r="BO373" s="140"/>
      <c r="BP373" s="140"/>
      <c r="BQ373" s="140"/>
      <c r="BR373" s="140"/>
    </row>
    <row r="374" spans="1:70" s="37" customFormat="1" ht="15.75" customHeight="1" x14ac:dyDescent="0.25">
      <c r="A374" s="234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44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228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50"/>
      <c r="BG374" s="140"/>
      <c r="BH374" s="140"/>
      <c r="BI374" s="140"/>
      <c r="BJ374" s="140"/>
      <c r="BK374" s="140"/>
      <c r="BL374" s="140"/>
      <c r="BM374" s="140"/>
      <c r="BN374" s="140"/>
      <c r="BO374" s="140"/>
      <c r="BP374" s="140"/>
      <c r="BQ374" s="140"/>
      <c r="BR374" s="140"/>
    </row>
    <row r="375" spans="1:70" s="37" customFormat="1" x14ac:dyDescent="0.25">
      <c r="A375" s="234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44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228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50"/>
      <c r="BG375" s="140"/>
      <c r="BH375" s="140"/>
      <c r="BI375" s="140"/>
      <c r="BJ375" s="140"/>
      <c r="BK375" s="140"/>
      <c r="BL375" s="140"/>
      <c r="BM375" s="140"/>
      <c r="BN375" s="140"/>
      <c r="BO375" s="140"/>
      <c r="BP375" s="140"/>
      <c r="BQ375" s="140"/>
      <c r="BR375" s="140"/>
    </row>
    <row r="376" spans="1:70" s="37" customFormat="1" ht="15.75" customHeight="1" x14ac:dyDescent="0.25">
      <c r="A376" s="234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44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228"/>
      <c r="AK376" s="140"/>
      <c r="AL376" s="140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  <c r="BA376" s="140"/>
      <c r="BB376" s="140"/>
      <c r="BC376" s="140"/>
      <c r="BD376" s="140"/>
      <c r="BE376" s="140"/>
      <c r="BF376" s="150"/>
      <c r="BG376" s="140"/>
      <c r="BH376" s="140"/>
      <c r="BI376" s="140"/>
      <c r="BJ376" s="140"/>
      <c r="BK376" s="140"/>
      <c r="BL376" s="140"/>
      <c r="BM376" s="140"/>
      <c r="BN376" s="140"/>
      <c r="BO376" s="140"/>
      <c r="BP376" s="140"/>
      <c r="BQ376" s="140"/>
      <c r="BR376" s="140"/>
    </row>
    <row r="377" spans="1:70" s="37" customFormat="1" x14ac:dyDescent="0.25">
      <c r="A377" s="234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44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228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  <c r="BF377" s="150"/>
      <c r="BG377" s="140"/>
      <c r="BH377" s="140"/>
      <c r="BI377" s="140"/>
      <c r="BJ377" s="140"/>
      <c r="BK377" s="140"/>
      <c r="BL377" s="140"/>
      <c r="BM377" s="140"/>
      <c r="BN377" s="140"/>
      <c r="BO377" s="140"/>
      <c r="BP377" s="140"/>
      <c r="BQ377" s="140"/>
      <c r="BR377" s="140"/>
    </row>
    <row r="378" spans="1:70" s="37" customFormat="1" ht="15.75" customHeight="1" x14ac:dyDescent="0.25">
      <c r="A378" s="234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44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228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  <c r="BF378" s="150"/>
      <c r="BG378" s="140"/>
      <c r="BH378" s="140"/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</row>
    <row r="379" spans="1:70" s="37" customFormat="1" x14ac:dyDescent="0.25">
      <c r="A379" s="234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44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0"/>
      <c r="AC379" s="140"/>
      <c r="AD379" s="140"/>
      <c r="AE379" s="140"/>
      <c r="AF379" s="140"/>
      <c r="AG379" s="140"/>
      <c r="AH379" s="140"/>
      <c r="AI379" s="140"/>
      <c r="AJ379" s="228"/>
      <c r="AK379" s="140"/>
      <c r="AL379" s="140"/>
      <c r="AM379" s="140"/>
      <c r="AN379" s="140"/>
      <c r="AO379" s="140"/>
      <c r="AP379" s="140"/>
      <c r="AQ379" s="140"/>
      <c r="AR379" s="140"/>
      <c r="AS379" s="140"/>
      <c r="AT379" s="140"/>
      <c r="AU379" s="140"/>
      <c r="AV379" s="140"/>
      <c r="AW379" s="140"/>
      <c r="AX379" s="140"/>
      <c r="AY379" s="140"/>
      <c r="AZ379" s="140"/>
      <c r="BA379" s="140"/>
      <c r="BB379" s="140"/>
      <c r="BC379" s="140"/>
      <c r="BD379" s="140"/>
      <c r="BE379" s="140"/>
      <c r="BF379" s="150"/>
      <c r="BG379" s="140"/>
      <c r="BH379" s="140"/>
      <c r="BI379" s="140"/>
      <c r="BJ379" s="140"/>
      <c r="BK379" s="140"/>
      <c r="BL379" s="140"/>
      <c r="BM379" s="140"/>
      <c r="BN379" s="140"/>
      <c r="BO379" s="140"/>
      <c r="BP379" s="140"/>
      <c r="BQ379" s="140"/>
      <c r="BR379" s="140"/>
    </row>
    <row r="380" spans="1:70" s="37" customFormat="1" ht="15.75" customHeight="1" x14ac:dyDescent="0.25">
      <c r="A380" s="234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44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0"/>
      <c r="AE380" s="140"/>
      <c r="AF380" s="140"/>
      <c r="AG380" s="140"/>
      <c r="AH380" s="140"/>
      <c r="AI380" s="140"/>
      <c r="AJ380" s="228"/>
      <c r="AK380" s="140"/>
      <c r="AL380" s="140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0"/>
      <c r="AZ380" s="140"/>
      <c r="BA380" s="140"/>
      <c r="BB380" s="140"/>
      <c r="BC380" s="140"/>
      <c r="BD380" s="140"/>
      <c r="BE380" s="140"/>
      <c r="BF380" s="150"/>
      <c r="BG380" s="140"/>
      <c r="BH380" s="140"/>
      <c r="BI380" s="140"/>
      <c r="BJ380" s="140"/>
      <c r="BK380" s="140"/>
      <c r="BL380" s="140"/>
      <c r="BM380" s="140"/>
      <c r="BN380" s="140"/>
      <c r="BO380" s="140"/>
      <c r="BP380" s="140"/>
      <c r="BQ380" s="140"/>
      <c r="BR380" s="140"/>
    </row>
    <row r="381" spans="1:70" s="37" customFormat="1" x14ac:dyDescent="0.25">
      <c r="A381" s="234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44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40"/>
      <c r="AD381" s="140"/>
      <c r="AE381" s="140"/>
      <c r="AF381" s="140"/>
      <c r="AG381" s="140"/>
      <c r="AH381" s="140"/>
      <c r="AI381" s="140"/>
      <c r="AJ381" s="228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50"/>
      <c r="BG381" s="140"/>
      <c r="BH381" s="140"/>
      <c r="BI381" s="140"/>
      <c r="BJ381" s="140"/>
      <c r="BK381" s="140"/>
      <c r="BL381" s="140"/>
      <c r="BM381" s="140"/>
      <c r="BN381" s="140"/>
      <c r="BO381" s="140"/>
      <c r="BP381" s="140"/>
      <c r="BQ381" s="140"/>
      <c r="BR381" s="140"/>
    </row>
    <row r="382" spans="1:70" s="37" customFormat="1" ht="15.75" customHeight="1" x14ac:dyDescent="0.25">
      <c r="A382" s="234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44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228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  <c r="BF382" s="150"/>
      <c r="BG382" s="140"/>
      <c r="BH382" s="140"/>
      <c r="BI382" s="140"/>
      <c r="BJ382" s="140"/>
      <c r="BK382" s="140"/>
      <c r="BL382" s="140"/>
      <c r="BM382" s="140"/>
      <c r="BN382" s="140"/>
      <c r="BO382" s="140"/>
      <c r="BP382" s="140"/>
      <c r="BQ382" s="140"/>
      <c r="BR382" s="140"/>
    </row>
    <row r="383" spans="1:70" s="37" customFormat="1" x14ac:dyDescent="0.25">
      <c r="A383" s="234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44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0"/>
      <c r="AE383" s="140"/>
      <c r="AF383" s="140"/>
      <c r="AG383" s="140"/>
      <c r="AH383" s="140"/>
      <c r="AI383" s="140"/>
      <c r="AJ383" s="228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50"/>
      <c r="BG383" s="140"/>
      <c r="BH383" s="140"/>
      <c r="BI383" s="140"/>
      <c r="BJ383" s="140"/>
      <c r="BK383" s="140"/>
      <c r="BL383" s="140"/>
      <c r="BM383" s="140"/>
      <c r="BN383" s="140"/>
      <c r="BO383" s="140"/>
      <c r="BP383" s="140"/>
      <c r="BQ383" s="140"/>
      <c r="BR383" s="140"/>
    </row>
    <row r="384" spans="1:70" s="37" customFormat="1" ht="15.75" customHeight="1" x14ac:dyDescent="0.25">
      <c r="A384" s="234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44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228"/>
      <c r="AK384" s="140"/>
      <c r="AL384" s="140"/>
      <c r="AM384" s="140"/>
      <c r="AN384" s="140"/>
      <c r="AO384" s="140"/>
      <c r="AP384" s="140"/>
      <c r="AQ384" s="140"/>
      <c r="AR384" s="140"/>
      <c r="AS384" s="140"/>
      <c r="AT384" s="140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  <c r="BF384" s="150"/>
      <c r="BG384" s="140"/>
      <c r="BH384" s="140"/>
      <c r="BI384" s="140"/>
      <c r="BJ384" s="140"/>
      <c r="BK384" s="140"/>
      <c r="BL384" s="140"/>
      <c r="BM384" s="140"/>
      <c r="BN384" s="140"/>
      <c r="BO384" s="140"/>
      <c r="BP384" s="140"/>
      <c r="BQ384" s="140"/>
      <c r="BR384" s="140"/>
    </row>
    <row r="385" spans="1:70" s="37" customFormat="1" x14ac:dyDescent="0.25">
      <c r="A385" s="234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44"/>
      <c r="S385" s="140"/>
      <c r="T385" s="140"/>
      <c r="U385" s="140"/>
      <c r="V385" s="140"/>
      <c r="W385" s="140"/>
      <c r="X385" s="140"/>
      <c r="Y385" s="140"/>
      <c r="Z385" s="140"/>
      <c r="AA385" s="140"/>
      <c r="AB385" s="140"/>
      <c r="AC385" s="140"/>
      <c r="AD385" s="140"/>
      <c r="AE385" s="140"/>
      <c r="AF385" s="140"/>
      <c r="AG385" s="140"/>
      <c r="AH385" s="140"/>
      <c r="AI385" s="140"/>
      <c r="AJ385" s="228"/>
      <c r="AK385" s="140"/>
      <c r="AL385" s="140"/>
      <c r="AM385" s="140"/>
      <c r="AN385" s="140"/>
      <c r="AO385" s="140"/>
      <c r="AP385" s="140"/>
      <c r="AQ385" s="140"/>
      <c r="AR385" s="140"/>
      <c r="AS385" s="140"/>
      <c r="AT385" s="140"/>
      <c r="AU385" s="140"/>
      <c r="AV385" s="140"/>
      <c r="AW385" s="140"/>
      <c r="AX385" s="140"/>
      <c r="AY385" s="140"/>
      <c r="AZ385" s="140"/>
      <c r="BA385" s="140"/>
      <c r="BB385" s="140"/>
      <c r="BC385" s="140"/>
      <c r="BD385" s="140"/>
      <c r="BE385" s="140"/>
      <c r="BF385" s="150"/>
      <c r="BG385" s="140"/>
      <c r="BH385" s="140"/>
      <c r="BI385" s="140"/>
      <c r="BJ385" s="140"/>
      <c r="BK385" s="140"/>
      <c r="BL385" s="140"/>
      <c r="BM385" s="140"/>
      <c r="BN385" s="140"/>
      <c r="BO385" s="140"/>
      <c r="BP385" s="140"/>
      <c r="BQ385" s="140"/>
      <c r="BR385" s="140"/>
    </row>
    <row r="386" spans="1:70" s="37" customFormat="1" ht="15.75" customHeight="1" x14ac:dyDescent="0.25">
      <c r="A386" s="234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44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40"/>
      <c r="AC386" s="140"/>
      <c r="AD386" s="140"/>
      <c r="AE386" s="140"/>
      <c r="AF386" s="140"/>
      <c r="AG386" s="140"/>
      <c r="AH386" s="140"/>
      <c r="AI386" s="140"/>
      <c r="AJ386" s="228"/>
      <c r="AK386" s="140"/>
      <c r="AL386" s="140"/>
      <c r="AM386" s="140"/>
      <c r="AN386" s="140"/>
      <c r="AO386" s="140"/>
      <c r="AP386" s="140"/>
      <c r="AQ386" s="140"/>
      <c r="AR386" s="140"/>
      <c r="AS386" s="140"/>
      <c r="AT386" s="140"/>
      <c r="AU386" s="140"/>
      <c r="AV386" s="140"/>
      <c r="AW386" s="140"/>
      <c r="AX386" s="140"/>
      <c r="AY386" s="140"/>
      <c r="AZ386" s="140"/>
      <c r="BA386" s="140"/>
      <c r="BB386" s="140"/>
      <c r="BC386" s="140"/>
      <c r="BD386" s="140"/>
      <c r="BE386" s="140"/>
      <c r="BF386" s="150"/>
      <c r="BG386" s="140"/>
      <c r="BH386" s="140"/>
      <c r="BI386" s="140"/>
      <c r="BJ386" s="140"/>
      <c r="BK386" s="140"/>
      <c r="BL386" s="140"/>
      <c r="BM386" s="140"/>
      <c r="BN386" s="140"/>
      <c r="BO386" s="140"/>
      <c r="BP386" s="140"/>
      <c r="BQ386" s="140"/>
      <c r="BR386" s="140"/>
    </row>
    <row r="387" spans="1:70" s="37" customFormat="1" x14ac:dyDescent="0.25">
      <c r="A387" s="234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44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0"/>
      <c r="AE387" s="140"/>
      <c r="AF387" s="140"/>
      <c r="AG387" s="140"/>
      <c r="AH387" s="140"/>
      <c r="AI387" s="140"/>
      <c r="AJ387" s="228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140"/>
      <c r="AY387" s="140"/>
      <c r="AZ387" s="140"/>
      <c r="BA387" s="140"/>
      <c r="BB387" s="140"/>
      <c r="BC387" s="140"/>
      <c r="BD387" s="140"/>
      <c r="BE387" s="140"/>
      <c r="BF387" s="150"/>
      <c r="BG387" s="140"/>
      <c r="BH387" s="140"/>
      <c r="BI387" s="140"/>
      <c r="BJ387" s="140"/>
      <c r="BK387" s="140"/>
      <c r="BL387" s="140"/>
      <c r="BM387" s="140"/>
      <c r="BN387" s="140"/>
      <c r="BO387" s="140"/>
      <c r="BP387" s="140"/>
      <c r="BQ387" s="140"/>
      <c r="BR387" s="140"/>
    </row>
    <row r="388" spans="1:70" s="37" customFormat="1" ht="15.75" customHeight="1" x14ac:dyDescent="0.25">
      <c r="A388" s="234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44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40"/>
      <c r="AC388" s="140"/>
      <c r="AD388" s="140"/>
      <c r="AE388" s="140"/>
      <c r="AF388" s="140"/>
      <c r="AG388" s="140"/>
      <c r="AH388" s="140"/>
      <c r="AI388" s="140"/>
      <c r="AJ388" s="228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50"/>
      <c r="BG388" s="140"/>
      <c r="BH388" s="140"/>
      <c r="BI388" s="140"/>
      <c r="BJ388" s="140"/>
      <c r="BK388" s="140"/>
      <c r="BL388" s="140"/>
      <c r="BM388" s="140"/>
      <c r="BN388" s="140"/>
      <c r="BO388" s="140"/>
      <c r="BP388" s="140"/>
      <c r="BQ388" s="140"/>
      <c r="BR388" s="140"/>
    </row>
    <row r="389" spans="1:70" s="37" customFormat="1" x14ac:dyDescent="0.25">
      <c r="A389" s="234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44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40"/>
      <c r="AD389" s="140"/>
      <c r="AE389" s="140"/>
      <c r="AF389" s="140"/>
      <c r="AG389" s="140"/>
      <c r="AH389" s="140"/>
      <c r="AI389" s="140"/>
      <c r="AJ389" s="228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50"/>
      <c r="BG389" s="140"/>
      <c r="BH389" s="140"/>
      <c r="BI389" s="140"/>
      <c r="BJ389" s="140"/>
      <c r="BK389" s="140"/>
      <c r="BL389" s="140"/>
      <c r="BM389" s="140"/>
      <c r="BN389" s="140"/>
      <c r="BO389" s="140"/>
      <c r="BP389" s="140"/>
      <c r="BQ389" s="140"/>
      <c r="BR389" s="140"/>
    </row>
    <row r="390" spans="1:70" s="37" customFormat="1" ht="15.75" customHeight="1" x14ac:dyDescent="0.25">
      <c r="A390" s="234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44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228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/>
      <c r="BE390" s="140"/>
      <c r="BF390" s="150"/>
      <c r="BG390" s="140"/>
      <c r="BH390" s="140"/>
      <c r="BI390" s="140"/>
      <c r="BJ390" s="140"/>
      <c r="BK390" s="140"/>
      <c r="BL390" s="140"/>
      <c r="BM390" s="140"/>
      <c r="BN390" s="140"/>
      <c r="BO390" s="140"/>
      <c r="BP390" s="140"/>
      <c r="BQ390" s="140"/>
      <c r="BR390" s="140"/>
    </row>
    <row r="391" spans="1:70" s="37" customFormat="1" x14ac:dyDescent="0.25">
      <c r="A391" s="234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44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40"/>
      <c r="AC391" s="140"/>
      <c r="AD391" s="140"/>
      <c r="AE391" s="140"/>
      <c r="AF391" s="140"/>
      <c r="AG391" s="140"/>
      <c r="AH391" s="140"/>
      <c r="AI391" s="140"/>
      <c r="AJ391" s="228"/>
      <c r="AK391" s="140"/>
      <c r="AL391" s="140"/>
      <c r="AM391" s="140"/>
      <c r="AN391" s="140"/>
      <c r="AO391" s="140"/>
      <c r="AP391" s="140"/>
      <c r="AQ391" s="140"/>
      <c r="AR391" s="140"/>
      <c r="AS391" s="140"/>
      <c r="AT391" s="140"/>
      <c r="AU391" s="140"/>
      <c r="AV391" s="140"/>
      <c r="AW391" s="140"/>
      <c r="AX391" s="140"/>
      <c r="AY391" s="140"/>
      <c r="AZ391" s="140"/>
      <c r="BA391" s="140"/>
      <c r="BB391" s="140"/>
      <c r="BC391" s="140"/>
      <c r="BD391" s="140"/>
      <c r="BE391" s="140"/>
      <c r="BF391" s="150"/>
      <c r="BG391" s="140"/>
      <c r="BH391" s="140"/>
      <c r="BI391" s="140"/>
      <c r="BJ391" s="140"/>
      <c r="BK391" s="140"/>
      <c r="BL391" s="140"/>
      <c r="BM391" s="140"/>
      <c r="BN391" s="140"/>
      <c r="BO391" s="140"/>
      <c r="BP391" s="140"/>
      <c r="BQ391" s="140"/>
      <c r="BR391" s="140"/>
    </row>
    <row r="392" spans="1:70" s="37" customFormat="1" ht="15.75" customHeight="1" x14ac:dyDescent="0.25">
      <c r="A392" s="234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44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40"/>
      <c r="AC392" s="140"/>
      <c r="AD392" s="140"/>
      <c r="AE392" s="140"/>
      <c r="AF392" s="140"/>
      <c r="AG392" s="140"/>
      <c r="AH392" s="140"/>
      <c r="AI392" s="140"/>
      <c r="AJ392" s="228"/>
      <c r="AK392" s="140"/>
      <c r="AL392" s="140"/>
      <c r="AM392" s="140"/>
      <c r="AN392" s="140"/>
      <c r="AO392" s="140"/>
      <c r="AP392" s="140"/>
      <c r="AQ392" s="140"/>
      <c r="AR392" s="140"/>
      <c r="AS392" s="140"/>
      <c r="AT392" s="140"/>
      <c r="AU392" s="140"/>
      <c r="AV392" s="140"/>
      <c r="AW392" s="140"/>
      <c r="AX392" s="140"/>
      <c r="AY392" s="140"/>
      <c r="AZ392" s="140"/>
      <c r="BA392" s="140"/>
      <c r="BB392" s="140"/>
      <c r="BC392" s="140"/>
      <c r="BD392" s="140"/>
      <c r="BE392" s="140"/>
      <c r="BF392" s="150"/>
      <c r="BG392" s="140"/>
      <c r="BH392" s="140"/>
      <c r="BI392" s="140"/>
      <c r="BJ392" s="140"/>
      <c r="BK392" s="140"/>
      <c r="BL392" s="140"/>
      <c r="BM392" s="140"/>
      <c r="BN392" s="140"/>
      <c r="BO392" s="140"/>
      <c r="BP392" s="140"/>
      <c r="BQ392" s="140"/>
      <c r="BR392" s="140"/>
    </row>
    <row r="393" spans="1:70" s="37" customFormat="1" x14ac:dyDescent="0.25">
      <c r="A393" s="234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44"/>
      <c r="S393" s="140"/>
      <c r="T393" s="140"/>
      <c r="U393" s="140"/>
      <c r="V393" s="140"/>
      <c r="W393" s="140"/>
      <c r="X393" s="140"/>
      <c r="Y393" s="140"/>
      <c r="Z393" s="140"/>
      <c r="AA393" s="140"/>
      <c r="AB393" s="140"/>
      <c r="AC393" s="140"/>
      <c r="AD393" s="140"/>
      <c r="AE393" s="140"/>
      <c r="AF393" s="140"/>
      <c r="AG393" s="140"/>
      <c r="AH393" s="140"/>
      <c r="AI393" s="140"/>
      <c r="AJ393" s="228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50"/>
      <c r="BG393" s="140"/>
      <c r="BH393" s="140"/>
      <c r="BI393" s="140"/>
      <c r="BJ393" s="140"/>
      <c r="BK393" s="140"/>
      <c r="BL393" s="140"/>
      <c r="BM393" s="140"/>
      <c r="BN393" s="140"/>
      <c r="BO393" s="140"/>
      <c r="BP393" s="140"/>
      <c r="BQ393" s="140"/>
      <c r="BR393" s="140"/>
    </row>
    <row r="394" spans="1:70" s="37" customFormat="1" ht="15.75" customHeight="1" x14ac:dyDescent="0.25">
      <c r="A394" s="234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44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40"/>
      <c r="AC394" s="140"/>
      <c r="AD394" s="140"/>
      <c r="AE394" s="140"/>
      <c r="AF394" s="140"/>
      <c r="AG394" s="140"/>
      <c r="AH394" s="140"/>
      <c r="AI394" s="140"/>
      <c r="AJ394" s="228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50"/>
      <c r="BG394" s="140"/>
      <c r="BH394" s="140"/>
      <c r="BI394" s="140"/>
      <c r="BJ394" s="140"/>
      <c r="BK394" s="140"/>
      <c r="BL394" s="140"/>
      <c r="BM394" s="140"/>
      <c r="BN394" s="140"/>
      <c r="BO394" s="140"/>
      <c r="BP394" s="140"/>
      <c r="BQ394" s="140"/>
      <c r="BR394" s="140"/>
    </row>
    <row r="395" spans="1:70" s="37" customFormat="1" x14ac:dyDescent="0.25">
      <c r="A395" s="234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44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40"/>
      <c r="AD395" s="140"/>
      <c r="AE395" s="140"/>
      <c r="AF395" s="140"/>
      <c r="AG395" s="140"/>
      <c r="AH395" s="140"/>
      <c r="AI395" s="140"/>
      <c r="AJ395" s="228"/>
      <c r="AK395" s="140"/>
      <c r="AL395" s="140"/>
      <c r="AM395" s="140"/>
      <c r="AN395" s="140"/>
      <c r="AO395" s="140"/>
      <c r="AP395" s="140"/>
      <c r="AQ395" s="140"/>
      <c r="AR395" s="140"/>
      <c r="AS395" s="140"/>
      <c r="AT395" s="140"/>
      <c r="AU395" s="140"/>
      <c r="AV395" s="140"/>
      <c r="AW395" s="140"/>
      <c r="AX395" s="140"/>
      <c r="AY395" s="140"/>
      <c r="AZ395" s="140"/>
      <c r="BA395" s="140"/>
      <c r="BB395" s="140"/>
      <c r="BC395" s="140"/>
      <c r="BD395" s="140"/>
      <c r="BE395" s="140"/>
      <c r="BF395" s="150"/>
      <c r="BG395" s="140"/>
      <c r="BH395" s="140"/>
      <c r="BI395" s="140"/>
      <c r="BJ395" s="140"/>
      <c r="BK395" s="140"/>
      <c r="BL395" s="140"/>
      <c r="BM395" s="140"/>
      <c r="BN395" s="140"/>
      <c r="BO395" s="140"/>
      <c r="BP395" s="140"/>
      <c r="BQ395" s="140"/>
      <c r="BR395" s="140"/>
    </row>
    <row r="396" spans="1:70" s="37" customFormat="1" ht="15.75" customHeight="1" x14ac:dyDescent="0.25">
      <c r="A396" s="234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44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40"/>
      <c r="AD396" s="140"/>
      <c r="AE396" s="140"/>
      <c r="AF396" s="140"/>
      <c r="AG396" s="140"/>
      <c r="AH396" s="140"/>
      <c r="AI396" s="140"/>
      <c r="AJ396" s="228"/>
      <c r="AK396" s="140"/>
      <c r="AL396" s="140"/>
      <c r="AM396" s="140"/>
      <c r="AN396" s="140"/>
      <c r="AO396" s="140"/>
      <c r="AP396" s="140"/>
      <c r="AQ396" s="140"/>
      <c r="AR396" s="140"/>
      <c r="AS396" s="140"/>
      <c r="AT396" s="140"/>
      <c r="AU396" s="140"/>
      <c r="AV396" s="140"/>
      <c r="AW396" s="140"/>
      <c r="AX396" s="140"/>
      <c r="AY396" s="140"/>
      <c r="AZ396" s="140"/>
      <c r="BA396" s="140"/>
      <c r="BB396" s="140"/>
      <c r="BC396" s="140"/>
      <c r="BD396" s="140"/>
      <c r="BE396" s="140"/>
      <c r="BF396" s="150"/>
      <c r="BG396" s="140"/>
      <c r="BH396" s="140"/>
      <c r="BI396" s="140"/>
      <c r="BJ396" s="140"/>
      <c r="BK396" s="140"/>
      <c r="BL396" s="140"/>
      <c r="BM396" s="140"/>
      <c r="BN396" s="140"/>
      <c r="BO396" s="140"/>
      <c r="BP396" s="140"/>
      <c r="BQ396" s="140"/>
      <c r="BR396" s="140"/>
    </row>
    <row r="397" spans="1:70" s="37" customFormat="1" x14ac:dyDescent="0.25">
      <c r="A397" s="234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44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40"/>
      <c r="AD397" s="140"/>
      <c r="AE397" s="140"/>
      <c r="AF397" s="140"/>
      <c r="AG397" s="140"/>
      <c r="AH397" s="140"/>
      <c r="AI397" s="140"/>
      <c r="AJ397" s="228"/>
      <c r="AK397" s="140"/>
      <c r="AL397" s="140"/>
      <c r="AM397" s="140"/>
      <c r="AN397" s="140"/>
      <c r="AO397" s="140"/>
      <c r="AP397" s="140"/>
      <c r="AQ397" s="140"/>
      <c r="AR397" s="140"/>
      <c r="AS397" s="140"/>
      <c r="AT397" s="140"/>
      <c r="AU397" s="140"/>
      <c r="AV397" s="140"/>
      <c r="AW397" s="140"/>
      <c r="AX397" s="140"/>
      <c r="AY397" s="140"/>
      <c r="AZ397" s="140"/>
      <c r="BA397" s="140"/>
      <c r="BB397" s="140"/>
      <c r="BC397" s="140"/>
      <c r="BD397" s="140"/>
      <c r="BE397" s="140"/>
      <c r="BF397" s="150"/>
      <c r="BG397" s="140"/>
      <c r="BH397" s="140"/>
      <c r="BI397" s="140"/>
      <c r="BJ397" s="140"/>
      <c r="BK397" s="140"/>
      <c r="BL397" s="140"/>
      <c r="BM397" s="140"/>
      <c r="BN397" s="140"/>
      <c r="BO397" s="140"/>
      <c r="BP397" s="140"/>
      <c r="BQ397" s="140"/>
      <c r="BR397" s="140"/>
    </row>
    <row r="398" spans="1:70" s="37" customFormat="1" ht="15.75" customHeight="1" x14ac:dyDescent="0.25">
      <c r="A398" s="234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44"/>
      <c r="S398" s="140"/>
      <c r="T398" s="140"/>
      <c r="U398" s="140"/>
      <c r="V398" s="140"/>
      <c r="W398" s="140"/>
      <c r="X398" s="140"/>
      <c r="Y398" s="140"/>
      <c r="Z398" s="140"/>
      <c r="AA398" s="140"/>
      <c r="AB398" s="140"/>
      <c r="AC398" s="140"/>
      <c r="AD398" s="140"/>
      <c r="AE398" s="140"/>
      <c r="AF398" s="140"/>
      <c r="AG398" s="140"/>
      <c r="AH398" s="140"/>
      <c r="AI398" s="140"/>
      <c r="AJ398" s="228"/>
      <c r="AK398" s="140"/>
      <c r="AL398" s="140"/>
      <c r="AM398" s="140"/>
      <c r="AN398" s="140"/>
      <c r="AO398" s="140"/>
      <c r="AP398" s="140"/>
      <c r="AQ398" s="140"/>
      <c r="AR398" s="140"/>
      <c r="AS398" s="140"/>
      <c r="AT398" s="140"/>
      <c r="AU398" s="140"/>
      <c r="AV398" s="140"/>
      <c r="AW398" s="140"/>
      <c r="AX398" s="140"/>
      <c r="AY398" s="140"/>
      <c r="AZ398" s="140"/>
      <c r="BA398" s="140"/>
      <c r="BB398" s="140"/>
      <c r="BC398" s="140"/>
      <c r="BD398" s="140"/>
      <c r="BE398" s="140"/>
      <c r="BF398" s="150"/>
      <c r="BG398" s="140"/>
      <c r="BH398" s="140"/>
      <c r="BI398" s="140"/>
      <c r="BJ398" s="140"/>
      <c r="BK398" s="140"/>
      <c r="BL398" s="140"/>
      <c r="BM398" s="140"/>
      <c r="BN398" s="140"/>
      <c r="BO398" s="140"/>
      <c r="BP398" s="140"/>
      <c r="BQ398" s="140"/>
      <c r="BR398" s="140"/>
    </row>
    <row r="399" spans="1:70" s="37" customFormat="1" x14ac:dyDescent="0.25">
      <c r="A399" s="234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44"/>
      <c r="S399" s="140"/>
      <c r="T399" s="140"/>
      <c r="U399" s="140"/>
      <c r="V399" s="140"/>
      <c r="W399" s="140"/>
      <c r="X399" s="140"/>
      <c r="Y399" s="140"/>
      <c r="Z399" s="140"/>
      <c r="AA399" s="140"/>
      <c r="AB399" s="140"/>
      <c r="AC399" s="140"/>
      <c r="AD399" s="140"/>
      <c r="AE399" s="140"/>
      <c r="AF399" s="140"/>
      <c r="AG399" s="140"/>
      <c r="AH399" s="140"/>
      <c r="AI399" s="140"/>
      <c r="AJ399" s="228"/>
      <c r="AK399" s="140"/>
      <c r="AL399" s="140"/>
      <c r="AM399" s="140"/>
      <c r="AN399" s="140"/>
      <c r="AO399" s="140"/>
      <c r="AP399" s="140"/>
      <c r="AQ399" s="140"/>
      <c r="AR399" s="140"/>
      <c r="AS399" s="140"/>
      <c r="AT399" s="140"/>
      <c r="AU399" s="140"/>
      <c r="AV399" s="140"/>
      <c r="AW399" s="140"/>
      <c r="AX399" s="140"/>
      <c r="AY399" s="140"/>
      <c r="AZ399" s="140"/>
      <c r="BA399" s="140"/>
      <c r="BB399" s="140"/>
      <c r="BC399" s="140"/>
      <c r="BD399" s="140"/>
      <c r="BE399" s="140"/>
      <c r="BF399" s="150"/>
      <c r="BG399" s="140"/>
      <c r="BH399" s="140"/>
      <c r="BI399" s="140"/>
      <c r="BJ399" s="140"/>
      <c r="BK399" s="140"/>
      <c r="BL399" s="140"/>
      <c r="BM399" s="140"/>
      <c r="BN399" s="140"/>
      <c r="BO399" s="140"/>
      <c r="BP399" s="140"/>
      <c r="BQ399" s="140"/>
      <c r="BR399" s="140"/>
    </row>
    <row r="400" spans="1:70" s="37" customFormat="1" ht="15.75" customHeight="1" x14ac:dyDescent="0.25">
      <c r="A400" s="234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44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40"/>
      <c r="AC400" s="140"/>
      <c r="AD400" s="140"/>
      <c r="AE400" s="140"/>
      <c r="AF400" s="140"/>
      <c r="AG400" s="140"/>
      <c r="AH400" s="140"/>
      <c r="AI400" s="140"/>
      <c r="AJ400" s="228"/>
      <c r="AK400" s="140"/>
      <c r="AL400" s="140"/>
      <c r="AM400" s="140"/>
      <c r="AN400" s="140"/>
      <c r="AO400" s="140"/>
      <c r="AP400" s="140"/>
      <c r="AQ400" s="140"/>
      <c r="AR400" s="140"/>
      <c r="AS400" s="140"/>
      <c r="AT400" s="140"/>
      <c r="AU400" s="140"/>
      <c r="AV400" s="140"/>
      <c r="AW400" s="140"/>
      <c r="AX400" s="140"/>
      <c r="AY400" s="140"/>
      <c r="AZ400" s="140"/>
      <c r="BA400" s="140"/>
      <c r="BB400" s="140"/>
      <c r="BC400" s="140"/>
      <c r="BD400" s="140"/>
      <c r="BE400" s="140"/>
      <c r="BF400" s="150"/>
      <c r="BG400" s="140"/>
      <c r="BH400" s="140"/>
      <c r="BI400" s="140"/>
      <c r="BJ400" s="140"/>
      <c r="BK400" s="140"/>
      <c r="BL400" s="140"/>
      <c r="BM400" s="140"/>
      <c r="BN400" s="140"/>
      <c r="BO400" s="140"/>
      <c r="BP400" s="140"/>
      <c r="BQ400" s="140"/>
      <c r="BR400" s="140"/>
    </row>
    <row r="401" spans="1:70" s="37" customFormat="1" x14ac:dyDescent="0.25">
      <c r="A401" s="234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44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40"/>
      <c r="AC401" s="140"/>
      <c r="AD401" s="140"/>
      <c r="AE401" s="140"/>
      <c r="AF401" s="140"/>
      <c r="AG401" s="140"/>
      <c r="AH401" s="140"/>
      <c r="AI401" s="140"/>
      <c r="AJ401" s="228"/>
      <c r="AK401" s="140"/>
      <c r="AL401" s="140"/>
      <c r="AM401" s="140"/>
      <c r="AN401" s="140"/>
      <c r="AO401" s="140"/>
      <c r="AP401" s="140"/>
      <c r="AQ401" s="140"/>
      <c r="AR401" s="140"/>
      <c r="AS401" s="140"/>
      <c r="AT401" s="140"/>
      <c r="AU401" s="140"/>
      <c r="AV401" s="140"/>
      <c r="AW401" s="140"/>
      <c r="AX401" s="140"/>
      <c r="AY401" s="140"/>
      <c r="AZ401" s="140"/>
      <c r="BA401" s="140"/>
      <c r="BB401" s="140"/>
      <c r="BC401" s="140"/>
      <c r="BD401" s="140"/>
      <c r="BE401" s="140"/>
      <c r="BF401" s="150"/>
      <c r="BG401" s="140"/>
      <c r="BH401" s="140"/>
      <c r="BI401" s="140"/>
      <c r="BJ401" s="140"/>
      <c r="BK401" s="140"/>
      <c r="BL401" s="140"/>
      <c r="BM401" s="140"/>
      <c r="BN401" s="140"/>
      <c r="BO401" s="140"/>
      <c r="BP401" s="140"/>
      <c r="BQ401" s="140"/>
      <c r="BR401" s="140"/>
    </row>
    <row r="402" spans="1:70" s="37" customFormat="1" ht="15.75" customHeight="1" x14ac:dyDescent="0.25">
      <c r="A402" s="234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44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40"/>
      <c r="AD402" s="140"/>
      <c r="AE402" s="140"/>
      <c r="AF402" s="140"/>
      <c r="AG402" s="140"/>
      <c r="AH402" s="140"/>
      <c r="AI402" s="140"/>
      <c r="AJ402" s="228"/>
      <c r="AK402" s="140"/>
      <c r="AL402" s="140"/>
      <c r="AM402" s="140"/>
      <c r="AN402" s="140"/>
      <c r="AO402" s="140"/>
      <c r="AP402" s="140"/>
      <c r="AQ402" s="140"/>
      <c r="AR402" s="140"/>
      <c r="AS402" s="140"/>
      <c r="AT402" s="140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  <c r="BF402" s="150"/>
      <c r="BG402" s="140"/>
      <c r="BH402" s="140"/>
      <c r="BI402" s="140"/>
      <c r="BJ402" s="140"/>
      <c r="BK402" s="140"/>
      <c r="BL402" s="140"/>
      <c r="BM402" s="140"/>
      <c r="BN402" s="140"/>
      <c r="BO402" s="140"/>
      <c r="BP402" s="140"/>
      <c r="BQ402" s="140"/>
      <c r="BR402" s="140"/>
    </row>
    <row r="403" spans="1:70" s="37" customFormat="1" x14ac:dyDescent="0.25">
      <c r="A403" s="234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44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40"/>
      <c r="AC403" s="140"/>
      <c r="AD403" s="140"/>
      <c r="AE403" s="140"/>
      <c r="AF403" s="140"/>
      <c r="AG403" s="140"/>
      <c r="AH403" s="140"/>
      <c r="AI403" s="140"/>
      <c r="AJ403" s="228"/>
      <c r="AK403" s="140"/>
      <c r="AL403" s="140"/>
      <c r="AM403" s="140"/>
      <c r="AN403" s="140"/>
      <c r="AO403" s="140"/>
      <c r="AP403" s="140"/>
      <c r="AQ403" s="140"/>
      <c r="AR403" s="140"/>
      <c r="AS403" s="140"/>
      <c r="AT403" s="140"/>
      <c r="AU403" s="140"/>
      <c r="AV403" s="140"/>
      <c r="AW403" s="140"/>
      <c r="AX403" s="140"/>
      <c r="AY403" s="140"/>
      <c r="AZ403" s="140"/>
      <c r="BA403" s="140"/>
      <c r="BB403" s="140"/>
      <c r="BC403" s="140"/>
      <c r="BD403" s="140"/>
      <c r="BE403" s="140"/>
      <c r="BF403" s="150"/>
      <c r="BG403" s="140"/>
      <c r="BH403" s="140"/>
      <c r="BI403" s="140"/>
      <c r="BJ403" s="140"/>
      <c r="BK403" s="140"/>
      <c r="BL403" s="140"/>
      <c r="BM403" s="140"/>
      <c r="BN403" s="140"/>
      <c r="BO403" s="140"/>
      <c r="BP403" s="140"/>
      <c r="BQ403" s="140"/>
      <c r="BR403" s="140"/>
    </row>
    <row r="404" spans="1:70" s="37" customFormat="1" ht="15.75" customHeight="1" x14ac:dyDescent="0.25">
      <c r="A404" s="234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44"/>
      <c r="S404" s="140"/>
      <c r="T404" s="140"/>
      <c r="U404" s="140"/>
      <c r="V404" s="140"/>
      <c r="W404" s="140"/>
      <c r="X404" s="140"/>
      <c r="Y404" s="140"/>
      <c r="Z404" s="140"/>
      <c r="AA404" s="140"/>
      <c r="AB404" s="140"/>
      <c r="AC404" s="140"/>
      <c r="AD404" s="140"/>
      <c r="AE404" s="140"/>
      <c r="AF404" s="140"/>
      <c r="AG404" s="140"/>
      <c r="AH404" s="140"/>
      <c r="AI404" s="140"/>
      <c r="AJ404" s="228"/>
      <c r="AK404" s="140"/>
      <c r="AL404" s="140"/>
      <c r="AM404" s="140"/>
      <c r="AN404" s="140"/>
      <c r="AO404" s="140"/>
      <c r="AP404" s="140"/>
      <c r="AQ404" s="140"/>
      <c r="AR404" s="140"/>
      <c r="AS404" s="140"/>
      <c r="AT404" s="140"/>
      <c r="AU404" s="140"/>
      <c r="AV404" s="140"/>
      <c r="AW404" s="140"/>
      <c r="AX404" s="140"/>
      <c r="AY404" s="140"/>
      <c r="AZ404" s="140"/>
      <c r="BA404" s="140"/>
      <c r="BB404" s="140"/>
      <c r="BC404" s="140"/>
      <c r="BD404" s="140"/>
      <c r="BE404" s="140"/>
      <c r="BF404" s="150"/>
      <c r="BG404" s="140"/>
      <c r="BH404" s="140"/>
      <c r="BI404" s="140"/>
      <c r="BJ404" s="140"/>
      <c r="BK404" s="140"/>
      <c r="BL404" s="140"/>
      <c r="BM404" s="140"/>
      <c r="BN404" s="140"/>
      <c r="BO404" s="140"/>
      <c r="BP404" s="140"/>
      <c r="BQ404" s="140"/>
      <c r="BR404" s="140"/>
    </row>
    <row r="405" spans="1:70" s="37" customFormat="1" x14ac:dyDescent="0.25">
      <c r="A405" s="234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44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40"/>
      <c r="AC405" s="140"/>
      <c r="AD405" s="140"/>
      <c r="AE405" s="140"/>
      <c r="AF405" s="140"/>
      <c r="AG405" s="140"/>
      <c r="AH405" s="140"/>
      <c r="AI405" s="140"/>
      <c r="AJ405" s="228"/>
      <c r="AK405" s="140"/>
      <c r="AL405" s="140"/>
      <c r="AM405" s="140"/>
      <c r="AN405" s="140"/>
      <c r="AO405" s="140"/>
      <c r="AP405" s="140"/>
      <c r="AQ405" s="140"/>
      <c r="AR405" s="140"/>
      <c r="AS405" s="140"/>
      <c r="AT405" s="140"/>
      <c r="AU405" s="140"/>
      <c r="AV405" s="140"/>
      <c r="AW405" s="140"/>
      <c r="AX405" s="140"/>
      <c r="AY405" s="140"/>
      <c r="AZ405" s="140"/>
      <c r="BA405" s="140"/>
      <c r="BB405" s="140"/>
      <c r="BC405" s="140"/>
      <c r="BD405" s="140"/>
      <c r="BE405" s="140"/>
      <c r="BF405" s="150"/>
      <c r="BG405" s="140"/>
      <c r="BH405" s="140"/>
      <c r="BI405" s="140"/>
      <c r="BJ405" s="140"/>
      <c r="BK405" s="140"/>
      <c r="BL405" s="140"/>
      <c r="BM405" s="140"/>
      <c r="BN405" s="140"/>
      <c r="BO405" s="140"/>
      <c r="BP405" s="140"/>
      <c r="BQ405" s="140"/>
      <c r="BR405" s="140"/>
    </row>
    <row r="406" spans="1:70" s="37" customFormat="1" ht="15.75" customHeight="1" x14ac:dyDescent="0.25">
      <c r="A406" s="234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44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0"/>
      <c r="AG406" s="140"/>
      <c r="AH406" s="140"/>
      <c r="AI406" s="140"/>
      <c r="AJ406" s="228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  <c r="AV406" s="140"/>
      <c r="AW406" s="140"/>
      <c r="AX406" s="140"/>
      <c r="AY406" s="140"/>
      <c r="AZ406" s="140"/>
      <c r="BA406" s="140"/>
      <c r="BB406" s="140"/>
      <c r="BC406" s="140"/>
      <c r="BD406" s="140"/>
      <c r="BE406" s="140"/>
      <c r="BF406" s="150"/>
      <c r="BG406" s="140"/>
      <c r="BH406" s="140"/>
      <c r="BI406" s="140"/>
      <c r="BJ406" s="140"/>
      <c r="BK406" s="140"/>
      <c r="BL406" s="140"/>
      <c r="BM406" s="140"/>
      <c r="BN406" s="140"/>
      <c r="BO406" s="140"/>
      <c r="BP406" s="140"/>
      <c r="BQ406" s="140"/>
      <c r="BR406" s="140"/>
    </row>
    <row r="407" spans="1:70" s="37" customFormat="1" x14ac:dyDescent="0.25">
      <c r="A407" s="234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44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40"/>
      <c r="AC407" s="140"/>
      <c r="AD407" s="140"/>
      <c r="AE407" s="140"/>
      <c r="AF407" s="140"/>
      <c r="AG407" s="140"/>
      <c r="AH407" s="140"/>
      <c r="AI407" s="140"/>
      <c r="AJ407" s="228"/>
      <c r="AK407" s="140"/>
      <c r="AL407" s="140"/>
      <c r="AM407" s="140"/>
      <c r="AN407" s="140"/>
      <c r="AO407" s="140"/>
      <c r="AP407" s="140"/>
      <c r="AQ407" s="140"/>
      <c r="AR407" s="140"/>
      <c r="AS407" s="140"/>
      <c r="AT407" s="140"/>
      <c r="AU407" s="140"/>
      <c r="AV407" s="140"/>
      <c r="AW407" s="140"/>
      <c r="AX407" s="140"/>
      <c r="AY407" s="140"/>
      <c r="AZ407" s="140"/>
      <c r="BA407" s="140"/>
      <c r="BB407" s="140"/>
      <c r="BC407" s="140"/>
      <c r="BD407" s="140"/>
      <c r="BE407" s="140"/>
      <c r="BF407" s="150"/>
      <c r="BG407" s="140"/>
      <c r="BH407" s="140"/>
      <c r="BI407" s="140"/>
      <c r="BJ407" s="140"/>
      <c r="BK407" s="140"/>
      <c r="BL407" s="140"/>
      <c r="BM407" s="140"/>
      <c r="BN407" s="140"/>
      <c r="BO407" s="140"/>
      <c r="BP407" s="140"/>
      <c r="BQ407" s="140"/>
      <c r="BR407" s="140"/>
    </row>
    <row r="408" spans="1:70" s="37" customFormat="1" ht="15.75" customHeight="1" x14ac:dyDescent="0.25">
      <c r="A408" s="234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44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40"/>
      <c r="AC408" s="140"/>
      <c r="AD408" s="140"/>
      <c r="AE408" s="140"/>
      <c r="AF408" s="140"/>
      <c r="AG408" s="140"/>
      <c r="AH408" s="140"/>
      <c r="AI408" s="140"/>
      <c r="AJ408" s="228"/>
      <c r="AK408" s="140"/>
      <c r="AL408" s="140"/>
      <c r="AM408" s="140"/>
      <c r="AN408" s="140"/>
      <c r="AO408" s="140"/>
      <c r="AP408" s="140"/>
      <c r="AQ408" s="140"/>
      <c r="AR408" s="140"/>
      <c r="AS408" s="140"/>
      <c r="AT408" s="140"/>
      <c r="AU408" s="140"/>
      <c r="AV408" s="140"/>
      <c r="AW408" s="140"/>
      <c r="AX408" s="140"/>
      <c r="AY408" s="140"/>
      <c r="AZ408" s="140"/>
      <c r="BA408" s="140"/>
      <c r="BB408" s="140"/>
      <c r="BC408" s="140"/>
      <c r="BD408" s="140"/>
      <c r="BE408" s="140"/>
      <c r="BF408" s="150"/>
      <c r="BG408" s="140"/>
      <c r="BH408" s="140"/>
      <c r="BI408" s="140"/>
      <c r="BJ408" s="140"/>
      <c r="BK408" s="140"/>
      <c r="BL408" s="140"/>
      <c r="BM408" s="140"/>
      <c r="BN408" s="140"/>
      <c r="BO408" s="140"/>
      <c r="BP408" s="140"/>
      <c r="BQ408" s="140"/>
      <c r="BR408" s="140"/>
    </row>
    <row r="409" spans="1:70" s="37" customFormat="1" x14ac:dyDescent="0.25">
      <c r="A409" s="234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44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40"/>
      <c r="AD409" s="140"/>
      <c r="AE409" s="140"/>
      <c r="AF409" s="140"/>
      <c r="AG409" s="140"/>
      <c r="AH409" s="140"/>
      <c r="AI409" s="140"/>
      <c r="AJ409" s="228"/>
      <c r="AK409" s="140"/>
      <c r="AL409" s="140"/>
      <c r="AM409" s="140"/>
      <c r="AN409" s="140"/>
      <c r="AO409" s="140"/>
      <c r="AP409" s="140"/>
      <c r="AQ409" s="140"/>
      <c r="AR409" s="140"/>
      <c r="AS409" s="140"/>
      <c r="AT409" s="140"/>
      <c r="AU409" s="140"/>
      <c r="AV409" s="140"/>
      <c r="AW409" s="140"/>
      <c r="AX409" s="140"/>
      <c r="AY409" s="140"/>
      <c r="AZ409" s="140"/>
      <c r="BA409" s="140"/>
      <c r="BB409" s="140"/>
      <c r="BC409" s="140"/>
      <c r="BD409" s="140"/>
      <c r="BE409" s="140"/>
      <c r="BF409" s="150"/>
      <c r="BG409" s="140"/>
      <c r="BH409" s="140"/>
      <c r="BI409" s="140"/>
      <c r="BJ409" s="140"/>
      <c r="BK409" s="140"/>
      <c r="BL409" s="140"/>
      <c r="BM409" s="140"/>
      <c r="BN409" s="140"/>
      <c r="BO409" s="140"/>
      <c r="BP409" s="140"/>
      <c r="BQ409" s="140"/>
      <c r="BR409" s="140"/>
    </row>
    <row r="410" spans="1:70" s="37" customFormat="1" ht="15.75" customHeight="1" x14ac:dyDescent="0.25">
      <c r="A410" s="234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44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40"/>
      <c r="AD410" s="140"/>
      <c r="AE410" s="140"/>
      <c r="AF410" s="140"/>
      <c r="AG410" s="140"/>
      <c r="AH410" s="140"/>
      <c r="AI410" s="140"/>
      <c r="AJ410" s="228"/>
      <c r="AK410" s="140"/>
      <c r="AL410" s="140"/>
      <c r="AM410" s="140"/>
      <c r="AN410" s="140"/>
      <c r="AO410" s="140"/>
      <c r="AP410" s="140"/>
      <c r="AQ410" s="140"/>
      <c r="AR410" s="140"/>
      <c r="AS410" s="140"/>
      <c r="AT410" s="140"/>
      <c r="AU410" s="140"/>
      <c r="AV410" s="140"/>
      <c r="AW410" s="140"/>
      <c r="AX410" s="140"/>
      <c r="AY410" s="140"/>
      <c r="AZ410" s="140"/>
      <c r="BA410" s="140"/>
      <c r="BB410" s="140"/>
      <c r="BC410" s="140"/>
      <c r="BD410" s="140"/>
      <c r="BE410" s="140"/>
      <c r="BF410" s="150"/>
      <c r="BG410" s="140"/>
      <c r="BH410" s="140"/>
      <c r="BI410" s="140"/>
      <c r="BJ410" s="140"/>
      <c r="BK410" s="140"/>
      <c r="BL410" s="140"/>
      <c r="BM410" s="140"/>
      <c r="BN410" s="140"/>
      <c r="BO410" s="140"/>
      <c r="BP410" s="140"/>
      <c r="BQ410" s="140"/>
      <c r="BR410" s="140"/>
    </row>
    <row r="411" spans="1:70" s="37" customFormat="1" x14ac:dyDescent="0.25">
      <c r="A411" s="234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44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40"/>
      <c r="AD411" s="140"/>
      <c r="AE411" s="140"/>
      <c r="AF411" s="140"/>
      <c r="AG411" s="140"/>
      <c r="AH411" s="140"/>
      <c r="AI411" s="140"/>
      <c r="AJ411" s="228"/>
      <c r="AK411" s="140"/>
      <c r="AL411" s="140"/>
      <c r="AM411" s="140"/>
      <c r="AN411" s="140"/>
      <c r="AO411" s="140"/>
      <c r="AP411" s="140"/>
      <c r="AQ411" s="140"/>
      <c r="AR411" s="140"/>
      <c r="AS411" s="140"/>
      <c r="AT411" s="140"/>
      <c r="AU411" s="140"/>
      <c r="AV411" s="140"/>
      <c r="AW411" s="140"/>
      <c r="AX411" s="140"/>
      <c r="AY411" s="140"/>
      <c r="AZ411" s="140"/>
      <c r="BA411" s="140"/>
      <c r="BB411" s="140"/>
      <c r="BC411" s="140"/>
      <c r="BD411" s="140"/>
      <c r="BE411" s="140"/>
      <c r="BF411" s="150"/>
      <c r="BG411" s="140"/>
      <c r="BH411" s="140"/>
      <c r="BI411" s="140"/>
      <c r="BJ411" s="140"/>
      <c r="BK411" s="140"/>
      <c r="BL411" s="140"/>
      <c r="BM411" s="140"/>
      <c r="BN411" s="140"/>
      <c r="BO411" s="140"/>
      <c r="BP411" s="140"/>
      <c r="BQ411" s="140"/>
      <c r="BR411" s="140"/>
    </row>
    <row r="412" spans="1:70" s="37" customFormat="1" ht="15.75" customHeight="1" x14ac:dyDescent="0.25">
      <c r="A412" s="234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44"/>
      <c r="S412" s="140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40"/>
      <c r="AD412" s="140"/>
      <c r="AE412" s="140"/>
      <c r="AF412" s="140"/>
      <c r="AG412" s="140"/>
      <c r="AH412" s="140"/>
      <c r="AI412" s="140"/>
      <c r="AJ412" s="228"/>
      <c r="AK412" s="140"/>
      <c r="AL412" s="140"/>
      <c r="AM412" s="140"/>
      <c r="AN412" s="140"/>
      <c r="AO412" s="140"/>
      <c r="AP412" s="140"/>
      <c r="AQ412" s="140"/>
      <c r="AR412" s="140"/>
      <c r="AS412" s="140"/>
      <c r="AT412" s="140"/>
      <c r="AU412" s="140"/>
      <c r="AV412" s="140"/>
      <c r="AW412" s="140"/>
      <c r="AX412" s="140"/>
      <c r="AY412" s="140"/>
      <c r="AZ412" s="140"/>
      <c r="BA412" s="140"/>
      <c r="BB412" s="140"/>
      <c r="BC412" s="140"/>
      <c r="BD412" s="140"/>
      <c r="BE412" s="140"/>
      <c r="BF412" s="150"/>
      <c r="BG412" s="140"/>
      <c r="BH412" s="140"/>
      <c r="BI412" s="140"/>
      <c r="BJ412" s="140"/>
      <c r="BK412" s="140"/>
      <c r="BL412" s="140"/>
      <c r="BM412" s="140"/>
      <c r="BN412" s="140"/>
      <c r="BO412" s="140"/>
      <c r="BP412" s="140"/>
      <c r="BQ412" s="140"/>
      <c r="BR412" s="140"/>
    </row>
    <row r="413" spans="1:70" s="37" customFormat="1" x14ac:dyDescent="0.25">
      <c r="A413" s="234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44"/>
      <c r="S413" s="140"/>
      <c r="T413" s="140"/>
      <c r="U413" s="140"/>
      <c r="V413" s="140"/>
      <c r="W413" s="140"/>
      <c r="X413" s="140"/>
      <c r="Y413" s="140"/>
      <c r="Z413" s="140"/>
      <c r="AA413" s="140"/>
      <c r="AB413" s="140"/>
      <c r="AC413" s="140"/>
      <c r="AD413" s="140"/>
      <c r="AE413" s="140"/>
      <c r="AF413" s="140"/>
      <c r="AG413" s="140"/>
      <c r="AH413" s="140"/>
      <c r="AI413" s="140"/>
      <c r="AJ413" s="228"/>
      <c r="AK413" s="140"/>
      <c r="AL413" s="140"/>
      <c r="AM413" s="140"/>
      <c r="AN413" s="140"/>
      <c r="AO413" s="140"/>
      <c r="AP413" s="140"/>
      <c r="AQ413" s="140"/>
      <c r="AR413" s="140"/>
      <c r="AS413" s="140"/>
      <c r="AT413" s="140"/>
      <c r="AU413" s="140"/>
      <c r="AV413" s="140"/>
      <c r="AW413" s="140"/>
      <c r="AX413" s="140"/>
      <c r="AY413" s="140"/>
      <c r="AZ413" s="140"/>
      <c r="BA413" s="140"/>
      <c r="BB413" s="140"/>
      <c r="BC413" s="140"/>
      <c r="BD413" s="140"/>
      <c r="BE413" s="140"/>
      <c r="BF413" s="150"/>
      <c r="BG413" s="140"/>
      <c r="BH413" s="140"/>
      <c r="BI413" s="140"/>
      <c r="BJ413" s="140"/>
      <c r="BK413" s="140"/>
      <c r="BL413" s="140"/>
      <c r="BM413" s="140"/>
      <c r="BN413" s="140"/>
      <c r="BO413" s="140"/>
      <c r="BP413" s="140"/>
      <c r="BQ413" s="140"/>
      <c r="BR413" s="140"/>
    </row>
    <row r="414" spans="1:70" s="37" customFormat="1" ht="15.75" customHeight="1" x14ac:dyDescent="0.25">
      <c r="A414" s="234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44"/>
      <c r="S414" s="140"/>
      <c r="T414" s="140"/>
      <c r="U414" s="140"/>
      <c r="V414" s="140"/>
      <c r="W414" s="140"/>
      <c r="X414" s="140"/>
      <c r="Y414" s="140"/>
      <c r="Z414" s="140"/>
      <c r="AA414" s="140"/>
      <c r="AB414" s="140"/>
      <c r="AC414" s="140"/>
      <c r="AD414" s="140"/>
      <c r="AE414" s="140"/>
      <c r="AF414" s="140"/>
      <c r="AG414" s="140"/>
      <c r="AH414" s="140"/>
      <c r="AI414" s="140"/>
      <c r="AJ414" s="228"/>
      <c r="AK414" s="140"/>
      <c r="AL414" s="140"/>
      <c r="AM414" s="140"/>
      <c r="AN414" s="140"/>
      <c r="AO414" s="140"/>
      <c r="AP414" s="140"/>
      <c r="AQ414" s="140"/>
      <c r="AR414" s="140"/>
      <c r="AS414" s="140"/>
      <c r="AT414" s="140"/>
      <c r="AU414" s="140"/>
      <c r="AV414" s="140"/>
      <c r="AW414" s="140"/>
      <c r="AX414" s="140"/>
      <c r="AY414" s="140"/>
      <c r="AZ414" s="140"/>
      <c r="BA414" s="140"/>
      <c r="BB414" s="140"/>
      <c r="BC414" s="140"/>
      <c r="BD414" s="140"/>
      <c r="BE414" s="140"/>
      <c r="BF414" s="150"/>
      <c r="BG414" s="140"/>
      <c r="BH414" s="140"/>
      <c r="BI414" s="140"/>
      <c r="BJ414" s="140"/>
      <c r="BK414" s="140"/>
      <c r="BL414" s="140"/>
      <c r="BM414" s="140"/>
      <c r="BN414" s="140"/>
      <c r="BO414" s="140"/>
      <c r="BP414" s="140"/>
      <c r="BQ414" s="140"/>
      <c r="BR414" s="140"/>
    </row>
    <row r="415" spans="1:70" s="37" customFormat="1" x14ac:dyDescent="0.25">
      <c r="A415" s="234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44"/>
      <c r="S415" s="140"/>
      <c r="T415" s="140"/>
      <c r="U415" s="140"/>
      <c r="V415" s="140"/>
      <c r="W415" s="140"/>
      <c r="X415" s="140"/>
      <c r="Y415" s="140"/>
      <c r="Z415" s="140"/>
      <c r="AA415" s="140"/>
      <c r="AB415" s="140"/>
      <c r="AC415" s="140"/>
      <c r="AD415" s="140"/>
      <c r="AE415" s="140"/>
      <c r="AF415" s="140"/>
      <c r="AG415" s="140"/>
      <c r="AH415" s="140"/>
      <c r="AI415" s="140"/>
      <c r="AJ415" s="228"/>
      <c r="AK415" s="140"/>
      <c r="AL415" s="140"/>
      <c r="AM415" s="140"/>
      <c r="AN415" s="140"/>
      <c r="AO415" s="140"/>
      <c r="AP415" s="140"/>
      <c r="AQ415" s="140"/>
      <c r="AR415" s="140"/>
      <c r="AS415" s="140"/>
      <c r="AT415" s="140"/>
      <c r="AU415" s="140"/>
      <c r="AV415" s="140"/>
      <c r="AW415" s="140"/>
      <c r="AX415" s="140"/>
      <c r="AY415" s="140"/>
      <c r="AZ415" s="140"/>
      <c r="BA415" s="140"/>
      <c r="BB415" s="140"/>
      <c r="BC415" s="140"/>
      <c r="BD415" s="140"/>
      <c r="BE415" s="140"/>
      <c r="BF415" s="150"/>
      <c r="BG415" s="140"/>
      <c r="BH415" s="140"/>
      <c r="BI415" s="140"/>
      <c r="BJ415" s="140"/>
      <c r="BK415" s="140"/>
      <c r="BL415" s="140"/>
      <c r="BM415" s="140"/>
      <c r="BN415" s="140"/>
      <c r="BO415" s="140"/>
      <c r="BP415" s="140"/>
      <c r="BQ415" s="140"/>
      <c r="BR415" s="140"/>
    </row>
    <row r="416" spans="1:70" s="37" customFormat="1" ht="15.75" customHeight="1" x14ac:dyDescent="0.25">
      <c r="A416" s="234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44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  <c r="AH416" s="140"/>
      <c r="AI416" s="140"/>
      <c r="AJ416" s="228"/>
      <c r="AK416" s="140"/>
      <c r="AL416" s="140"/>
      <c r="AM416" s="140"/>
      <c r="AN416" s="140"/>
      <c r="AO416" s="140"/>
      <c r="AP416" s="140"/>
      <c r="AQ416" s="140"/>
      <c r="AR416" s="140"/>
      <c r="AS416" s="140"/>
      <c r="AT416" s="140"/>
      <c r="AU416" s="140"/>
      <c r="AV416" s="140"/>
      <c r="AW416" s="140"/>
      <c r="AX416" s="140"/>
      <c r="AY416" s="140"/>
      <c r="AZ416" s="140"/>
      <c r="BA416" s="140"/>
      <c r="BB416" s="140"/>
      <c r="BC416" s="140"/>
      <c r="BD416" s="140"/>
      <c r="BE416" s="140"/>
      <c r="BF416" s="150"/>
      <c r="BG416" s="140"/>
      <c r="BH416" s="140"/>
      <c r="BI416" s="140"/>
      <c r="BJ416" s="140"/>
      <c r="BK416" s="140"/>
      <c r="BL416" s="140"/>
      <c r="BM416" s="140"/>
      <c r="BN416" s="140"/>
      <c r="BO416" s="140"/>
      <c r="BP416" s="140"/>
      <c r="BQ416" s="140"/>
      <c r="BR416" s="140"/>
    </row>
    <row r="417" spans="1:70" s="37" customFormat="1" x14ac:dyDescent="0.25">
      <c r="A417" s="234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44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40"/>
      <c r="AD417" s="140"/>
      <c r="AE417" s="140"/>
      <c r="AF417" s="140"/>
      <c r="AG417" s="140"/>
      <c r="AH417" s="140"/>
      <c r="AI417" s="140"/>
      <c r="AJ417" s="228"/>
      <c r="AK417" s="140"/>
      <c r="AL417" s="140"/>
      <c r="AM417" s="140"/>
      <c r="AN417" s="140"/>
      <c r="AO417" s="140"/>
      <c r="AP417" s="140"/>
      <c r="AQ417" s="140"/>
      <c r="AR417" s="140"/>
      <c r="AS417" s="140"/>
      <c r="AT417" s="140"/>
      <c r="AU417" s="140"/>
      <c r="AV417" s="140"/>
      <c r="AW417" s="140"/>
      <c r="AX417" s="140"/>
      <c r="AY417" s="140"/>
      <c r="AZ417" s="140"/>
      <c r="BA417" s="140"/>
      <c r="BB417" s="140"/>
      <c r="BC417" s="140"/>
      <c r="BD417" s="140"/>
      <c r="BE417" s="140"/>
      <c r="BF417" s="150"/>
      <c r="BG417" s="140"/>
      <c r="BH417" s="140"/>
      <c r="BI417" s="140"/>
      <c r="BJ417" s="140"/>
      <c r="BK417" s="140"/>
      <c r="BL417" s="140"/>
      <c r="BM417" s="140"/>
      <c r="BN417" s="140"/>
      <c r="BO417" s="140"/>
      <c r="BP417" s="140"/>
      <c r="BQ417" s="140"/>
      <c r="BR417" s="140"/>
    </row>
    <row r="418" spans="1:70" s="37" customFormat="1" ht="15.75" customHeight="1" x14ac:dyDescent="0.25">
      <c r="A418" s="234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44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0"/>
      <c r="AE418" s="140"/>
      <c r="AF418" s="140"/>
      <c r="AG418" s="140"/>
      <c r="AH418" s="140"/>
      <c r="AI418" s="140"/>
      <c r="AJ418" s="228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50"/>
      <c r="BG418" s="140"/>
      <c r="BH418" s="140"/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</row>
    <row r="419" spans="1:70" s="37" customFormat="1" x14ac:dyDescent="0.25">
      <c r="A419" s="234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44"/>
      <c r="S419" s="140"/>
      <c r="T419" s="140"/>
      <c r="U419" s="140"/>
      <c r="V419" s="140"/>
      <c r="W419" s="140"/>
      <c r="X419" s="140"/>
      <c r="Y419" s="140"/>
      <c r="Z419" s="140"/>
      <c r="AA419" s="140"/>
      <c r="AB419" s="140"/>
      <c r="AC419" s="140"/>
      <c r="AD419" s="140"/>
      <c r="AE419" s="140"/>
      <c r="AF419" s="140"/>
      <c r="AG419" s="140"/>
      <c r="AH419" s="140"/>
      <c r="AI419" s="140"/>
      <c r="AJ419" s="228"/>
      <c r="AK419" s="140"/>
      <c r="AL419" s="140"/>
      <c r="AM419" s="140"/>
      <c r="AN419" s="140"/>
      <c r="AO419" s="140"/>
      <c r="AP419" s="140"/>
      <c r="AQ419" s="140"/>
      <c r="AR419" s="140"/>
      <c r="AS419" s="140"/>
      <c r="AT419" s="140"/>
      <c r="AU419" s="140"/>
      <c r="AV419" s="140"/>
      <c r="AW419" s="140"/>
      <c r="AX419" s="140"/>
      <c r="AY419" s="140"/>
      <c r="AZ419" s="140"/>
      <c r="BA419" s="140"/>
      <c r="BB419" s="140"/>
      <c r="BC419" s="140"/>
      <c r="BD419" s="140"/>
      <c r="BE419" s="140"/>
      <c r="BF419" s="150"/>
      <c r="BG419" s="140"/>
      <c r="BH419" s="140"/>
      <c r="BI419" s="140"/>
      <c r="BJ419" s="140"/>
      <c r="BK419" s="140"/>
      <c r="BL419" s="140"/>
      <c r="BM419" s="140"/>
      <c r="BN419" s="140"/>
      <c r="BO419" s="140"/>
      <c r="BP419" s="140"/>
      <c r="BQ419" s="140"/>
      <c r="BR419" s="140"/>
    </row>
    <row r="420" spans="1:70" s="37" customFormat="1" ht="15.75" customHeight="1" x14ac:dyDescent="0.25">
      <c r="A420" s="234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44"/>
      <c r="S420" s="140"/>
      <c r="T420" s="140"/>
      <c r="U420" s="140"/>
      <c r="V420" s="140"/>
      <c r="W420" s="140"/>
      <c r="X420" s="140"/>
      <c r="Y420" s="140"/>
      <c r="Z420" s="140"/>
      <c r="AA420" s="140"/>
      <c r="AB420" s="140"/>
      <c r="AC420" s="140"/>
      <c r="AD420" s="140"/>
      <c r="AE420" s="140"/>
      <c r="AF420" s="140"/>
      <c r="AG420" s="140"/>
      <c r="AH420" s="140"/>
      <c r="AI420" s="140"/>
      <c r="AJ420" s="228"/>
      <c r="AK420" s="140"/>
      <c r="AL420" s="140"/>
      <c r="AM420" s="140"/>
      <c r="AN420" s="140"/>
      <c r="AO420" s="140"/>
      <c r="AP420" s="140"/>
      <c r="AQ420" s="140"/>
      <c r="AR420" s="140"/>
      <c r="AS420" s="140"/>
      <c r="AT420" s="140"/>
      <c r="AU420" s="140"/>
      <c r="AV420" s="140"/>
      <c r="AW420" s="140"/>
      <c r="AX420" s="140"/>
      <c r="AY420" s="140"/>
      <c r="AZ420" s="140"/>
      <c r="BA420" s="140"/>
      <c r="BB420" s="140"/>
      <c r="BC420" s="140"/>
      <c r="BD420" s="140"/>
      <c r="BE420" s="140"/>
      <c r="BF420" s="150"/>
      <c r="BG420" s="140"/>
      <c r="BH420" s="140"/>
      <c r="BI420" s="140"/>
      <c r="BJ420" s="140"/>
      <c r="BK420" s="140"/>
      <c r="BL420" s="140"/>
      <c r="BM420" s="140"/>
      <c r="BN420" s="140"/>
      <c r="BO420" s="140"/>
      <c r="BP420" s="140"/>
      <c r="BQ420" s="140"/>
      <c r="BR420" s="140"/>
    </row>
    <row r="421" spans="1:70" s="37" customFormat="1" x14ac:dyDescent="0.25">
      <c r="A421" s="234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44"/>
      <c r="S421" s="140"/>
      <c r="T421" s="140"/>
      <c r="U421" s="140"/>
      <c r="V421" s="140"/>
      <c r="W421" s="140"/>
      <c r="X421" s="140"/>
      <c r="Y421" s="140"/>
      <c r="Z421" s="140"/>
      <c r="AA421" s="140"/>
      <c r="AB421" s="140"/>
      <c r="AC421" s="140"/>
      <c r="AD421" s="140"/>
      <c r="AE421" s="140"/>
      <c r="AF421" s="140"/>
      <c r="AG421" s="140"/>
      <c r="AH421" s="140"/>
      <c r="AI421" s="140"/>
      <c r="AJ421" s="228"/>
      <c r="AK421" s="140"/>
      <c r="AL421" s="140"/>
      <c r="AM421" s="140"/>
      <c r="AN421" s="140"/>
      <c r="AO421" s="140"/>
      <c r="AP421" s="140"/>
      <c r="AQ421" s="140"/>
      <c r="AR421" s="140"/>
      <c r="AS421" s="140"/>
      <c r="AT421" s="140"/>
      <c r="AU421" s="140"/>
      <c r="AV421" s="140"/>
      <c r="AW421" s="140"/>
      <c r="AX421" s="140"/>
      <c r="AY421" s="140"/>
      <c r="AZ421" s="140"/>
      <c r="BA421" s="140"/>
      <c r="BB421" s="140"/>
      <c r="BC421" s="140"/>
      <c r="BD421" s="140"/>
      <c r="BE421" s="140"/>
      <c r="BF421" s="150"/>
      <c r="BG421" s="140"/>
      <c r="BH421" s="140"/>
      <c r="BI421" s="140"/>
      <c r="BJ421" s="140"/>
      <c r="BK421" s="140"/>
      <c r="BL421" s="140"/>
      <c r="BM421" s="140"/>
      <c r="BN421" s="140"/>
      <c r="BO421" s="140"/>
      <c r="BP421" s="140"/>
      <c r="BQ421" s="140"/>
      <c r="BR421" s="140"/>
    </row>
    <row r="422" spans="1:70" s="37" customFormat="1" ht="15.75" customHeight="1" x14ac:dyDescent="0.25">
      <c r="A422" s="234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44"/>
      <c r="S422" s="140"/>
      <c r="T422" s="140"/>
      <c r="U422" s="140"/>
      <c r="V422" s="140"/>
      <c r="W422" s="140"/>
      <c r="X422" s="140"/>
      <c r="Y422" s="140"/>
      <c r="Z422" s="140"/>
      <c r="AA422" s="140"/>
      <c r="AB422" s="140"/>
      <c r="AC422" s="140"/>
      <c r="AD422" s="140"/>
      <c r="AE422" s="140"/>
      <c r="AF422" s="140"/>
      <c r="AG422" s="140"/>
      <c r="AH422" s="140"/>
      <c r="AI422" s="140"/>
      <c r="AJ422" s="228"/>
      <c r="AK422" s="140"/>
      <c r="AL422" s="140"/>
      <c r="AM422" s="140"/>
      <c r="AN422" s="140"/>
      <c r="AO422" s="140"/>
      <c r="AP422" s="140"/>
      <c r="AQ422" s="140"/>
      <c r="AR422" s="140"/>
      <c r="AS422" s="140"/>
      <c r="AT422" s="140"/>
      <c r="AU422" s="140"/>
      <c r="AV422" s="140"/>
      <c r="AW422" s="140"/>
      <c r="AX422" s="140"/>
      <c r="AY422" s="140"/>
      <c r="AZ422" s="140"/>
      <c r="BA422" s="140"/>
      <c r="BB422" s="140"/>
      <c r="BC422" s="140"/>
      <c r="BD422" s="140"/>
      <c r="BE422" s="140"/>
      <c r="BF422" s="150"/>
      <c r="BG422" s="140"/>
      <c r="BH422" s="140"/>
      <c r="BI422" s="140"/>
      <c r="BJ422" s="140"/>
      <c r="BK422" s="140"/>
      <c r="BL422" s="140"/>
      <c r="BM422" s="140"/>
      <c r="BN422" s="140"/>
      <c r="BO422" s="140"/>
      <c r="BP422" s="140"/>
      <c r="BQ422" s="140"/>
      <c r="BR422" s="140"/>
    </row>
    <row r="423" spans="1:70" s="37" customFormat="1" x14ac:dyDescent="0.25">
      <c r="A423" s="234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44"/>
      <c r="S423" s="140"/>
      <c r="T423" s="140"/>
      <c r="U423" s="140"/>
      <c r="V423" s="140"/>
      <c r="W423" s="140"/>
      <c r="X423" s="140"/>
      <c r="Y423" s="140"/>
      <c r="Z423" s="140"/>
      <c r="AA423" s="140"/>
      <c r="AB423" s="140"/>
      <c r="AC423" s="140"/>
      <c r="AD423" s="140"/>
      <c r="AE423" s="140"/>
      <c r="AF423" s="140"/>
      <c r="AG423" s="140"/>
      <c r="AH423" s="140"/>
      <c r="AI423" s="140"/>
      <c r="AJ423" s="228"/>
      <c r="AK423" s="140"/>
      <c r="AL423" s="140"/>
      <c r="AM423" s="140"/>
      <c r="AN423" s="140"/>
      <c r="AO423" s="140"/>
      <c r="AP423" s="140"/>
      <c r="AQ423" s="140"/>
      <c r="AR423" s="140"/>
      <c r="AS423" s="140"/>
      <c r="AT423" s="140"/>
      <c r="AU423" s="140"/>
      <c r="AV423" s="140"/>
      <c r="AW423" s="140"/>
      <c r="AX423" s="140"/>
      <c r="AY423" s="140"/>
      <c r="AZ423" s="140"/>
      <c r="BA423" s="140"/>
      <c r="BB423" s="140"/>
      <c r="BC423" s="140"/>
      <c r="BD423" s="140"/>
      <c r="BE423" s="140"/>
      <c r="BF423" s="150"/>
      <c r="BG423" s="140"/>
      <c r="BH423" s="140"/>
      <c r="BI423" s="140"/>
      <c r="BJ423" s="140"/>
      <c r="BK423" s="140"/>
      <c r="BL423" s="140"/>
      <c r="BM423" s="140"/>
      <c r="BN423" s="140"/>
      <c r="BO423" s="140"/>
      <c r="BP423" s="140"/>
      <c r="BQ423" s="140"/>
      <c r="BR423" s="140"/>
    </row>
    <row r="424" spans="1:70" s="37" customFormat="1" ht="15.75" customHeight="1" x14ac:dyDescent="0.25">
      <c r="A424" s="234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44"/>
      <c r="S424" s="140"/>
      <c r="T424" s="140"/>
      <c r="U424" s="140"/>
      <c r="V424" s="140"/>
      <c r="W424" s="140"/>
      <c r="X424" s="140"/>
      <c r="Y424" s="140"/>
      <c r="Z424" s="140"/>
      <c r="AA424" s="140"/>
      <c r="AB424" s="140"/>
      <c r="AC424" s="140"/>
      <c r="AD424" s="140"/>
      <c r="AE424" s="140"/>
      <c r="AF424" s="140"/>
      <c r="AG424" s="140"/>
      <c r="AH424" s="140"/>
      <c r="AI424" s="140"/>
      <c r="AJ424" s="228"/>
      <c r="AK424" s="140"/>
      <c r="AL424" s="140"/>
      <c r="AM424" s="140"/>
      <c r="AN424" s="140"/>
      <c r="AO424" s="140"/>
      <c r="AP424" s="140"/>
      <c r="AQ424" s="140"/>
      <c r="AR424" s="140"/>
      <c r="AS424" s="140"/>
      <c r="AT424" s="140"/>
      <c r="AU424" s="140"/>
      <c r="AV424" s="140"/>
      <c r="AW424" s="140"/>
      <c r="AX424" s="140"/>
      <c r="AY424" s="140"/>
      <c r="AZ424" s="140"/>
      <c r="BA424" s="140"/>
      <c r="BB424" s="140"/>
      <c r="BC424" s="140"/>
      <c r="BD424" s="140"/>
      <c r="BE424" s="140"/>
      <c r="BF424" s="150"/>
      <c r="BG424" s="140"/>
      <c r="BH424" s="140"/>
      <c r="BI424" s="140"/>
      <c r="BJ424" s="140"/>
      <c r="BK424" s="140"/>
      <c r="BL424" s="140"/>
      <c r="BM424" s="140"/>
      <c r="BN424" s="140"/>
      <c r="BO424" s="140"/>
      <c r="BP424" s="140"/>
      <c r="BQ424" s="140"/>
      <c r="BR424" s="140"/>
    </row>
    <row r="425" spans="1:70" s="37" customFormat="1" x14ac:dyDescent="0.25">
      <c r="A425" s="234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44"/>
      <c r="S425" s="140"/>
      <c r="T425" s="140"/>
      <c r="U425" s="140"/>
      <c r="V425" s="140"/>
      <c r="W425" s="140"/>
      <c r="X425" s="140"/>
      <c r="Y425" s="140"/>
      <c r="Z425" s="140"/>
      <c r="AA425" s="140"/>
      <c r="AB425" s="140"/>
      <c r="AC425" s="140"/>
      <c r="AD425" s="140"/>
      <c r="AE425" s="140"/>
      <c r="AF425" s="140"/>
      <c r="AG425" s="140"/>
      <c r="AH425" s="140"/>
      <c r="AI425" s="140"/>
      <c r="AJ425" s="228"/>
      <c r="AK425" s="140"/>
      <c r="AL425" s="140"/>
      <c r="AM425" s="140"/>
      <c r="AN425" s="140"/>
      <c r="AO425" s="140"/>
      <c r="AP425" s="140"/>
      <c r="AQ425" s="140"/>
      <c r="AR425" s="140"/>
      <c r="AS425" s="140"/>
      <c r="AT425" s="140"/>
      <c r="AU425" s="140"/>
      <c r="AV425" s="140"/>
      <c r="AW425" s="140"/>
      <c r="AX425" s="140"/>
      <c r="AY425" s="140"/>
      <c r="AZ425" s="140"/>
      <c r="BA425" s="140"/>
      <c r="BB425" s="140"/>
      <c r="BC425" s="140"/>
      <c r="BD425" s="140"/>
      <c r="BE425" s="140"/>
      <c r="BF425" s="150"/>
      <c r="BG425" s="140"/>
      <c r="BH425" s="140"/>
      <c r="BI425" s="140"/>
      <c r="BJ425" s="140"/>
      <c r="BK425" s="140"/>
      <c r="BL425" s="140"/>
      <c r="BM425" s="140"/>
      <c r="BN425" s="140"/>
      <c r="BO425" s="140"/>
      <c r="BP425" s="140"/>
      <c r="BQ425" s="140"/>
      <c r="BR425" s="140"/>
    </row>
    <row r="426" spans="1:70" s="37" customFormat="1" ht="15.75" customHeight="1" x14ac:dyDescent="0.25">
      <c r="A426" s="234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44"/>
      <c r="S426" s="140"/>
      <c r="T426" s="140"/>
      <c r="U426" s="140"/>
      <c r="V426" s="140"/>
      <c r="W426" s="140"/>
      <c r="X426" s="140"/>
      <c r="Y426" s="140"/>
      <c r="Z426" s="140"/>
      <c r="AA426" s="140"/>
      <c r="AB426" s="140"/>
      <c r="AC426" s="140"/>
      <c r="AD426" s="140"/>
      <c r="AE426" s="140"/>
      <c r="AF426" s="140"/>
      <c r="AG426" s="140"/>
      <c r="AH426" s="140"/>
      <c r="AI426" s="140"/>
      <c r="AJ426" s="228"/>
      <c r="AK426" s="140"/>
      <c r="AL426" s="140"/>
      <c r="AM426" s="140"/>
      <c r="AN426" s="140"/>
      <c r="AO426" s="140"/>
      <c r="AP426" s="140"/>
      <c r="AQ426" s="140"/>
      <c r="AR426" s="140"/>
      <c r="AS426" s="140"/>
      <c r="AT426" s="140"/>
      <c r="AU426" s="140"/>
      <c r="AV426" s="140"/>
      <c r="AW426" s="140"/>
      <c r="AX426" s="140"/>
      <c r="AY426" s="140"/>
      <c r="AZ426" s="140"/>
      <c r="BA426" s="140"/>
      <c r="BB426" s="140"/>
      <c r="BC426" s="140"/>
      <c r="BD426" s="140"/>
      <c r="BE426" s="140"/>
      <c r="BF426" s="150"/>
      <c r="BG426" s="140"/>
      <c r="BH426" s="140"/>
      <c r="BI426" s="140"/>
      <c r="BJ426" s="140"/>
      <c r="BK426" s="140"/>
      <c r="BL426" s="140"/>
      <c r="BM426" s="140"/>
      <c r="BN426" s="140"/>
      <c r="BO426" s="140"/>
      <c r="BP426" s="140"/>
      <c r="BQ426" s="140"/>
      <c r="BR426" s="140"/>
    </row>
    <row r="427" spans="1:70" s="37" customFormat="1" x14ac:dyDescent="0.25">
      <c r="A427" s="234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44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40"/>
      <c r="AD427" s="140"/>
      <c r="AE427" s="140"/>
      <c r="AF427" s="140"/>
      <c r="AG427" s="140"/>
      <c r="AH427" s="140"/>
      <c r="AI427" s="140"/>
      <c r="AJ427" s="228"/>
      <c r="AK427" s="140"/>
      <c r="AL427" s="140"/>
      <c r="AM427" s="140"/>
      <c r="AN427" s="140"/>
      <c r="AO427" s="140"/>
      <c r="AP427" s="140"/>
      <c r="AQ427" s="140"/>
      <c r="AR427" s="140"/>
      <c r="AS427" s="140"/>
      <c r="AT427" s="140"/>
      <c r="AU427" s="140"/>
      <c r="AV427" s="140"/>
      <c r="AW427" s="140"/>
      <c r="AX427" s="140"/>
      <c r="AY427" s="140"/>
      <c r="AZ427" s="140"/>
      <c r="BA427" s="140"/>
      <c r="BB427" s="140"/>
      <c r="BC427" s="140"/>
      <c r="BD427" s="140"/>
      <c r="BE427" s="140"/>
      <c r="BF427" s="150"/>
      <c r="BG427" s="140"/>
      <c r="BH427" s="140"/>
      <c r="BI427" s="140"/>
      <c r="BJ427" s="140"/>
      <c r="BK427" s="140"/>
      <c r="BL427" s="140"/>
      <c r="BM427" s="140"/>
      <c r="BN427" s="140"/>
      <c r="BO427" s="140"/>
      <c r="BP427" s="140"/>
      <c r="BQ427" s="140"/>
      <c r="BR427" s="140"/>
    </row>
    <row r="428" spans="1:70" s="37" customFormat="1" ht="15.75" customHeight="1" x14ac:dyDescent="0.25">
      <c r="A428" s="234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44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40"/>
      <c r="AD428" s="140"/>
      <c r="AE428" s="140"/>
      <c r="AF428" s="140"/>
      <c r="AG428" s="140"/>
      <c r="AH428" s="140"/>
      <c r="AI428" s="140"/>
      <c r="AJ428" s="228"/>
      <c r="AK428" s="140"/>
      <c r="AL428" s="140"/>
      <c r="AM428" s="140"/>
      <c r="AN428" s="140"/>
      <c r="AO428" s="140"/>
      <c r="AP428" s="140"/>
      <c r="AQ428" s="140"/>
      <c r="AR428" s="140"/>
      <c r="AS428" s="140"/>
      <c r="AT428" s="140"/>
      <c r="AU428" s="140"/>
      <c r="AV428" s="140"/>
      <c r="AW428" s="140"/>
      <c r="AX428" s="140"/>
      <c r="AY428" s="140"/>
      <c r="AZ428" s="140"/>
      <c r="BA428" s="140"/>
      <c r="BB428" s="140"/>
      <c r="BC428" s="140"/>
      <c r="BD428" s="140"/>
      <c r="BE428" s="140"/>
      <c r="BF428" s="150"/>
      <c r="BG428" s="140"/>
      <c r="BH428" s="140"/>
      <c r="BI428" s="140"/>
      <c r="BJ428" s="140"/>
      <c r="BK428" s="140"/>
      <c r="BL428" s="140"/>
      <c r="BM428" s="140"/>
      <c r="BN428" s="140"/>
      <c r="BO428" s="140"/>
      <c r="BP428" s="140"/>
      <c r="BQ428" s="140"/>
      <c r="BR428" s="140"/>
    </row>
    <row r="429" spans="1:70" s="37" customFormat="1" x14ac:dyDescent="0.25">
      <c r="A429" s="234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44"/>
      <c r="S429" s="140"/>
      <c r="T429" s="140"/>
      <c r="U429" s="140"/>
      <c r="V429" s="140"/>
      <c r="W429" s="140"/>
      <c r="X429" s="140"/>
      <c r="Y429" s="140"/>
      <c r="Z429" s="140"/>
      <c r="AA429" s="140"/>
      <c r="AB429" s="140"/>
      <c r="AC429" s="140"/>
      <c r="AD429" s="140"/>
      <c r="AE429" s="140"/>
      <c r="AF429" s="140"/>
      <c r="AG429" s="140"/>
      <c r="AH429" s="140"/>
      <c r="AI429" s="140"/>
      <c r="AJ429" s="228"/>
      <c r="AK429" s="140"/>
      <c r="AL429" s="140"/>
      <c r="AM429" s="140"/>
      <c r="AN429" s="140"/>
      <c r="AO429" s="140"/>
      <c r="AP429" s="140"/>
      <c r="AQ429" s="140"/>
      <c r="AR429" s="140"/>
      <c r="AS429" s="140"/>
      <c r="AT429" s="140"/>
      <c r="AU429" s="140"/>
      <c r="AV429" s="140"/>
      <c r="AW429" s="140"/>
      <c r="AX429" s="140"/>
      <c r="AY429" s="140"/>
      <c r="AZ429" s="140"/>
      <c r="BA429" s="140"/>
      <c r="BB429" s="140"/>
      <c r="BC429" s="140"/>
      <c r="BD429" s="140"/>
      <c r="BE429" s="140"/>
      <c r="BF429" s="150"/>
      <c r="BG429" s="140"/>
      <c r="BH429" s="140"/>
      <c r="BI429" s="140"/>
      <c r="BJ429" s="140"/>
      <c r="BK429" s="140"/>
      <c r="BL429" s="140"/>
      <c r="BM429" s="140"/>
      <c r="BN429" s="140"/>
      <c r="BO429" s="140"/>
      <c r="BP429" s="140"/>
      <c r="BQ429" s="140"/>
      <c r="BR429" s="140"/>
    </row>
    <row r="430" spans="1:70" s="37" customFormat="1" ht="15.75" customHeight="1" x14ac:dyDescent="0.25">
      <c r="A430" s="234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44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228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  <c r="AV430" s="140"/>
      <c r="AW430" s="140"/>
      <c r="AX430" s="140"/>
      <c r="AY430" s="140"/>
      <c r="AZ430" s="140"/>
      <c r="BA430" s="140"/>
      <c r="BB430" s="140"/>
      <c r="BC430" s="140"/>
      <c r="BD430" s="140"/>
      <c r="BE430" s="140"/>
      <c r="BF430" s="150"/>
      <c r="BG430" s="140"/>
      <c r="BH430" s="140"/>
      <c r="BI430" s="140"/>
      <c r="BJ430" s="140"/>
      <c r="BK430" s="140"/>
      <c r="BL430" s="140"/>
      <c r="BM430" s="140"/>
      <c r="BN430" s="140"/>
      <c r="BO430" s="140"/>
      <c r="BP430" s="140"/>
      <c r="BQ430" s="140"/>
      <c r="BR430" s="140"/>
    </row>
    <row r="431" spans="1:70" s="37" customFormat="1" x14ac:dyDescent="0.25">
      <c r="A431" s="234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44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0"/>
      <c r="AE431" s="140"/>
      <c r="AF431" s="140"/>
      <c r="AG431" s="140"/>
      <c r="AH431" s="140"/>
      <c r="AI431" s="140"/>
      <c r="AJ431" s="228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40"/>
      <c r="AW431" s="140"/>
      <c r="AX431" s="140"/>
      <c r="AY431" s="140"/>
      <c r="AZ431" s="140"/>
      <c r="BA431" s="140"/>
      <c r="BB431" s="140"/>
      <c r="BC431" s="140"/>
      <c r="BD431" s="140"/>
      <c r="BE431" s="140"/>
      <c r="BF431" s="150"/>
      <c r="BG431" s="140"/>
      <c r="BH431" s="140"/>
      <c r="BI431" s="140"/>
      <c r="BJ431" s="140"/>
      <c r="BK431" s="140"/>
      <c r="BL431" s="140"/>
      <c r="BM431" s="140"/>
      <c r="BN431" s="140"/>
      <c r="BO431" s="140"/>
      <c r="BP431" s="140"/>
      <c r="BQ431" s="140"/>
      <c r="BR431" s="140"/>
    </row>
    <row r="432" spans="1:70" s="37" customFormat="1" ht="15.75" customHeight="1" x14ac:dyDescent="0.25">
      <c r="A432" s="234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44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228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50"/>
      <c r="BG432" s="140"/>
      <c r="BH432" s="140"/>
      <c r="BI432" s="140"/>
      <c r="BJ432" s="140"/>
      <c r="BK432" s="140"/>
      <c r="BL432" s="140"/>
      <c r="BM432" s="140"/>
      <c r="BN432" s="140"/>
      <c r="BO432" s="140"/>
      <c r="BP432" s="140"/>
      <c r="BQ432" s="140"/>
      <c r="BR432" s="140"/>
    </row>
    <row r="433" spans="1:70" s="37" customFormat="1" x14ac:dyDescent="0.25">
      <c r="A433" s="234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44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0"/>
      <c r="AE433" s="140"/>
      <c r="AF433" s="140"/>
      <c r="AG433" s="140"/>
      <c r="AH433" s="140"/>
      <c r="AI433" s="140"/>
      <c r="AJ433" s="228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  <c r="AV433" s="140"/>
      <c r="AW433" s="140"/>
      <c r="AX433" s="140"/>
      <c r="AY433" s="140"/>
      <c r="AZ433" s="140"/>
      <c r="BA433" s="140"/>
      <c r="BB433" s="140"/>
      <c r="BC433" s="140"/>
      <c r="BD433" s="140"/>
      <c r="BE433" s="140"/>
      <c r="BF433" s="150"/>
      <c r="BG433" s="140"/>
      <c r="BH433" s="140"/>
      <c r="BI433" s="140"/>
      <c r="BJ433" s="140"/>
      <c r="BK433" s="140"/>
      <c r="BL433" s="140"/>
      <c r="BM433" s="140"/>
      <c r="BN433" s="140"/>
      <c r="BO433" s="140"/>
      <c r="BP433" s="140"/>
      <c r="BQ433" s="140"/>
      <c r="BR433" s="140"/>
    </row>
    <row r="434" spans="1:70" s="37" customFormat="1" ht="15.75" customHeight="1" x14ac:dyDescent="0.25">
      <c r="A434" s="234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44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40"/>
      <c r="AD434" s="140"/>
      <c r="AE434" s="140"/>
      <c r="AF434" s="140"/>
      <c r="AG434" s="140"/>
      <c r="AH434" s="140"/>
      <c r="AI434" s="140"/>
      <c r="AJ434" s="228"/>
      <c r="AK434" s="140"/>
      <c r="AL434" s="140"/>
      <c r="AM434" s="140"/>
      <c r="AN434" s="140"/>
      <c r="AO434" s="140"/>
      <c r="AP434" s="140"/>
      <c r="AQ434" s="140"/>
      <c r="AR434" s="140"/>
      <c r="AS434" s="140"/>
      <c r="AT434" s="140"/>
      <c r="AU434" s="140"/>
      <c r="AV434" s="140"/>
      <c r="AW434" s="140"/>
      <c r="AX434" s="140"/>
      <c r="AY434" s="140"/>
      <c r="AZ434" s="140"/>
      <c r="BA434" s="140"/>
      <c r="BB434" s="140"/>
      <c r="BC434" s="140"/>
      <c r="BD434" s="140"/>
      <c r="BE434" s="140"/>
      <c r="BF434" s="150"/>
      <c r="BG434" s="140"/>
      <c r="BH434" s="140"/>
      <c r="BI434" s="140"/>
      <c r="BJ434" s="140"/>
      <c r="BK434" s="140"/>
      <c r="BL434" s="140"/>
      <c r="BM434" s="140"/>
      <c r="BN434" s="140"/>
      <c r="BO434" s="140"/>
      <c r="BP434" s="140"/>
      <c r="BQ434" s="140"/>
      <c r="BR434" s="140"/>
    </row>
    <row r="435" spans="1:70" s="37" customFormat="1" x14ac:dyDescent="0.25">
      <c r="A435" s="234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44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40"/>
      <c r="AC435" s="140"/>
      <c r="AD435" s="140"/>
      <c r="AE435" s="140"/>
      <c r="AF435" s="140"/>
      <c r="AG435" s="140"/>
      <c r="AH435" s="140"/>
      <c r="AI435" s="140"/>
      <c r="AJ435" s="228"/>
      <c r="AK435" s="140"/>
      <c r="AL435" s="140"/>
      <c r="AM435" s="140"/>
      <c r="AN435" s="140"/>
      <c r="AO435" s="140"/>
      <c r="AP435" s="140"/>
      <c r="AQ435" s="140"/>
      <c r="AR435" s="140"/>
      <c r="AS435" s="140"/>
      <c r="AT435" s="140"/>
      <c r="AU435" s="140"/>
      <c r="AV435" s="140"/>
      <c r="AW435" s="140"/>
      <c r="AX435" s="140"/>
      <c r="AY435" s="140"/>
      <c r="AZ435" s="140"/>
      <c r="BA435" s="140"/>
      <c r="BB435" s="140"/>
      <c r="BC435" s="140"/>
      <c r="BD435" s="140"/>
      <c r="BE435" s="140"/>
      <c r="BF435" s="150"/>
      <c r="BG435" s="140"/>
      <c r="BH435" s="140"/>
      <c r="BI435" s="140"/>
      <c r="BJ435" s="140"/>
      <c r="BK435" s="140"/>
      <c r="BL435" s="140"/>
      <c r="BM435" s="140"/>
      <c r="BN435" s="140"/>
      <c r="BO435" s="140"/>
      <c r="BP435" s="140"/>
      <c r="BQ435" s="140"/>
      <c r="BR435" s="140"/>
    </row>
    <row r="436" spans="1:70" s="37" customFormat="1" ht="15.75" customHeight="1" x14ac:dyDescent="0.25">
      <c r="A436" s="234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44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40"/>
      <c r="AD436" s="140"/>
      <c r="AE436" s="140"/>
      <c r="AF436" s="140"/>
      <c r="AG436" s="140"/>
      <c r="AH436" s="140"/>
      <c r="AI436" s="140"/>
      <c r="AJ436" s="228"/>
      <c r="AK436" s="140"/>
      <c r="AL436" s="140"/>
      <c r="AM436" s="140"/>
      <c r="AN436" s="140"/>
      <c r="AO436" s="140"/>
      <c r="AP436" s="140"/>
      <c r="AQ436" s="140"/>
      <c r="AR436" s="140"/>
      <c r="AS436" s="140"/>
      <c r="AT436" s="140"/>
      <c r="AU436" s="140"/>
      <c r="AV436" s="140"/>
      <c r="AW436" s="140"/>
      <c r="AX436" s="140"/>
      <c r="AY436" s="140"/>
      <c r="AZ436" s="140"/>
      <c r="BA436" s="140"/>
      <c r="BB436" s="140"/>
      <c r="BC436" s="140"/>
      <c r="BD436" s="140"/>
      <c r="BE436" s="140"/>
      <c r="BF436" s="150"/>
      <c r="BG436" s="140"/>
      <c r="BH436" s="140"/>
      <c r="BI436" s="140"/>
      <c r="BJ436" s="140"/>
      <c r="BK436" s="140"/>
      <c r="BL436" s="140"/>
      <c r="BM436" s="140"/>
      <c r="BN436" s="140"/>
      <c r="BO436" s="140"/>
      <c r="BP436" s="140"/>
      <c r="BQ436" s="140"/>
      <c r="BR436" s="140"/>
    </row>
    <row r="437" spans="1:70" s="37" customFormat="1" x14ac:dyDescent="0.25">
      <c r="A437" s="234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44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228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0"/>
      <c r="BA437" s="140"/>
      <c r="BB437" s="140"/>
      <c r="BC437" s="140"/>
      <c r="BD437" s="140"/>
      <c r="BE437" s="140"/>
      <c r="BF437" s="150"/>
      <c r="BG437" s="140"/>
      <c r="BH437" s="140"/>
      <c r="BI437" s="140"/>
      <c r="BJ437" s="140"/>
      <c r="BK437" s="140"/>
      <c r="BL437" s="140"/>
      <c r="BM437" s="140"/>
      <c r="BN437" s="140"/>
      <c r="BO437" s="140"/>
      <c r="BP437" s="140"/>
      <c r="BQ437" s="140"/>
      <c r="BR437" s="140"/>
    </row>
    <row r="438" spans="1:70" s="37" customFormat="1" ht="15.75" customHeight="1" x14ac:dyDescent="0.25">
      <c r="A438" s="234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44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228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  <c r="AV438" s="140"/>
      <c r="AW438" s="140"/>
      <c r="AX438" s="140"/>
      <c r="AY438" s="140"/>
      <c r="AZ438" s="140"/>
      <c r="BA438" s="140"/>
      <c r="BB438" s="140"/>
      <c r="BC438" s="140"/>
      <c r="BD438" s="140"/>
      <c r="BE438" s="140"/>
      <c r="BF438" s="150"/>
      <c r="BG438" s="140"/>
      <c r="BH438" s="140"/>
      <c r="BI438" s="140"/>
      <c r="BJ438" s="140"/>
      <c r="BK438" s="140"/>
      <c r="BL438" s="140"/>
      <c r="BM438" s="140"/>
      <c r="BN438" s="140"/>
      <c r="BO438" s="140"/>
      <c r="BP438" s="140"/>
      <c r="BQ438" s="140"/>
      <c r="BR438" s="140"/>
    </row>
    <row r="439" spans="1:70" s="37" customFormat="1" x14ac:dyDescent="0.25">
      <c r="A439" s="234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44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228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  <c r="BF439" s="150"/>
      <c r="BG439" s="140"/>
      <c r="BH439" s="140"/>
      <c r="BI439" s="140"/>
      <c r="BJ439" s="140"/>
      <c r="BK439" s="140"/>
      <c r="BL439" s="140"/>
      <c r="BM439" s="140"/>
      <c r="BN439" s="140"/>
      <c r="BO439" s="140"/>
      <c r="BP439" s="140"/>
      <c r="BQ439" s="140"/>
      <c r="BR439" s="140"/>
    </row>
    <row r="440" spans="1:70" s="37" customFormat="1" ht="15.75" customHeight="1" x14ac:dyDescent="0.25">
      <c r="A440" s="234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44"/>
      <c r="S440" s="140"/>
      <c r="T440" s="140"/>
      <c r="U440" s="140"/>
      <c r="V440" s="140"/>
      <c r="W440" s="140"/>
      <c r="X440" s="140"/>
      <c r="Y440" s="140"/>
      <c r="Z440" s="140"/>
      <c r="AA440" s="140"/>
      <c r="AB440" s="140"/>
      <c r="AC440" s="140"/>
      <c r="AD440" s="140"/>
      <c r="AE440" s="140"/>
      <c r="AF440" s="140"/>
      <c r="AG440" s="140"/>
      <c r="AH440" s="140"/>
      <c r="AI440" s="140"/>
      <c r="AJ440" s="228"/>
      <c r="AK440" s="140"/>
      <c r="AL440" s="140"/>
      <c r="AM440" s="140"/>
      <c r="AN440" s="140"/>
      <c r="AO440" s="140"/>
      <c r="AP440" s="140"/>
      <c r="AQ440" s="140"/>
      <c r="AR440" s="140"/>
      <c r="AS440" s="140"/>
      <c r="AT440" s="140"/>
      <c r="AU440" s="140"/>
      <c r="AV440" s="140"/>
      <c r="AW440" s="140"/>
      <c r="AX440" s="140"/>
      <c r="AY440" s="140"/>
      <c r="AZ440" s="140"/>
      <c r="BA440" s="140"/>
      <c r="BB440" s="140"/>
      <c r="BC440" s="140"/>
      <c r="BD440" s="140"/>
      <c r="BE440" s="140"/>
      <c r="BF440" s="150"/>
      <c r="BG440" s="140"/>
      <c r="BH440" s="140"/>
      <c r="BI440" s="140"/>
      <c r="BJ440" s="140"/>
      <c r="BK440" s="140"/>
      <c r="BL440" s="140"/>
      <c r="BM440" s="140"/>
      <c r="BN440" s="140"/>
      <c r="BO440" s="140"/>
      <c r="BP440" s="140"/>
      <c r="BQ440" s="140"/>
      <c r="BR440" s="140"/>
    </row>
    <row r="441" spans="1:70" s="37" customFormat="1" x14ac:dyDescent="0.25">
      <c r="A441" s="234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44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40"/>
      <c r="AC441" s="140"/>
      <c r="AD441" s="140"/>
      <c r="AE441" s="140"/>
      <c r="AF441" s="140"/>
      <c r="AG441" s="140"/>
      <c r="AH441" s="140"/>
      <c r="AI441" s="140"/>
      <c r="AJ441" s="228"/>
      <c r="AK441" s="140"/>
      <c r="AL441" s="140"/>
      <c r="AM441" s="140"/>
      <c r="AN441" s="140"/>
      <c r="AO441" s="140"/>
      <c r="AP441" s="140"/>
      <c r="AQ441" s="140"/>
      <c r="AR441" s="140"/>
      <c r="AS441" s="140"/>
      <c r="AT441" s="140"/>
      <c r="AU441" s="140"/>
      <c r="AV441" s="140"/>
      <c r="AW441" s="140"/>
      <c r="AX441" s="140"/>
      <c r="AY441" s="140"/>
      <c r="AZ441" s="140"/>
      <c r="BA441" s="140"/>
      <c r="BB441" s="140"/>
      <c r="BC441" s="140"/>
      <c r="BD441" s="140"/>
      <c r="BE441" s="140"/>
      <c r="BF441" s="150"/>
      <c r="BG441" s="140"/>
      <c r="BH441" s="140"/>
      <c r="BI441" s="140"/>
      <c r="BJ441" s="140"/>
      <c r="BK441" s="140"/>
      <c r="BL441" s="140"/>
      <c r="BM441" s="140"/>
      <c r="BN441" s="140"/>
      <c r="BO441" s="140"/>
      <c r="BP441" s="140"/>
      <c r="BQ441" s="140"/>
      <c r="BR441" s="140"/>
    </row>
    <row r="442" spans="1:70" s="37" customFormat="1" ht="15.75" customHeight="1" x14ac:dyDescent="0.25">
      <c r="A442" s="234"/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44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228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  <c r="BD442" s="140"/>
      <c r="BE442" s="140"/>
      <c r="BF442" s="150"/>
      <c r="BG442" s="140"/>
      <c r="BH442" s="140"/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</row>
    <row r="443" spans="1:70" s="37" customFormat="1" x14ac:dyDescent="0.25">
      <c r="A443" s="234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44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40"/>
      <c r="AC443" s="140"/>
      <c r="AD443" s="140"/>
      <c r="AE443" s="140"/>
      <c r="AF443" s="140"/>
      <c r="AG443" s="140"/>
      <c r="AH443" s="140"/>
      <c r="AI443" s="140"/>
      <c r="AJ443" s="228"/>
      <c r="AK443" s="140"/>
      <c r="AL443" s="140"/>
      <c r="AM443" s="140"/>
      <c r="AN443" s="140"/>
      <c r="AO443" s="140"/>
      <c r="AP443" s="140"/>
      <c r="AQ443" s="140"/>
      <c r="AR443" s="140"/>
      <c r="AS443" s="140"/>
      <c r="AT443" s="140"/>
      <c r="AU443" s="140"/>
      <c r="AV443" s="140"/>
      <c r="AW443" s="140"/>
      <c r="AX443" s="140"/>
      <c r="AY443" s="140"/>
      <c r="AZ443" s="140"/>
      <c r="BA443" s="140"/>
      <c r="BB443" s="140"/>
      <c r="BC443" s="140"/>
      <c r="BD443" s="140"/>
      <c r="BE443" s="140"/>
      <c r="BF443" s="150"/>
      <c r="BG443" s="140"/>
      <c r="BH443" s="140"/>
      <c r="BI443" s="140"/>
      <c r="BJ443" s="140"/>
      <c r="BK443" s="140"/>
      <c r="BL443" s="140"/>
      <c r="BM443" s="140"/>
      <c r="BN443" s="140"/>
      <c r="BO443" s="140"/>
      <c r="BP443" s="140"/>
      <c r="BQ443" s="140"/>
      <c r="BR443" s="140"/>
    </row>
    <row r="444" spans="1:70" s="37" customFormat="1" ht="15.75" customHeight="1" x14ac:dyDescent="0.25">
      <c r="A444" s="234"/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44"/>
      <c r="S444" s="140"/>
      <c r="T444" s="140"/>
      <c r="U444" s="140"/>
      <c r="V444" s="140"/>
      <c r="W444" s="140"/>
      <c r="X444" s="140"/>
      <c r="Y444" s="140"/>
      <c r="Z444" s="140"/>
      <c r="AA444" s="140"/>
      <c r="AB444" s="140"/>
      <c r="AC444" s="140"/>
      <c r="AD444" s="140"/>
      <c r="AE444" s="140"/>
      <c r="AF444" s="140"/>
      <c r="AG444" s="140"/>
      <c r="AH444" s="140"/>
      <c r="AI444" s="140"/>
      <c r="AJ444" s="228"/>
      <c r="AK444" s="140"/>
      <c r="AL444" s="140"/>
      <c r="AM444" s="140"/>
      <c r="AN444" s="140"/>
      <c r="AO444" s="140"/>
      <c r="AP444" s="140"/>
      <c r="AQ444" s="140"/>
      <c r="AR444" s="140"/>
      <c r="AS444" s="140"/>
      <c r="AT444" s="140"/>
      <c r="AU444" s="140"/>
      <c r="AV444" s="140"/>
      <c r="AW444" s="140"/>
      <c r="AX444" s="140"/>
      <c r="AY444" s="140"/>
      <c r="AZ444" s="140"/>
      <c r="BA444" s="140"/>
      <c r="BB444" s="140"/>
      <c r="BC444" s="140"/>
      <c r="BD444" s="140"/>
      <c r="BE444" s="140"/>
      <c r="BF444" s="150"/>
      <c r="BG444" s="140"/>
      <c r="BH444" s="140"/>
      <c r="BI444" s="140"/>
      <c r="BJ444" s="140"/>
      <c r="BK444" s="140"/>
      <c r="BL444" s="140"/>
      <c r="BM444" s="140"/>
      <c r="BN444" s="140"/>
      <c r="BO444" s="140"/>
      <c r="BP444" s="140"/>
      <c r="BQ444" s="140"/>
      <c r="BR444" s="140"/>
    </row>
    <row r="445" spans="1:70" s="37" customFormat="1" x14ac:dyDescent="0.25">
      <c r="A445" s="234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44"/>
      <c r="S445" s="140"/>
      <c r="T445" s="140"/>
      <c r="U445" s="140"/>
      <c r="V445" s="140"/>
      <c r="W445" s="140"/>
      <c r="X445" s="140"/>
      <c r="Y445" s="140"/>
      <c r="Z445" s="140"/>
      <c r="AA445" s="140"/>
      <c r="AB445" s="140"/>
      <c r="AC445" s="140"/>
      <c r="AD445" s="140"/>
      <c r="AE445" s="140"/>
      <c r="AF445" s="140"/>
      <c r="AG445" s="140"/>
      <c r="AH445" s="140"/>
      <c r="AI445" s="140"/>
      <c r="AJ445" s="228"/>
      <c r="AK445" s="140"/>
      <c r="AL445" s="140"/>
      <c r="AM445" s="140"/>
      <c r="AN445" s="140"/>
      <c r="AO445" s="140"/>
      <c r="AP445" s="140"/>
      <c r="AQ445" s="140"/>
      <c r="AR445" s="140"/>
      <c r="AS445" s="140"/>
      <c r="AT445" s="140"/>
      <c r="AU445" s="140"/>
      <c r="AV445" s="140"/>
      <c r="AW445" s="140"/>
      <c r="AX445" s="140"/>
      <c r="AY445" s="140"/>
      <c r="AZ445" s="140"/>
      <c r="BA445" s="140"/>
      <c r="BB445" s="140"/>
      <c r="BC445" s="140"/>
      <c r="BD445" s="140"/>
      <c r="BE445" s="140"/>
      <c r="BF445" s="150"/>
      <c r="BG445" s="140"/>
      <c r="BH445" s="140"/>
      <c r="BI445" s="140"/>
      <c r="BJ445" s="140"/>
      <c r="BK445" s="140"/>
      <c r="BL445" s="140"/>
      <c r="BM445" s="140"/>
      <c r="BN445" s="140"/>
      <c r="BO445" s="140"/>
      <c r="BP445" s="140"/>
      <c r="BQ445" s="140"/>
      <c r="BR445" s="140"/>
    </row>
    <row r="446" spans="1:70" s="37" customFormat="1" ht="15.75" customHeight="1" x14ac:dyDescent="0.25">
      <c r="A446" s="234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44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0"/>
      <c r="AE446" s="140"/>
      <c r="AF446" s="140"/>
      <c r="AG446" s="140"/>
      <c r="AH446" s="140"/>
      <c r="AI446" s="140"/>
      <c r="AJ446" s="228"/>
      <c r="AK446" s="140"/>
      <c r="AL446" s="140"/>
      <c r="AM446" s="140"/>
      <c r="AN446" s="140"/>
      <c r="AO446" s="140"/>
      <c r="AP446" s="140"/>
      <c r="AQ446" s="140"/>
      <c r="AR446" s="140"/>
      <c r="AS446" s="140"/>
      <c r="AT446" s="140"/>
      <c r="AU446" s="140"/>
      <c r="AV446" s="140"/>
      <c r="AW446" s="140"/>
      <c r="AX446" s="140"/>
      <c r="AY446" s="140"/>
      <c r="AZ446" s="140"/>
      <c r="BA446" s="140"/>
      <c r="BB446" s="140"/>
      <c r="BC446" s="140"/>
      <c r="BD446" s="140"/>
      <c r="BE446" s="140"/>
      <c r="BF446" s="150"/>
      <c r="BG446" s="140"/>
      <c r="BH446" s="140"/>
      <c r="BI446" s="140"/>
      <c r="BJ446" s="140"/>
      <c r="BK446" s="140"/>
      <c r="BL446" s="140"/>
      <c r="BM446" s="140"/>
      <c r="BN446" s="140"/>
      <c r="BO446" s="140"/>
      <c r="BP446" s="140"/>
      <c r="BQ446" s="140"/>
      <c r="BR446" s="140"/>
    </row>
    <row r="447" spans="1:70" s="37" customFormat="1" x14ac:dyDescent="0.25">
      <c r="A447" s="234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44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40"/>
      <c r="AD447" s="140"/>
      <c r="AE447" s="140"/>
      <c r="AF447" s="140"/>
      <c r="AG447" s="140"/>
      <c r="AH447" s="140"/>
      <c r="AI447" s="140"/>
      <c r="AJ447" s="228"/>
      <c r="AK447" s="140"/>
      <c r="AL447" s="140"/>
      <c r="AM447" s="140"/>
      <c r="AN447" s="140"/>
      <c r="AO447" s="140"/>
      <c r="AP447" s="140"/>
      <c r="AQ447" s="140"/>
      <c r="AR447" s="140"/>
      <c r="AS447" s="140"/>
      <c r="AT447" s="140"/>
      <c r="AU447" s="140"/>
      <c r="AV447" s="140"/>
      <c r="AW447" s="140"/>
      <c r="AX447" s="140"/>
      <c r="AY447" s="140"/>
      <c r="AZ447" s="140"/>
      <c r="BA447" s="140"/>
      <c r="BB447" s="140"/>
      <c r="BC447" s="140"/>
      <c r="BD447" s="140"/>
      <c r="BE447" s="140"/>
      <c r="BF447" s="150"/>
      <c r="BG447" s="140"/>
      <c r="BH447" s="140"/>
      <c r="BI447" s="140"/>
      <c r="BJ447" s="140"/>
      <c r="BK447" s="140"/>
      <c r="BL447" s="140"/>
      <c r="BM447" s="140"/>
      <c r="BN447" s="140"/>
      <c r="BO447" s="140"/>
      <c r="BP447" s="140"/>
      <c r="BQ447" s="140"/>
      <c r="BR447" s="140"/>
    </row>
    <row r="448" spans="1:70" s="37" customFormat="1" ht="15.75" customHeight="1" x14ac:dyDescent="0.25">
      <c r="A448" s="234"/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44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40"/>
      <c r="AD448" s="140"/>
      <c r="AE448" s="140"/>
      <c r="AF448" s="140"/>
      <c r="AG448" s="140"/>
      <c r="AH448" s="140"/>
      <c r="AI448" s="140"/>
      <c r="AJ448" s="228"/>
      <c r="AK448" s="140"/>
      <c r="AL448" s="140"/>
      <c r="AM448" s="140"/>
      <c r="AN448" s="140"/>
      <c r="AO448" s="140"/>
      <c r="AP448" s="140"/>
      <c r="AQ448" s="140"/>
      <c r="AR448" s="140"/>
      <c r="AS448" s="140"/>
      <c r="AT448" s="140"/>
      <c r="AU448" s="140"/>
      <c r="AV448" s="140"/>
      <c r="AW448" s="140"/>
      <c r="AX448" s="140"/>
      <c r="AY448" s="140"/>
      <c r="AZ448" s="140"/>
      <c r="BA448" s="140"/>
      <c r="BB448" s="140"/>
      <c r="BC448" s="140"/>
      <c r="BD448" s="140"/>
      <c r="BE448" s="140"/>
      <c r="BF448" s="150"/>
      <c r="BG448" s="140"/>
      <c r="BH448" s="140"/>
      <c r="BI448" s="140"/>
      <c r="BJ448" s="140"/>
      <c r="BK448" s="140"/>
      <c r="BL448" s="140"/>
      <c r="BM448" s="140"/>
      <c r="BN448" s="140"/>
      <c r="BO448" s="140"/>
      <c r="BP448" s="140"/>
      <c r="BQ448" s="140"/>
      <c r="BR448" s="140"/>
    </row>
    <row r="449" spans="1:70" s="37" customFormat="1" x14ac:dyDescent="0.25">
      <c r="A449" s="234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44"/>
      <c r="S449" s="140"/>
      <c r="T449" s="140"/>
      <c r="U449" s="140"/>
      <c r="V449" s="140"/>
      <c r="W449" s="140"/>
      <c r="X449" s="140"/>
      <c r="Y449" s="140"/>
      <c r="Z449" s="140"/>
      <c r="AA449" s="140"/>
      <c r="AB449" s="140"/>
      <c r="AC449" s="140"/>
      <c r="AD449" s="140"/>
      <c r="AE449" s="140"/>
      <c r="AF449" s="140"/>
      <c r="AG449" s="140"/>
      <c r="AH449" s="140"/>
      <c r="AI449" s="140"/>
      <c r="AJ449" s="228"/>
      <c r="AK449" s="140"/>
      <c r="AL449" s="140"/>
      <c r="AM449" s="140"/>
      <c r="AN449" s="140"/>
      <c r="AO449" s="140"/>
      <c r="AP449" s="140"/>
      <c r="AQ449" s="140"/>
      <c r="AR449" s="140"/>
      <c r="AS449" s="140"/>
      <c r="AT449" s="140"/>
      <c r="AU449" s="140"/>
      <c r="AV449" s="140"/>
      <c r="AW449" s="140"/>
      <c r="AX449" s="140"/>
      <c r="AY449" s="140"/>
      <c r="AZ449" s="140"/>
      <c r="BA449" s="140"/>
      <c r="BB449" s="140"/>
      <c r="BC449" s="140"/>
      <c r="BD449" s="140"/>
      <c r="BE449" s="140"/>
      <c r="BF449" s="150"/>
      <c r="BG449" s="140"/>
      <c r="BH449" s="140"/>
      <c r="BI449" s="140"/>
      <c r="BJ449" s="140"/>
      <c r="BK449" s="140"/>
      <c r="BL449" s="140"/>
      <c r="BM449" s="140"/>
      <c r="BN449" s="140"/>
      <c r="BO449" s="140"/>
      <c r="BP449" s="140"/>
      <c r="BQ449" s="140"/>
      <c r="BR449" s="140"/>
    </row>
    <row r="450" spans="1:70" s="37" customFormat="1" ht="15.75" customHeight="1" x14ac:dyDescent="0.25">
      <c r="A450" s="234"/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44"/>
      <c r="S450" s="140"/>
      <c r="T450" s="140"/>
      <c r="U450" s="140"/>
      <c r="V450" s="140"/>
      <c r="W450" s="140"/>
      <c r="X450" s="140"/>
      <c r="Y450" s="140"/>
      <c r="Z450" s="140"/>
      <c r="AA450" s="140"/>
      <c r="AB450" s="140"/>
      <c r="AC450" s="140"/>
      <c r="AD450" s="140"/>
      <c r="AE450" s="140"/>
      <c r="AF450" s="140"/>
      <c r="AG450" s="140"/>
      <c r="AH450" s="140"/>
      <c r="AI450" s="140"/>
      <c r="AJ450" s="228"/>
      <c r="AK450" s="140"/>
      <c r="AL450" s="140"/>
      <c r="AM450" s="140"/>
      <c r="AN450" s="140"/>
      <c r="AO450" s="140"/>
      <c r="AP450" s="140"/>
      <c r="AQ450" s="140"/>
      <c r="AR450" s="140"/>
      <c r="AS450" s="140"/>
      <c r="AT450" s="140"/>
      <c r="AU450" s="140"/>
      <c r="AV450" s="140"/>
      <c r="AW450" s="140"/>
      <c r="AX450" s="140"/>
      <c r="AY450" s="140"/>
      <c r="AZ450" s="140"/>
      <c r="BA450" s="140"/>
      <c r="BB450" s="140"/>
      <c r="BC450" s="140"/>
      <c r="BD450" s="140"/>
      <c r="BE450" s="140"/>
      <c r="BF450" s="150"/>
      <c r="BG450" s="140"/>
      <c r="BH450" s="140"/>
      <c r="BI450" s="140"/>
      <c r="BJ450" s="140"/>
      <c r="BK450" s="140"/>
      <c r="BL450" s="140"/>
      <c r="BM450" s="140"/>
      <c r="BN450" s="140"/>
      <c r="BO450" s="140"/>
      <c r="BP450" s="140"/>
      <c r="BQ450" s="140"/>
      <c r="BR450" s="140"/>
    </row>
    <row r="451" spans="1:70" s="37" customFormat="1" x14ac:dyDescent="0.25">
      <c r="A451" s="234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44"/>
      <c r="S451" s="140"/>
      <c r="T451" s="140"/>
      <c r="U451" s="140"/>
      <c r="V451" s="140"/>
      <c r="W451" s="140"/>
      <c r="X451" s="140"/>
      <c r="Y451" s="140"/>
      <c r="Z451" s="140"/>
      <c r="AA451" s="140"/>
      <c r="AB451" s="140"/>
      <c r="AC451" s="140"/>
      <c r="AD451" s="140"/>
      <c r="AE451" s="140"/>
      <c r="AF451" s="140"/>
      <c r="AG451" s="140"/>
      <c r="AH451" s="140"/>
      <c r="AI451" s="140"/>
      <c r="AJ451" s="228"/>
      <c r="AK451" s="140"/>
      <c r="AL451" s="140"/>
      <c r="AM451" s="140"/>
      <c r="AN451" s="140"/>
      <c r="AO451" s="140"/>
      <c r="AP451" s="140"/>
      <c r="AQ451" s="140"/>
      <c r="AR451" s="140"/>
      <c r="AS451" s="140"/>
      <c r="AT451" s="140"/>
      <c r="AU451" s="140"/>
      <c r="AV451" s="140"/>
      <c r="AW451" s="140"/>
      <c r="AX451" s="140"/>
      <c r="AY451" s="140"/>
      <c r="AZ451" s="140"/>
      <c r="BA451" s="140"/>
      <c r="BB451" s="140"/>
      <c r="BC451" s="140"/>
      <c r="BD451" s="140"/>
      <c r="BE451" s="140"/>
      <c r="BF451" s="150"/>
      <c r="BG451" s="140"/>
      <c r="BH451" s="140"/>
      <c r="BI451" s="140"/>
      <c r="BJ451" s="140"/>
      <c r="BK451" s="140"/>
      <c r="BL451" s="140"/>
      <c r="BM451" s="140"/>
      <c r="BN451" s="140"/>
      <c r="BO451" s="140"/>
      <c r="BP451" s="140"/>
      <c r="BQ451" s="140"/>
      <c r="BR451" s="140"/>
    </row>
    <row r="452" spans="1:70" s="37" customFormat="1" ht="15.75" customHeight="1" x14ac:dyDescent="0.25">
      <c r="A452" s="234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44"/>
      <c r="S452" s="140"/>
      <c r="T452" s="140"/>
      <c r="U452" s="140"/>
      <c r="V452" s="140"/>
      <c r="W452" s="140"/>
      <c r="X452" s="140"/>
      <c r="Y452" s="140"/>
      <c r="Z452" s="140"/>
      <c r="AA452" s="140"/>
      <c r="AB452" s="140"/>
      <c r="AC452" s="140"/>
      <c r="AD452" s="140"/>
      <c r="AE452" s="140"/>
      <c r="AF452" s="140"/>
      <c r="AG452" s="140"/>
      <c r="AH452" s="140"/>
      <c r="AI452" s="140"/>
      <c r="AJ452" s="228"/>
      <c r="AK452" s="140"/>
      <c r="AL452" s="140"/>
      <c r="AM452" s="140"/>
      <c r="AN452" s="140"/>
      <c r="AO452" s="140"/>
      <c r="AP452" s="140"/>
      <c r="AQ452" s="140"/>
      <c r="AR452" s="140"/>
      <c r="AS452" s="140"/>
      <c r="AT452" s="140"/>
      <c r="AU452" s="140"/>
      <c r="AV452" s="140"/>
      <c r="AW452" s="140"/>
      <c r="AX452" s="140"/>
      <c r="AY452" s="140"/>
      <c r="AZ452" s="140"/>
      <c r="BA452" s="140"/>
      <c r="BB452" s="140"/>
      <c r="BC452" s="140"/>
      <c r="BD452" s="140"/>
      <c r="BE452" s="140"/>
      <c r="BF452" s="150"/>
      <c r="BG452" s="140"/>
      <c r="BH452" s="140"/>
      <c r="BI452" s="140"/>
      <c r="BJ452" s="140"/>
      <c r="BK452" s="140"/>
      <c r="BL452" s="140"/>
      <c r="BM452" s="140"/>
      <c r="BN452" s="140"/>
      <c r="BO452" s="140"/>
      <c r="BP452" s="140"/>
      <c r="BQ452" s="140"/>
      <c r="BR452" s="140"/>
    </row>
    <row r="453" spans="1:70" s="37" customFormat="1" x14ac:dyDescent="0.25">
      <c r="A453" s="234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44"/>
      <c r="S453" s="140"/>
      <c r="T453" s="140"/>
      <c r="U453" s="140"/>
      <c r="V453" s="140"/>
      <c r="W453" s="140"/>
      <c r="X453" s="140"/>
      <c r="Y453" s="140"/>
      <c r="Z453" s="140"/>
      <c r="AA453" s="140"/>
      <c r="AB453" s="140"/>
      <c r="AC453" s="140"/>
      <c r="AD453" s="140"/>
      <c r="AE453" s="140"/>
      <c r="AF453" s="140"/>
      <c r="AG453" s="140"/>
      <c r="AH453" s="140"/>
      <c r="AI453" s="140"/>
      <c r="AJ453" s="228"/>
      <c r="AK453" s="140"/>
      <c r="AL453" s="140"/>
      <c r="AM453" s="140"/>
      <c r="AN453" s="140"/>
      <c r="AO453" s="140"/>
      <c r="AP453" s="140"/>
      <c r="AQ453" s="140"/>
      <c r="AR453" s="140"/>
      <c r="AS453" s="140"/>
      <c r="AT453" s="140"/>
      <c r="AU453" s="140"/>
      <c r="AV453" s="140"/>
      <c r="AW453" s="140"/>
      <c r="AX453" s="140"/>
      <c r="AY453" s="140"/>
      <c r="AZ453" s="140"/>
      <c r="BA453" s="140"/>
      <c r="BB453" s="140"/>
      <c r="BC453" s="140"/>
      <c r="BD453" s="140"/>
      <c r="BE453" s="140"/>
      <c r="BF453" s="150"/>
      <c r="BG453" s="140"/>
      <c r="BH453" s="140"/>
      <c r="BI453" s="140"/>
      <c r="BJ453" s="140"/>
      <c r="BK453" s="140"/>
      <c r="BL453" s="140"/>
      <c r="BM453" s="140"/>
      <c r="BN453" s="140"/>
      <c r="BO453" s="140"/>
      <c r="BP453" s="140"/>
      <c r="BQ453" s="140"/>
      <c r="BR453" s="140"/>
    </row>
    <row r="454" spans="1:70" s="37" customFormat="1" ht="15.75" customHeight="1" x14ac:dyDescent="0.25">
      <c r="A454" s="234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44"/>
      <c r="S454" s="140"/>
      <c r="T454" s="140"/>
      <c r="U454" s="140"/>
      <c r="V454" s="140"/>
      <c r="W454" s="140"/>
      <c r="X454" s="140"/>
      <c r="Y454" s="140"/>
      <c r="Z454" s="140"/>
      <c r="AA454" s="140"/>
      <c r="AB454" s="140"/>
      <c r="AC454" s="140"/>
      <c r="AD454" s="140"/>
      <c r="AE454" s="140"/>
      <c r="AF454" s="140"/>
      <c r="AG454" s="140"/>
      <c r="AH454" s="140"/>
      <c r="AI454" s="140"/>
      <c r="AJ454" s="228"/>
      <c r="AK454" s="140"/>
      <c r="AL454" s="140"/>
      <c r="AM454" s="140"/>
      <c r="AN454" s="140"/>
      <c r="AO454" s="140"/>
      <c r="AP454" s="140"/>
      <c r="AQ454" s="140"/>
      <c r="AR454" s="140"/>
      <c r="AS454" s="140"/>
      <c r="AT454" s="140"/>
      <c r="AU454" s="140"/>
      <c r="AV454" s="140"/>
      <c r="AW454" s="140"/>
      <c r="AX454" s="140"/>
      <c r="AY454" s="140"/>
      <c r="AZ454" s="140"/>
      <c r="BA454" s="140"/>
      <c r="BB454" s="140"/>
      <c r="BC454" s="140"/>
      <c r="BD454" s="140"/>
      <c r="BE454" s="140"/>
      <c r="BF454" s="150"/>
      <c r="BG454" s="140"/>
      <c r="BH454" s="140"/>
      <c r="BI454" s="140"/>
      <c r="BJ454" s="140"/>
      <c r="BK454" s="140"/>
      <c r="BL454" s="140"/>
      <c r="BM454" s="140"/>
      <c r="BN454" s="140"/>
      <c r="BO454" s="140"/>
      <c r="BP454" s="140"/>
      <c r="BQ454" s="140"/>
      <c r="BR454" s="140"/>
    </row>
    <row r="455" spans="1:70" s="37" customFormat="1" x14ac:dyDescent="0.25">
      <c r="A455" s="234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44"/>
      <c r="S455" s="140"/>
      <c r="T455" s="140"/>
      <c r="U455" s="140"/>
      <c r="V455" s="140"/>
      <c r="W455" s="140"/>
      <c r="X455" s="140"/>
      <c r="Y455" s="140"/>
      <c r="Z455" s="140"/>
      <c r="AA455" s="140"/>
      <c r="AB455" s="140"/>
      <c r="AC455" s="140"/>
      <c r="AD455" s="140"/>
      <c r="AE455" s="140"/>
      <c r="AF455" s="140"/>
      <c r="AG455" s="140"/>
      <c r="AH455" s="140"/>
      <c r="AI455" s="140"/>
      <c r="AJ455" s="228"/>
      <c r="AK455" s="140"/>
      <c r="AL455" s="140"/>
      <c r="AM455" s="140"/>
      <c r="AN455" s="140"/>
      <c r="AO455" s="140"/>
      <c r="AP455" s="140"/>
      <c r="AQ455" s="140"/>
      <c r="AR455" s="140"/>
      <c r="AS455" s="140"/>
      <c r="AT455" s="140"/>
      <c r="AU455" s="140"/>
      <c r="AV455" s="140"/>
      <c r="AW455" s="140"/>
      <c r="AX455" s="140"/>
      <c r="AY455" s="140"/>
      <c r="AZ455" s="140"/>
      <c r="BA455" s="140"/>
      <c r="BB455" s="140"/>
      <c r="BC455" s="140"/>
      <c r="BD455" s="140"/>
      <c r="BE455" s="140"/>
      <c r="BF455" s="150"/>
      <c r="BG455" s="140"/>
      <c r="BH455" s="140"/>
      <c r="BI455" s="140"/>
      <c r="BJ455" s="140"/>
      <c r="BK455" s="140"/>
      <c r="BL455" s="140"/>
      <c r="BM455" s="140"/>
      <c r="BN455" s="140"/>
      <c r="BO455" s="140"/>
      <c r="BP455" s="140"/>
      <c r="BQ455" s="140"/>
      <c r="BR455" s="140"/>
    </row>
    <row r="456" spans="1:70" s="37" customFormat="1" ht="15.75" customHeight="1" x14ac:dyDescent="0.25">
      <c r="A456" s="234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44"/>
      <c r="S456" s="140"/>
      <c r="T456" s="140"/>
      <c r="U456" s="140"/>
      <c r="V456" s="140"/>
      <c r="W456" s="140"/>
      <c r="X456" s="140"/>
      <c r="Y456" s="140"/>
      <c r="Z456" s="140"/>
      <c r="AA456" s="140"/>
      <c r="AB456" s="140"/>
      <c r="AC456" s="140"/>
      <c r="AD456" s="140"/>
      <c r="AE456" s="140"/>
      <c r="AF456" s="140"/>
      <c r="AG456" s="140"/>
      <c r="AH456" s="140"/>
      <c r="AI456" s="140"/>
      <c r="AJ456" s="228"/>
      <c r="AK456" s="140"/>
      <c r="AL456" s="140"/>
      <c r="AM456" s="140"/>
      <c r="AN456" s="140"/>
      <c r="AO456" s="140"/>
      <c r="AP456" s="140"/>
      <c r="AQ456" s="140"/>
      <c r="AR456" s="140"/>
      <c r="AS456" s="140"/>
      <c r="AT456" s="140"/>
      <c r="AU456" s="140"/>
      <c r="AV456" s="140"/>
      <c r="AW456" s="140"/>
      <c r="AX456" s="140"/>
      <c r="AY456" s="140"/>
      <c r="AZ456" s="140"/>
      <c r="BA456" s="140"/>
      <c r="BB456" s="140"/>
      <c r="BC456" s="140"/>
      <c r="BD456" s="140"/>
      <c r="BE456" s="140"/>
      <c r="BF456" s="150"/>
      <c r="BG456" s="140"/>
      <c r="BH456" s="140"/>
      <c r="BI456" s="140"/>
      <c r="BJ456" s="140"/>
      <c r="BK456" s="140"/>
      <c r="BL456" s="140"/>
      <c r="BM456" s="140"/>
      <c r="BN456" s="140"/>
      <c r="BO456" s="140"/>
      <c r="BP456" s="140"/>
      <c r="BQ456" s="140"/>
      <c r="BR456" s="140"/>
    </row>
    <row r="457" spans="1:70" s="37" customFormat="1" x14ac:dyDescent="0.25">
      <c r="A457" s="234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44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40"/>
      <c r="AC457" s="140"/>
      <c r="AD457" s="140"/>
      <c r="AE457" s="140"/>
      <c r="AF457" s="140"/>
      <c r="AG457" s="140"/>
      <c r="AH457" s="140"/>
      <c r="AI457" s="140"/>
      <c r="AJ457" s="228"/>
      <c r="AK457" s="140"/>
      <c r="AL457" s="140"/>
      <c r="AM457" s="140"/>
      <c r="AN457" s="140"/>
      <c r="AO457" s="140"/>
      <c r="AP457" s="140"/>
      <c r="AQ457" s="140"/>
      <c r="AR457" s="140"/>
      <c r="AS457" s="140"/>
      <c r="AT457" s="140"/>
      <c r="AU457" s="140"/>
      <c r="AV457" s="140"/>
      <c r="AW457" s="140"/>
      <c r="AX457" s="140"/>
      <c r="AY457" s="140"/>
      <c r="AZ457" s="140"/>
      <c r="BA457" s="140"/>
      <c r="BB457" s="140"/>
      <c r="BC457" s="140"/>
      <c r="BD457" s="140"/>
      <c r="BE457" s="140"/>
      <c r="BF457" s="150"/>
      <c r="BG457" s="140"/>
      <c r="BH457" s="140"/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</row>
    <row r="458" spans="1:70" s="37" customFormat="1" ht="15.75" customHeight="1" x14ac:dyDescent="0.25">
      <c r="A458" s="234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44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40"/>
      <c r="AD458" s="140"/>
      <c r="AE458" s="140"/>
      <c r="AF458" s="140"/>
      <c r="AG458" s="140"/>
      <c r="AH458" s="140"/>
      <c r="AI458" s="140"/>
      <c r="AJ458" s="228"/>
      <c r="AK458" s="140"/>
      <c r="AL458" s="140"/>
      <c r="AM458" s="140"/>
      <c r="AN458" s="140"/>
      <c r="AO458" s="140"/>
      <c r="AP458" s="140"/>
      <c r="AQ458" s="140"/>
      <c r="AR458" s="140"/>
      <c r="AS458" s="140"/>
      <c r="AT458" s="140"/>
      <c r="AU458" s="140"/>
      <c r="AV458" s="140"/>
      <c r="AW458" s="140"/>
      <c r="AX458" s="140"/>
      <c r="AY458" s="140"/>
      <c r="AZ458" s="140"/>
      <c r="BA458" s="140"/>
      <c r="BB458" s="140"/>
      <c r="BC458" s="140"/>
      <c r="BD458" s="140"/>
      <c r="BE458" s="140"/>
      <c r="BF458" s="150"/>
      <c r="BG458" s="140"/>
      <c r="BH458" s="140"/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</row>
    <row r="459" spans="1:70" s="37" customFormat="1" x14ac:dyDescent="0.25">
      <c r="A459" s="234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44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40"/>
      <c r="AC459" s="140"/>
      <c r="AD459" s="140"/>
      <c r="AE459" s="140"/>
      <c r="AF459" s="140"/>
      <c r="AG459" s="140"/>
      <c r="AH459" s="140"/>
      <c r="AI459" s="140"/>
      <c r="AJ459" s="228"/>
      <c r="AK459" s="140"/>
      <c r="AL459" s="140"/>
      <c r="AM459" s="140"/>
      <c r="AN459" s="140"/>
      <c r="AO459" s="140"/>
      <c r="AP459" s="140"/>
      <c r="AQ459" s="140"/>
      <c r="AR459" s="140"/>
      <c r="AS459" s="140"/>
      <c r="AT459" s="140"/>
      <c r="AU459" s="140"/>
      <c r="AV459" s="140"/>
      <c r="AW459" s="140"/>
      <c r="AX459" s="140"/>
      <c r="AY459" s="140"/>
      <c r="AZ459" s="140"/>
      <c r="BA459" s="140"/>
      <c r="BB459" s="140"/>
      <c r="BC459" s="140"/>
      <c r="BD459" s="140"/>
      <c r="BE459" s="140"/>
      <c r="BF459" s="150"/>
      <c r="BG459" s="140"/>
      <c r="BH459" s="140"/>
      <c r="BI459" s="140"/>
      <c r="BJ459" s="140"/>
      <c r="BK459" s="140"/>
      <c r="BL459" s="140"/>
      <c r="BM459" s="140"/>
      <c r="BN459" s="140"/>
      <c r="BO459" s="140"/>
      <c r="BP459" s="140"/>
      <c r="BQ459" s="140"/>
      <c r="BR459" s="140"/>
    </row>
    <row r="460" spans="1:70" s="37" customFormat="1" ht="15.75" customHeight="1" x14ac:dyDescent="0.25">
      <c r="A460" s="234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44"/>
      <c r="S460" s="140"/>
      <c r="T460" s="140"/>
      <c r="U460" s="140"/>
      <c r="V460" s="140"/>
      <c r="W460" s="140"/>
      <c r="X460" s="140"/>
      <c r="Y460" s="140"/>
      <c r="Z460" s="140"/>
      <c r="AA460" s="140"/>
      <c r="AB460" s="140"/>
      <c r="AC460" s="140"/>
      <c r="AD460" s="140"/>
      <c r="AE460" s="140"/>
      <c r="AF460" s="140"/>
      <c r="AG460" s="140"/>
      <c r="AH460" s="140"/>
      <c r="AI460" s="140"/>
      <c r="AJ460" s="228"/>
      <c r="AK460" s="140"/>
      <c r="AL460" s="140"/>
      <c r="AM460" s="140"/>
      <c r="AN460" s="140"/>
      <c r="AO460" s="140"/>
      <c r="AP460" s="140"/>
      <c r="AQ460" s="140"/>
      <c r="AR460" s="140"/>
      <c r="AS460" s="140"/>
      <c r="AT460" s="140"/>
      <c r="AU460" s="140"/>
      <c r="AV460" s="140"/>
      <c r="AW460" s="140"/>
      <c r="AX460" s="140"/>
      <c r="AY460" s="140"/>
      <c r="AZ460" s="140"/>
      <c r="BA460" s="140"/>
      <c r="BB460" s="140"/>
      <c r="BC460" s="140"/>
      <c r="BD460" s="140"/>
      <c r="BE460" s="140"/>
      <c r="BF460" s="150"/>
      <c r="BG460" s="140"/>
      <c r="BH460" s="140"/>
      <c r="BI460" s="140"/>
      <c r="BJ460" s="140"/>
      <c r="BK460" s="140"/>
      <c r="BL460" s="140"/>
      <c r="BM460" s="140"/>
      <c r="BN460" s="140"/>
      <c r="BO460" s="140"/>
      <c r="BP460" s="140"/>
      <c r="BQ460" s="140"/>
      <c r="BR460" s="140"/>
    </row>
    <row r="461" spans="1:70" s="37" customFormat="1" x14ac:dyDescent="0.25">
      <c r="A461" s="234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44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40"/>
      <c r="AD461" s="140"/>
      <c r="AE461" s="140"/>
      <c r="AF461" s="140"/>
      <c r="AG461" s="140"/>
      <c r="AH461" s="140"/>
      <c r="AI461" s="140"/>
      <c r="AJ461" s="228"/>
      <c r="AK461" s="140"/>
      <c r="AL461" s="140"/>
      <c r="AM461" s="140"/>
      <c r="AN461" s="140"/>
      <c r="AO461" s="140"/>
      <c r="AP461" s="140"/>
      <c r="AQ461" s="140"/>
      <c r="AR461" s="140"/>
      <c r="AS461" s="140"/>
      <c r="AT461" s="140"/>
      <c r="AU461" s="140"/>
      <c r="AV461" s="140"/>
      <c r="AW461" s="140"/>
      <c r="AX461" s="140"/>
      <c r="AY461" s="140"/>
      <c r="AZ461" s="140"/>
      <c r="BA461" s="140"/>
      <c r="BB461" s="140"/>
      <c r="BC461" s="140"/>
      <c r="BD461" s="140"/>
      <c r="BE461" s="140"/>
      <c r="BF461" s="150"/>
      <c r="BG461" s="140"/>
      <c r="BH461" s="140"/>
      <c r="BI461" s="140"/>
      <c r="BJ461" s="140"/>
      <c r="BK461" s="140"/>
      <c r="BL461" s="140"/>
      <c r="BM461" s="140"/>
      <c r="BN461" s="140"/>
      <c r="BO461" s="140"/>
      <c r="BP461" s="140"/>
      <c r="BQ461" s="140"/>
      <c r="BR461" s="140"/>
    </row>
    <row r="462" spans="1:70" s="37" customFormat="1" ht="15.75" customHeight="1" x14ac:dyDescent="0.25">
      <c r="A462" s="234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44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40"/>
      <c r="AD462" s="140"/>
      <c r="AE462" s="140"/>
      <c r="AF462" s="140"/>
      <c r="AG462" s="140"/>
      <c r="AH462" s="140"/>
      <c r="AI462" s="140"/>
      <c r="AJ462" s="228"/>
      <c r="AK462" s="140"/>
      <c r="AL462" s="140"/>
      <c r="AM462" s="140"/>
      <c r="AN462" s="140"/>
      <c r="AO462" s="140"/>
      <c r="AP462" s="140"/>
      <c r="AQ462" s="140"/>
      <c r="AR462" s="140"/>
      <c r="AS462" s="140"/>
      <c r="AT462" s="140"/>
      <c r="AU462" s="140"/>
      <c r="AV462" s="140"/>
      <c r="AW462" s="140"/>
      <c r="AX462" s="140"/>
      <c r="AY462" s="140"/>
      <c r="AZ462" s="140"/>
      <c r="BA462" s="140"/>
      <c r="BB462" s="140"/>
      <c r="BC462" s="140"/>
      <c r="BD462" s="140"/>
      <c r="BE462" s="140"/>
      <c r="BF462" s="150"/>
      <c r="BG462" s="140"/>
      <c r="BH462" s="140"/>
      <c r="BI462" s="140"/>
      <c r="BJ462" s="140"/>
      <c r="BK462" s="140"/>
      <c r="BL462" s="140"/>
      <c r="BM462" s="140"/>
      <c r="BN462" s="140"/>
      <c r="BO462" s="140"/>
      <c r="BP462" s="140"/>
      <c r="BQ462" s="140"/>
      <c r="BR462" s="140"/>
    </row>
    <row r="463" spans="1:70" s="37" customFormat="1" x14ac:dyDescent="0.25">
      <c r="A463" s="234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44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40"/>
      <c r="AD463" s="140"/>
      <c r="AE463" s="140"/>
      <c r="AF463" s="140"/>
      <c r="AG463" s="140"/>
      <c r="AH463" s="140"/>
      <c r="AI463" s="140"/>
      <c r="AJ463" s="228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  <c r="AV463" s="140"/>
      <c r="AW463" s="140"/>
      <c r="AX463" s="140"/>
      <c r="AY463" s="140"/>
      <c r="AZ463" s="140"/>
      <c r="BA463" s="140"/>
      <c r="BB463" s="140"/>
      <c r="BC463" s="140"/>
      <c r="BD463" s="140"/>
      <c r="BE463" s="140"/>
      <c r="BF463" s="150"/>
      <c r="BG463" s="140"/>
      <c r="BH463" s="140"/>
      <c r="BI463" s="140"/>
      <c r="BJ463" s="140"/>
      <c r="BK463" s="140"/>
      <c r="BL463" s="140"/>
      <c r="BM463" s="140"/>
      <c r="BN463" s="140"/>
      <c r="BO463" s="140"/>
      <c r="BP463" s="140"/>
      <c r="BQ463" s="140"/>
      <c r="BR463" s="140"/>
    </row>
    <row r="464" spans="1:70" s="37" customFormat="1" ht="15.75" customHeight="1" x14ac:dyDescent="0.25">
      <c r="A464" s="234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44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40"/>
      <c r="AC464" s="140"/>
      <c r="AD464" s="140"/>
      <c r="AE464" s="140"/>
      <c r="AF464" s="140"/>
      <c r="AG464" s="140"/>
      <c r="AH464" s="140"/>
      <c r="AI464" s="140"/>
      <c r="AJ464" s="228"/>
      <c r="AK464" s="140"/>
      <c r="AL464" s="140"/>
      <c r="AM464" s="140"/>
      <c r="AN464" s="140"/>
      <c r="AO464" s="140"/>
      <c r="AP464" s="140"/>
      <c r="AQ464" s="140"/>
      <c r="AR464" s="140"/>
      <c r="AS464" s="140"/>
      <c r="AT464" s="140"/>
      <c r="AU464" s="140"/>
      <c r="AV464" s="140"/>
      <c r="AW464" s="140"/>
      <c r="AX464" s="140"/>
      <c r="AY464" s="140"/>
      <c r="AZ464" s="140"/>
      <c r="BA464" s="140"/>
      <c r="BB464" s="140"/>
      <c r="BC464" s="140"/>
      <c r="BD464" s="140"/>
      <c r="BE464" s="140"/>
      <c r="BF464" s="150"/>
      <c r="BG464" s="140"/>
      <c r="BH464" s="140"/>
      <c r="BI464" s="140"/>
      <c r="BJ464" s="140"/>
      <c r="BK464" s="140"/>
      <c r="BL464" s="140"/>
      <c r="BM464" s="140"/>
      <c r="BN464" s="140"/>
      <c r="BO464" s="140"/>
      <c r="BP464" s="140"/>
      <c r="BQ464" s="140"/>
      <c r="BR464" s="140"/>
    </row>
    <row r="465" spans="1:70" s="37" customFormat="1" x14ac:dyDescent="0.25">
      <c r="A465" s="234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44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40"/>
      <c r="AC465" s="140"/>
      <c r="AD465" s="140"/>
      <c r="AE465" s="140"/>
      <c r="AF465" s="140"/>
      <c r="AG465" s="140"/>
      <c r="AH465" s="140"/>
      <c r="AI465" s="140"/>
      <c r="AJ465" s="228"/>
      <c r="AK465" s="140"/>
      <c r="AL465" s="140"/>
      <c r="AM465" s="140"/>
      <c r="AN465" s="140"/>
      <c r="AO465" s="140"/>
      <c r="AP465" s="140"/>
      <c r="AQ465" s="140"/>
      <c r="AR465" s="140"/>
      <c r="AS465" s="140"/>
      <c r="AT465" s="140"/>
      <c r="AU465" s="140"/>
      <c r="AV465" s="140"/>
      <c r="AW465" s="140"/>
      <c r="AX465" s="140"/>
      <c r="AY465" s="140"/>
      <c r="AZ465" s="140"/>
      <c r="BA465" s="140"/>
      <c r="BB465" s="140"/>
      <c r="BC465" s="140"/>
      <c r="BD465" s="140"/>
      <c r="BE465" s="140"/>
      <c r="BF465" s="150"/>
      <c r="BG465" s="140"/>
      <c r="BH465" s="140"/>
      <c r="BI465" s="140"/>
      <c r="BJ465" s="140"/>
      <c r="BK465" s="140"/>
      <c r="BL465" s="140"/>
      <c r="BM465" s="140"/>
      <c r="BN465" s="140"/>
      <c r="BO465" s="140"/>
      <c r="BP465" s="140"/>
      <c r="BQ465" s="140"/>
      <c r="BR465" s="140"/>
    </row>
    <row r="466" spans="1:70" s="37" customFormat="1" ht="15.75" customHeight="1" x14ac:dyDescent="0.25">
      <c r="A466" s="234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44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40"/>
      <c r="AC466" s="140"/>
      <c r="AD466" s="140"/>
      <c r="AE466" s="140"/>
      <c r="AF466" s="140"/>
      <c r="AG466" s="140"/>
      <c r="AH466" s="140"/>
      <c r="AI466" s="140"/>
      <c r="AJ466" s="228"/>
      <c r="AK466" s="140"/>
      <c r="AL466" s="140"/>
      <c r="AM466" s="140"/>
      <c r="AN466" s="140"/>
      <c r="AO466" s="140"/>
      <c r="AP466" s="140"/>
      <c r="AQ466" s="140"/>
      <c r="AR466" s="140"/>
      <c r="AS466" s="140"/>
      <c r="AT466" s="140"/>
      <c r="AU466" s="140"/>
      <c r="AV466" s="140"/>
      <c r="AW466" s="140"/>
      <c r="AX466" s="140"/>
      <c r="AY466" s="140"/>
      <c r="AZ466" s="140"/>
      <c r="BA466" s="140"/>
      <c r="BB466" s="140"/>
      <c r="BC466" s="140"/>
      <c r="BD466" s="140"/>
      <c r="BE466" s="140"/>
      <c r="BF466" s="150"/>
      <c r="BG466" s="140"/>
      <c r="BH466" s="140"/>
      <c r="BI466" s="140"/>
      <c r="BJ466" s="140"/>
      <c r="BK466" s="140"/>
      <c r="BL466" s="140"/>
      <c r="BM466" s="140"/>
      <c r="BN466" s="140"/>
      <c r="BO466" s="140"/>
      <c r="BP466" s="140"/>
      <c r="BQ466" s="140"/>
      <c r="BR466" s="140"/>
    </row>
    <row r="467" spans="1:70" s="37" customFormat="1" x14ac:dyDescent="0.25">
      <c r="A467" s="234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44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40"/>
      <c r="AC467" s="140"/>
      <c r="AD467" s="140"/>
      <c r="AE467" s="140"/>
      <c r="AF467" s="140"/>
      <c r="AG467" s="140"/>
      <c r="AH467" s="140"/>
      <c r="AI467" s="140"/>
      <c r="AJ467" s="228"/>
      <c r="AK467" s="140"/>
      <c r="AL467" s="140"/>
      <c r="AM467" s="140"/>
      <c r="AN467" s="140"/>
      <c r="AO467" s="140"/>
      <c r="AP467" s="140"/>
      <c r="AQ467" s="140"/>
      <c r="AR467" s="140"/>
      <c r="AS467" s="140"/>
      <c r="AT467" s="140"/>
      <c r="AU467" s="140"/>
      <c r="AV467" s="140"/>
      <c r="AW467" s="140"/>
      <c r="AX467" s="140"/>
      <c r="AY467" s="140"/>
      <c r="AZ467" s="140"/>
      <c r="BA467" s="140"/>
      <c r="BB467" s="140"/>
      <c r="BC467" s="140"/>
      <c r="BD467" s="140"/>
      <c r="BE467" s="140"/>
      <c r="BF467" s="150"/>
      <c r="BG467" s="140"/>
      <c r="BH467" s="140"/>
      <c r="BI467" s="140"/>
      <c r="BJ467" s="140"/>
      <c r="BK467" s="140"/>
      <c r="BL467" s="140"/>
      <c r="BM467" s="140"/>
      <c r="BN467" s="140"/>
      <c r="BO467" s="140"/>
      <c r="BP467" s="140"/>
      <c r="BQ467" s="140"/>
      <c r="BR467" s="140"/>
    </row>
    <row r="468" spans="1:70" s="37" customFormat="1" ht="15.75" customHeight="1" x14ac:dyDescent="0.25">
      <c r="A468" s="234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44"/>
      <c r="S468" s="140"/>
      <c r="T468" s="140"/>
      <c r="U468" s="140"/>
      <c r="V468" s="140"/>
      <c r="W468" s="140"/>
      <c r="X468" s="140"/>
      <c r="Y468" s="140"/>
      <c r="Z468" s="140"/>
      <c r="AA468" s="140"/>
      <c r="AB468" s="140"/>
      <c r="AC468" s="140"/>
      <c r="AD468" s="140"/>
      <c r="AE468" s="140"/>
      <c r="AF468" s="140"/>
      <c r="AG468" s="140"/>
      <c r="AH468" s="140"/>
      <c r="AI468" s="140"/>
      <c r="AJ468" s="228"/>
      <c r="AK468" s="140"/>
      <c r="AL468" s="140"/>
      <c r="AM468" s="140"/>
      <c r="AN468" s="140"/>
      <c r="AO468" s="140"/>
      <c r="AP468" s="140"/>
      <c r="AQ468" s="140"/>
      <c r="AR468" s="140"/>
      <c r="AS468" s="140"/>
      <c r="AT468" s="140"/>
      <c r="AU468" s="140"/>
      <c r="AV468" s="140"/>
      <c r="AW468" s="140"/>
      <c r="AX468" s="140"/>
      <c r="AY468" s="140"/>
      <c r="AZ468" s="140"/>
      <c r="BA468" s="140"/>
      <c r="BB468" s="140"/>
      <c r="BC468" s="140"/>
      <c r="BD468" s="140"/>
      <c r="BE468" s="140"/>
      <c r="BF468" s="150"/>
      <c r="BG468" s="140"/>
      <c r="BH468" s="140"/>
      <c r="BI468" s="140"/>
      <c r="BJ468" s="140"/>
      <c r="BK468" s="140"/>
      <c r="BL468" s="140"/>
      <c r="BM468" s="140"/>
      <c r="BN468" s="140"/>
      <c r="BO468" s="140"/>
      <c r="BP468" s="140"/>
      <c r="BQ468" s="140"/>
      <c r="BR468" s="140"/>
    </row>
    <row r="469" spans="1:70" s="37" customFormat="1" x14ac:dyDescent="0.25">
      <c r="A469" s="234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44"/>
      <c r="S469" s="140"/>
      <c r="T469" s="140"/>
      <c r="U469" s="140"/>
      <c r="V469" s="140"/>
      <c r="W469" s="140"/>
      <c r="X469" s="140"/>
      <c r="Y469" s="140"/>
      <c r="Z469" s="140"/>
      <c r="AA469" s="140"/>
      <c r="AB469" s="140"/>
      <c r="AC469" s="140"/>
      <c r="AD469" s="140"/>
      <c r="AE469" s="140"/>
      <c r="AF469" s="140"/>
      <c r="AG469" s="140"/>
      <c r="AH469" s="140"/>
      <c r="AI469" s="140"/>
      <c r="AJ469" s="228"/>
      <c r="AK469" s="140"/>
      <c r="AL469" s="140"/>
      <c r="AM469" s="140"/>
      <c r="AN469" s="140"/>
      <c r="AO469" s="140"/>
      <c r="AP469" s="140"/>
      <c r="AQ469" s="140"/>
      <c r="AR469" s="140"/>
      <c r="AS469" s="140"/>
      <c r="AT469" s="140"/>
      <c r="AU469" s="140"/>
      <c r="AV469" s="140"/>
      <c r="AW469" s="140"/>
      <c r="AX469" s="140"/>
      <c r="AY469" s="140"/>
      <c r="AZ469" s="140"/>
      <c r="BA469" s="140"/>
      <c r="BB469" s="140"/>
      <c r="BC469" s="140"/>
      <c r="BD469" s="140"/>
      <c r="BE469" s="140"/>
      <c r="BF469" s="150"/>
      <c r="BG469" s="140"/>
      <c r="BH469" s="140"/>
      <c r="BI469" s="140"/>
      <c r="BJ469" s="140"/>
      <c r="BK469" s="140"/>
      <c r="BL469" s="140"/>
      <c r="BM469" s="140"/>
      <c r="BN469" s="140"/>
      <c r="BO469" s="140"/>
      <c r="BP469" s="140"/>
      <c r="BQ469" s="140"/>
      <c r="BR469" s="140"/>
    </row>
    <row r="470" spans="1:70" s="37" customFormat="1" ht="15.75" customHeight="1" x14ac:dyDescent="0.25">
      <c r="A470" s="234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44"/>
      <c r="S470" s="140"/>
      <c r="T470" s="140"/>
      <c r="U470" s="140"/>
      <c r="V470" s="140"/>
      <c r="W470" s="140"/>
      <c r="X470" s="140"/>
      <c r="Y470" s="140"/>
      <c r="Z470" s="140"/>
      <c r="AA470" s="140"/>
      <c r="AB470" s="140"/>
      <c r="AC470" s="140"/>
      <c r="AD470" s="140"/>
      <c r="AE470" s="140"/>
      <c r="AF470" s="140"/>
      <c r="AG470" s="140"/>
      <c r="AH470" s="140"/>
      <c r="AI470" s="140"/>
      <c r="AJ470" s="228"/>
      <c r="AK470" s="140"/>
      <c r="AL470" s="140"/>
      <c r="AM470" s="140"/>
      <c r="AN470" s="140"/>
      <c r="AO470" s="140"/>
      <c r="AP470" s="140"/>
      <c r="AQ470" s="140"/>
      <c r="AR470" s="140"/>
      <c r="AS470" s="140"/>
      <c r="AT470" s="140"/>
      <c r="AU470" s="140"/>
      <c r="AV470" s="140"/>
      <c r="AW470" s="140"/>
      <c r="AX470" s="140"/>
      <c r="AY470" s="140"/>
      <c r="AZ470" s="140"/>
      <c r="BA470" s="140"/>
      <c r="BB470" s="140"/>
      <c r="BC470" s="140"/>
      <c r="BD470" s="140"/>
      <c r="BE470" s="140"/>
      <c r="BF470" s="150"/>
      <c r="BG470" s="140"/>
      <c r="BH470" s="140"/>
      <c r="BI470" s="140"/>
      <c r="BJ470" s="140"/>
      <c r="BK470" s="140"/>
      <c r="BL470" s="140"/>
      <c r="BM470" s="140"/>
      <c r="BN470" s="140"/>
      <c r="BO470" s="140"/>
      <c r="BP470" s="140"/>
      <c r="BQ470" s="140"/>
      <c r="BR470" s="140"/>
    </row>
    <row r="471" spans="1:70" s="37" customFormat="1" x14ac:dyDescent="0.25">
      <c r="A471" s="234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44"/>
      <c r="S471" s="140"/>
      <c r="T471" s="140"/>
      <c r="U471" s="140"/>
      <c r="V471" s="140"/>
      <c r="W471" s="140"/>
      <c r="X471" s="140"/>
      <c r="Y471" s="140"/>
      <c r="Z471" s="140"/>
      <c r="AA471" s="140"/>
      <c r="AB471" s="140"/>
      <c r="AC471" s="140"/>
      <c r="AD471" s="140"/>
      <c r="AE471" s="140"/>
      <c r="AF471" s="140"/>
      <c r="AG471" s="140"/>
      <c r="AH471" s="140"/>
      <c r="AI471" s="140"/>
      <c r="AJ471" s="228"/>
      <c r="AK471" s="140"/>
      <c r="AL471" s="140"/>
      <c r="AM471" s="140"/>
      <c r="AN471" s="140"/>
      <c r="AO471" s="140"/>
      <c r="AP471" s="140"/>
      <c r="AQ471" s="140"/>
      <c r="AR471" s="140"/>
      <c r="AS471" s="140"/>
      <c r="AT471" s="140"/>
      <c r="AU471" s="140"/>
      <c r="AV471" s="140"/>
      <c r="AW471" s="140"/>
      <c r="AX471" s="140"/>
      <c r="AY471" s="140"/>
      <c r="AZ471" s="140"/>
      <c r="BA471" s="140"/>
      <c r="BB471" s="140"/>
      <c r="BC471" s="140"/>
      <c r="BD471" s="140"/>
      <c r="BE471" s="140"/>
      <c r="BF471" s="150"/>
      <c r="BG471" s="140"/>
      <c r="BH471" s="140"/>
      <c r="BI471" s="140"/>
      <c r="BJ471" s="140"/>
      <c r="BK471" s="140"/>
      <c r="BL471" s="140"/>
      <c r="BM471" s="140"/>
      <c r="BN471" s="140"/>
      <c r="BO471" s="140"/>
      <c r="BP471" s="140"/>
      <c r="BQ471" s="140"/>
      <c r="BR471" s="140"/>
    </row>
    <row r="472" spans="1:70" s="37" customFormat="1" ht="15.75" customHeight="1" x14ac:dyDescent="0.25">
      <c r="A472" s="234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44"/>
      <c r="S472" s="140"/>
      <c r="T472" s="140"/>
      <c r="U472" s="140"/>
      <c r="V472" s="140"/>
      <c r="W472" s="140"/>
      <c r="X472" s="140"/>
      <c r="Y472" s="140"/>
      <c r="Z472" s="140"/>
      <c r="AA472" s="140"/>
      <c r="AB472" s="140"/>
      <c r="AC472" s="140"/>
      <c r="AD472" s="140"/>
      <c r="AE472" s="140"/>
      <c r="AF472" s="140"/>
      <c r="AG472" s="140"/>
      <c r="AH472" s="140"/>
      <c r="AI472" s="140"/>
      <c r="AJ472" s="228"/>
      <c r="AK472" s="140"/>
      <c r="AL472" s="140"/>
      <c r="AM472" s="140"/>
      <c r="AN472" s="140"/>
      <c r="AO472" s="140"/>
      <c r="AP472" s="140"/>
      <c r="AQ472" s="140"/>
      <c r="AR472" s="140"/>
      <c r="AS472" s="140"/>
      <c r="AT472" s="140"/>
      <c r="AU472" s="140"/>
      <c r="AV472" s="140"/>
      <c r="AW472" s="140"/>
      <c r="AX472" s="140"/>
      <c r="AY472" s="140"/>
      <c r="AZ472" s="140"/>
      <c r="BA472" s="140"/>
      <c r="BB472" s="140"/>
      <c r="BC472" s="140"/>
      <c r="BD472" s="140"/>
      <c r="BE472" s="140"/>
      <c r="BF472" s="150"/>
      <c r="BG472" s="140"/>
      <c r="BH472" s="140"/>
      <c r="BI472" s="140"/>
      <c r="BJ472" s="140"/>
      <c r="BK472" s="140"/>
      <c r="BL472" s="140"/>
      <c r="BM472" s="140"/>
      <c r="BN472" s="140"/>
      <c r="BO472" s="140"/>
      <c r="BP472" s="140"/>
      <c r="BQ472" s="140"/>
      <c r="BR472" s="140"/>
    </row>
    <row r="473" spans="1:70" s="37" customFormat="1" x14ac:dyDescent="0.25">
      <c r="A473" s="234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44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40"/>
      <c r="AC473" s="140"/>
      <c r="AD473" s="140"/>
      <c r="AE473" s="140"/>
      <c r="AF473" s="140"/>
      <c r="AG473" s="140"/>
      <c r="AH473" s="140"/>
      <c r="AI473" s="140"/>
      <c r="AJ473" s="228"/>
      <c r="AK473" s="140"/>
      <c r="AL473" s="140"/>
      <c r="AM473" s="140"/>
      <c r="AN473" s="140"/>
      <c r="AO473" s="140"/>
      <c r="AP473" s="140"/>
      <c r="AQ473" s="140"/>
      <c r="AR473" s="140"/>
      <c r="AS473" s="140"/>
      <c r="AT473" s="140"/>
      <c r="AU473" s="140"/>
      <c r="AV473" s="140"/>
      <c r="AW473" s="140"/>
      <c r="AX473" s="140"/>
      <c r="AY473" s="140"/>
      <c r="AZ473" s="140"/>
      <c r="BA473" s="140"/>
      <c r="BB473" s="140"/>
      <c r="BC473" s="140"/>
      <c r="BD473" s="140"/>
      <c r="BE473" s="140"/>
      <c r="BF473" s="150"/>
      <c r="BG473" s="140"/>
      <c r="BH473" s="140"/>
      <c r="BI473" s="140"/>
      <c r="BJ473" s="140"/>
      <c r="BK473" s="140"/>
      <c r="BL473" s="140"/>
      <c r="BM473" s="140"/>
      <c r="BN473" s="140"/>
      <c r="BO473" s="140"/>
      <c r="BP473" s="140"/>
      <c r="BQ473" s="140"/>
      <c r="BR473" s="140"/>
    </row>
    <row r="474" spans="1:70" s="37" customFormat="1" ht="15.75" customHeight="1" x14ac:dyDescent="0.25">
      <c r="A474" s="234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44"/>
      <c r="S474" s="140"/>
      <c r="T474" s="140"/>
      <c r="U474" s="140"/>
      <c r="V474" s="140"/>
      <c r="W474" s="140"/>
      <c r="X474" s="140"/>
      <c r="Y474" s="140"/>
      <c r="Z474" s="140"/>
      <c r="AA474" s="140"/>
      <c r="AB474" s="140"/>
      <c r="AC474" s="140"/>
      <c r="AD474" s="140"/>
      <c r="AE474" s="140"/>
      <c r="AF474" s="140"/>
      <c r="AG474" s="140"/>
      <c r="AH474" s="140"/>
      <c r="AI474" s="140"/>
      <c r="AJ474" s="228"/>
      <c r="AK474" s="140"/>
      <c r="AL474" s="140"/>
      <c r="AM474" s="140"/>
      <c r="AN474" s="140"/>
      <c r="AO474" s="140"/>
      <c r="AP474" s="140"/>
      <c r="AQ474" s="140"/>
      <c r="AR474" s="140"/>
      <c r="AS474" s="140"/>
      <c r="AT474" s="140"/>
      <c r="AU474" s="140"/>
      <c r="AV474" s="140"/>
      <c r="AW474" s="140"/>
      <c r="AX474" s="140"/>
      <c r="AY474" s="140"/>
      <c r="AZ474" s="140"/>
      <c r="BA474" s="140"/>
      <c r="BB474" s="140"/>
      <c r="BC474" s="140"/>
      <c r="BD474" s="140"/>
      <c r="BE474" s="140"/>
      <c r="BF474" s="150"/>
      <c r="BG474" s="140"/>
      <c r="BH474" s="140"/>
      <c r="BI474" s="140"/>
      <c r="BJ474" s="140"/>
      <c r="BK474" s="140"/>
      <c r="BL474" s="140"/>
      <c r="BM474" s="140"/>
      <c r="BN474" s="140"/>
      <c r="BO474" s="140"/>
      <c r="BP474" s="140"/>
      <c r="BQ474" s="140"/>
      <c r="BR474" s="140"/>
    </row>
    <row r="475" spans="1:70" s="37" customFormat="1" x14ac:dyDescent="0.25">
      <c r="A475" s="234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44"/>
      <c r="S475" s="140"/>
      <c r="T475" s="140"/>
      <c r="U475" s="140"/>
      <c r="V475" s="140"/>
      <c r="W475" s="140"/>
      <c r="X475" s="140"/>
      <c r="Y475" s="140"/>
      <c r="Z475" s="140"/>
      <c r="AA475" s="140"/>
      <c r="AB475" s="140"/>
      <c r="AC475" s="140"/>
      <c r="AD475" s="140"/>
      <c r="AE475" s="140"/>
      <c r="AF475" s="140"/>
      <c r="AG475" s="140"/>
      <c r="AH475" s="140"/>
      <c r="AI475" s="140"/>
      <c r="AJ475" s="228"/>
      <c r="AK475" s="140"/>
      <c r="AL475" s="140"/>
      <c r="AM475" s="140"/>
      <c r="AN475" s="140"/>
      <c r="AO475" s="140"/>
      <c r="AP475" s="140"/>
      <c r="AQ475" s="140"/>
      <c r="AR475" s="140"/>
      <c r="AS475" s="140"/>
      <c r="AT475" s="140"/>
      <c r="AU475" s="140"/>
      <c r="AV475" s="140"/>
      <c r="AW475" s="140"/>
      <c r="AX475" s="140"/>
      <c r="AY475" s="140"/>
      <c r="AZ475" s="140"/>
      <c r="BA475" s="140"/>
      <c r="BB475" s="140"/>
      <c r="BC475" s="140"/>
      <c r="BD475" s="140"/>
      <c r="BE475" s="140"/>
      <c r="BF475" s="150"/>
      <c r="BG475" s="140"/>
      <c r="BH475" s="140"/>
      <c r="BI475" s="140"/>
      <c r="BJ475" s="140"/>
      <c r="BK475" s="140"/>
      <c r="BL475" s="140"/>
      <c r="BM475" s="140"/>
      <c r="BN475" s="140"/>
      <c r="BO475" s="140"/>
      <c r="BP475" s="140"/>
      <c r="BQ475" s="140"/>
      <c r="BR475" s="140"/>
    </row>
    <row r="476" spans="1:70" s="37" customFormat="1" ht="15.75" customHeight="1" x14ac:dyDescent="0.25">
      <c r="A476" s="234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44"/>
      <c r="S476" s="140"/>
      <c r="T476" s="140"/>
      <c r="U476" s="140"/>
      <c r="V476" s="140"/>
      <c r="W476" s="140"/>
      <c r="X476" s="140"/>
      <c r="Y476" s="140"/>
      <c r="Z476" s="140"/>
      <c r="AA476" s="140"/>
      <c r="AB476" s="140"/>
      <c r="AC476" s="140"/>
      <c r="AD476" s="140"/>
      <c r="AE476" s="140"/>
      <c r="AF476" s="140"/>
      <c r="AG476" s="140"/>
      <c r="AH476" s="140"/>
      <c r="AI476" s="140"/>
      <c r="AJ476" s="228"/>
      <c r="AK476" s="140"/>
      <c r="AL476" s="140"/>
      <c r="AM476" s="140"/>
      <c r="AN476" s="140"/>
      <c r="AO476" s="140"/>
      <c r="AP476" s="140"/>
      <c r="AQ476" s="140"/>
      <c r="AR476" s="140"/>
      <c r="AS476" s="140"/>
      <c r="AT476" s="140"/>
      <c r="AU476" s="140"/>
      <c r="AV476" s="140"/>
      <c r="AW476" s="140"/>
      <c r="AX476" s="140"/>
      <c r="AY476" s="140"/>
      <c r="AZ476" s="140"/>
      <c r="BA476" s="140"/>
      <c r="BB476" s="140"/>
      <c r="BC476" s="140"/>
      <c r="BD476" s="140"/>
      <c r="BE476" s="140"/>
      <c r="BF476" s="150"/>
      <c r="BG476" s="140"/>
      <c r="BH476" s="140"/>
      <c r="BI476" s="140"/>
      <c r="BJ476" s="140"/>
      <c r="BK476" s="140"/>
      <c r="BL476" s="140"/>
      <c r="BM476" s="140"/>
      <c r="BN476" s="140"/>
      <c r="BO476" s="140"/>
      <c r="BP476" s="140"/>
      <c r="BQ476" s="140"/>
      <c r="BR476" s="140"/>
    </row>
    <row r="477" spans="1:70" s="37" customFormat="1" x14ac:dyDescent="0.25">
      <c r="A477" s="234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44"/>
      <c r="S477" s="140"/>
      <c r="T477" s="140"/>
      <c r="U477" s="140"/>
      <c r="V477" s="140"/>
      <c r="W477" s="140"/>
      <c r="X477" s="140"/>
      <c r="Y477" s="140"/>
      <c r="Z477" s="140"/>
      <c r="AA477" s="140"/>
      <c r="AB477" s="140"/>
      <c r="AC477" s="140"/>
      <c r="AD477" s="140"/>
      <c r="AE477" s="140"/>
      <c r="AF477" s="140"/>
      <c r="AG477" s="140"/>
      <c r="AH477" s="140"/>
      <c r="AI477" s="140"/>
      <c r="AJ477" s="228"/>
      <c r="AK477" s="140"/>
      <c r="AL477" s="140"/>
      <c r="AM477" s="140"/>
      <c r="AN477" s="140"/>
      <c r="AO477" s="140"/>
      <c r="AP477" s="140"/>
      <c r="AQ477" s="140"/>
      <c r="AR477" s="140"/>
      <c r="AS477" s="140"/>
      <c r="AT477" s="140"/>
      <c r="AU477" s="140"/>
      <c r="AV477" s="140"/>
      <c r="AW477" s="140"/>
      <c r="AX477" s="140"/>
      <c r="AY477" s="140"/>
      <c r="AZ477" s="140"/>
      <c r="BA477" s="140"/>
      <c r="BB477" s="140"/>
      <c r="BC477" s="140"/>
      <c r="BD477" s="140"/>
      <c r="BE477" s="140"/>
      <c r="BF477" s="150"/>
      <c r="BG477" s="140"/>
      <c r="BH477" s="140"/>
      <c r="BI477" s="140"/>
      <c r="BJ477" s="140"/>
      <c r="BK477" s="140"/>
      <c r="BL477" s="140"/>
      <c r="BM477" s="140"/>
      <c r="BN477" s="140"/>
      <c r="BO477" s="140"/>
      <c r="BP477" s="140"/>
      <c r="BQ477" s="140"/>
      <c r="BR477" s="140"/>
    </row>
    <row r="478" spans="1:70" s="37" customFormat="1" ht="15.75" customHeight="1" x14ac:dyDescent="0.25">
      <c r="A478" s="234"/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44"/>
      <c r="S478" s="140"/>
      <c r="T478" s="140"/>
      <c r="U478" s="140"/>
      <c r="V478" s="140"/>
      <c r="W478" s="140"/>
      <c r="X478" s="140"/>
      <c r="Y478" s="140"/>
      <c r="Z478" s="140"/>
      <c r="AA478" s="140"/>
      <c r="AB478" s="140"/>
      <c r="AC478" s="140"/>
      <c r="AD478" s="140"/>
      <c r="AE478" s="140"/>
      <c r="AF478" s="140"/>
      <c r="AG478" s="140"/>
      <c r="AH478" s="140"/>
      <c r="AI478" s="140"/>
      <c r="AJ478" s="228"/>
      <c r="AK478" s="140"/>
      <c r="AL478" s="140"/>
      <c r="AM478" s="140"/>
      <c r="AN478" s="140"/>
      <c r="AO478" s="140"/>
      <c r="AP478" s="140"/>
      <c r="AQ478" s="140"/>
      <c r="AR478" s="140"/>
      <c r="AS478" s="140"/>
      <c r="AT478" s="140"/>
      <c r="AU478" s="140"/>
      <c r="AV478" s="140"/>
      <c r="AW478" s="140"/>
      <c r="AX478" s="140"/>
      <c r="AY478" s="140"/>
      <c r="AZ478" s="140"/>
      <c r="BA478" s="140"/>
      <c r="BB478" s="140"/>
      <c r="BC478" s="140"/>
      <c r="BD478" s="140"/>
      <c r="BE478" s="140"/>
      <c r="BF478" s="150"/>
      <c r="BG478" s="140"/>
      <c r="BH478" s="140"/>
      <c r="BI478" s="140"/>
      <c r="BJ478" s="140"/>
      <c r="BK478" s="140"/>
      <c r="BL478" s="140"/>
      <c r="BM478" s="140"/>
      <c r="BN478" s="140"/>
      <c r="BO478" s="140"/>
      <c r="BP478" s="140"/>
      <c r="BQ478" s="140"/>
      <c r="BR478" s="140"/>
    </row>
    <row r="479" spans="1:70" s="37" customFormat="1" x14ac:dyDescent="0.25">
      <c r="A479" s="234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44"/>
      <c r="S479" s="140"/>
      <c r="T479" s="140"/>
      <c r="U479" s="140"/>
      <c r="V479" s="140"/>
      <c r="W479" s="140"/>
      <c r="X479" s="140"/>
      <c r="Y479" s="140"/>
      <c r="Z479" s="140"/>
      <c r="AA479" s="140"/>
      <c r="AB479" s="140"/>
      <c r="AC479" s="140"/>
      <c r="AD479" s="140"/>
      <c r="AE479" s="140"/>
      <c r="AF479" s="140"/>
      <c r="AG479" s="140"/>
      <c r="AH479" s="140"/>
      <c r="AI479" s="140"/>
      <c r="AJ479" s="228"/>
      <c r="AK479" s="140"/>
      <c r="AL479" s="140"/>
      <c r="AM479" s="140"/>
      <c r="AN479" s="140"/>
      <c r="AO479" s="140"/>
      <c r="AP479" s="140"/>
      <c r="AQ479" s="140"/>
      <c r="AR479" s="140"/>
      <c r="AS479" s="140"/>
      <c r="AT479" s="140"/>
      <c r="AU479" s="140"/>
      <c r="AV479" s="140"/>
      <c r="AW479" s="140"/>
      <c r="AX479" s="140"/>
      <c r="AY479" s="140"/>
      <c r="AZ479" s="140"/>
      <c r="BA479" s="140"/>
      <c r="BB479" s="140"/>
      <c r="BC479" s="140"/>
      <c r="BD479" s="140"/>
      <c r="BE479" s="140"/>
      <c r="BF479" s="150"/>
      <c r="BG479" s="140"/>
      <c r="BH479" s="140"/>
      <c r="BI479" s="140"/>
      <c r="BJ479" s="140"/>
      <c r="BK479" s="140"/>
      <c r="BL479" s="140"/>
      <c r="BM479" s="140"/>
      <c r="BN479" s="140"/>
      <c r="BO479" s="140"/>
      <c r="BP479" s="140"/>
      <c r="BQ479" s="140"/>
      <c r="BR479" s="140"/>
    </row>
    <row r="480" spans="1:70" s="37" customFormat="1" ht="15.75" customHeight="1" x14ac:dyDescent="0.25">
      <c r="A480" s="234"/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44"/>
      <c r="S480" s="140"/>
      <c r="T480" s="140"/>
      <c r="U480" s="140"/>
      <c r="V480" s="140"/>
      <c r="W480" s="140"/>
      <c r="X480" s="140"/>
      <c r="Y480" s="140"/>
      <c r="Z480" s="140"/>
      <c r="AA480" s="140"/>
      <c r="AB480" s="140"/>
      <c r="AC480" s="140"/>
      <c r="AD480" s="140"/>
      <c r="AE480" s="140"/>
      <c r="AF480" s="140"/>
      <c r="AG480" s="140"/>
      <c r="AH480" s="140"/>
      <c r="AI480" s="140"/>
      <c r="AJ480" s="228"/>
      <c r="AK480" s="140"/>
      <c r="AL480" s="140"/>
      <c r="AM480" s="140"/>
      <c r="AN480" s="140"/>
      <c r="AO480" s="140"/>
      <c r="AP480" s="140"/>
      <c r="AQ480" s="140"/>
      <c r="AR480" s="140"/>
      <c r="AS480" s="140"/>
      <c r="AT480" s="140"/>
      <c r="AU480" s="140"/>
      <c r="AV480" s="140"/>
      <c r="AW480" s="140"/>
      <c r="AX480" s="140"/>
      <c r="AY480" s="140"/>
      <c r="AZ480" s="140"/>
      <c r="BA480" s="140"/>
      <c r="BB480" s="140"/>
      <c r="BC480" s="140"/>
      <c r="BD480" s="140"/>
      <c r="BE480" s="140"/>
      <c r="BF480" s="150"/>
      <c r="BG480" s="140"/>
      <c r="BH480" s="140"/>
      <c r="BI480" s="140"/>
      <c r="BJ480" s="140"/>
      <c r="BK480" s="140"/>
      <c r="BL480" s="140"/>
      <c r="BM480" s="140"/>
      <c r="BN480" s="140"/>
      <c r="BO480" s="140"/>
      <c r="BP480" s="140"/>
      <c r="BQ480" s="140"/>
      <c r="BR480" s="140"/>
    </row>
    <row r="481" spans="1:70" s="37" customFormat="1" x14ac:dyDescent="0.25">
      <c r="A481" s="234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44"/>
      <c r="S481" s="140"/>
      <c r="T481" s="140"/>
      <c r="U481" s="140"/>
      <c r="V481" s="140"/>
      <c r="W481" s="140"/>
      <c r="X481" s="140"/>
      <c r="Y481" s="140"/>
      <c r="Z481" s="140"/>
      <c r="AA481" s="140"/>
      <c r="AB481" s="140"/>
      <c r="AC481" s="140"/>
      <c r="AD481" s="140"/>
      <c r="AE481" s="140"/>
      <c r="AF481" s="140"/>
      <c r="AG481" s="140"/>
      <c r="AH481" s="140"/>
      <c r="AI481" s="140"/>
      <c r="AJ481" s="228"/>
      <c r="AK481" s="140"/>
      <c r="AL481" s="140"/>
      <c r="AM481" s="140"/>
      <c r="AN481" s="140"/>
      <c r="AO481" s="140"/>
      <c r="AP481" s="140"/>
      <c r="AQ481" s="140"/>
      <c r="AR481" s="140"/>
      <c r="AS481" s="140"/>
      <c r="AT481" s="140"/>
      <c r="AU481" s="140"/>
      <c r="AV481" s="140"/>
      <c r="AW481" s="140"/>
      <c r="AX481" s="140"/>
      <c r="AY481" s="140"/>
      <c r="AZ481" s="140"/>
      <c r="BA481" s="140"/>
      <c r="BB481" s="140"/>
      <c r="BC481" s="140"/>
      <c r="BD481" s="140"/>
      <c r="BE481" s="140"/>
      <c r="BF481" s="150"/>
      <c r="BG481" s="140"/>
      <c r="BH481" s="140"/>
      <c r="BI481" s="140"/>
      <c r="BJ481" s="140"/>
      <c r="BK481" s="140"/>
      <c r="BL481" s="140"/>
      <c r="BM481" s="140"/>
      <c r="BN481" s="140"/>
      <c r="BO481" s="140"/>
      <c r="BP481" s="140"/>
      <c r="BQ481" s="140"/>
      <c r="BR481" s="140"/>
    </row>
    <row r="482" spans="1:70" s="37" customFormat="1" ht="15.75" customHeight="1" x14ac:dyDescent="0.25">
      <c r="A482" s="234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44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40"/>
      <c r="AD482" s="140"/>
      <c r="AE482" s="140"/>
      <c r="AF482" s="140"/>
      <c r="AG482" s="140"/>
      <c r="AH482" s="140"/>
      <c r="AI482" s="140"/>
      <c r="AJ482" s="228"/>
      <c r="AK482" s="140"/>
      <c r="AL482" s="140"/>
      <c r="AM482" s="140"/>
      <c r="AN482" s="140"/>
      <c r="AO482" s="140"/>
      <c r="AP482" s="140"/>
      <c r="AQ482" s="140"/>
      <c r="AR482" s="140"/>
      <c r="AS482" s="140"/>
      <c r="AT482" s="140"/>
      <c r="AU482" s="140"/>
      <c r="AV482" s="140"/>
      <c r="AW482" s="140"/>
      <c r="AX482" s="140"/>
      <c r="AY482" s="140"/>
      <c r="AZ482" s="140"/>
      <c r="BA482" s="140"/>
      <c r="BB482" s="140"/>
      <c r="BC482" s="140"/>
      <c r="BD482" s="140"/>
      <c r="BE482" s="140"/>
      <c r="BF482" s="150"/>
      <c r="BG482" s="140"/>
      <c r="BH482" s="140"/>
      <c r="BI482" s="140"/>
      <c r="BJ482" s="140"/>
      <c r="BK482" s="140"/>
      <c r="BL482" s="140"/>
      <c r="BM482" s="140"/>
      <c r="BN482" s="140"/>
      <c r="BO482" s="140"/>
      <c r="BP482" s="140"/>
      <c r="BQ482" s="140"/>
      <c r="BR482" s="140"/>
    </row>
    <row r="483" spans="1:70" s="37" customFormat="1" x14ac:dyDescent="0.25">
      <c r="A483" s="234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44"/>
      <c r="S483" s="140"/>
      <c r="T483" s="140"/>
      <c r="U483" s="140"/>
      <c r="V483" s="140"/>
      <c r="W483" s="140"/>
      <c r="X483" s="140"/>
      <c r="Y483" s="140"/>
      <c r="Z483" s="140"/>
      <c r="AA483" s="140"/>
      <c r="AB483" s="140"/>
      <c r="AC483" s="140"/>
      <c r="AD483" s="140"/>
      <c r="AE483" s="140"/>
      <c r="AF483" s="140"/>
      <c r="AG483" s="140"/>
      <c r="AH483" s="140"/>
      <c r="AI483" s="140"/>
      <c r="AJ483" s="228"/>
      <c r="AK483" s="140"/>
      <c r="AL483" s="140"/>
      <c r="AM483" s="140"/>
      <c r="AN483" s="140"/>
      <c r="AO483" s="140"/>
      <c r="AP483" s="140"/>
      <c r="AQ483" s="140"/>
      <c r="AR483" s="140"/>
      <c r="AS483" s="140"/>
      <c r="AT483" s="140"/>
      <c r="AU483" s="140"/>
      <c r="AV483" s="140"/>
      <c r="AW483" s="140"/>
      <c r="AX483" s="140"/>
      <c r="AY483" s="140"/>
      <c r="AZ483" s="140"/>
      <c r="BA483" s="140"/>
      <c r="BB483" s="140"/>
      <c r="BC483" s="140"/>
      <c r="BD483" s="140"/>
      <c r="BE483" s="140"/>
      <c r="BF483" s="150"/>
      <c r="BG483" s="140"/>
      <c r="BH483" s="140"/>
      <c r="BI483" s="140"/>
      <c r="BJ483" s="140"/>
      <c r="BK483" s="140"/>
      <c r="BL483" s="140"/>
      <c r="BM483" s="140"/>
      <c r="BN483" s="140"/>
      <c r="BO483" s="140"/>
      <c r="BP483" s="140"/>
      <c r="BQ483" s="140"/>
      <c r="BR483" s="140"/>
    </row>
    <row r="484" spans="1:70" s="37" customFormat="1" ht="15.75" customHeight="1" x14ac:dyDescent="0.25">
      <c r="A484" s="234"/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44"/>
      <c r="S484" s="140"/>
      <c r="T484" s="140"/>
      <c r="U484" s="140"/>
      <c r="V484" s="140"/>
      <c r="W484" s="140"/>
      <c r="X484" s="140"/>
      <c r="Y484" s="140"/>
      <c r="Z484" s="140"/>
      <c r="AA484" s="140"/>
      <c r="AB484" s="140"/>
      <c r="AC484" s="140"/>
      <c r="AD484" s="140"/>
      <c r="AE484" s="140"/>
      <c r="AF484" s="140"/>
      <c r="AG484" s="140"/>
      <c r="AH484" s="140"/>
      <c r="AI484" s="140"/>
      <c r="AJ484" s="228"/>
      <c r="AK484" s="140"/>
      <c r="AL484" s="140"/>
      <c r="AM484" s="140"/>
      <c r="AN484" s="140"/>
      <c r="AO484" s="140"/>
      <c r="AP484" s="140"/>
      <c r="AQ484" s="140"/>
      <c r="AR484" s="140"/>
      <c r="AS484" s="140"/>
      <c r="AT484" s="140"/>
      <c r="AU484" s="140"/>
      <c r="AV484" s="140"/>
      <c r="AW484" s="140"/>
      <c r="AX484" s="140"/>
      <c r="AY484" s="140"/>
      <c r="AZ484" s="140"/>
      <c r="BA484" s="140"/>
      <c r="BB484" s="140"/>
      <c r="BC484" s="140"/>
      <c r="BD484" s="140"/>
      <c r="BE484" s="140"/>
      <c r="BF484" s="150"/>
      <c r="BG484" s="140"/>
      <c r="BH484" s="140"/>
      <c r="BI484" s="140"/>
      <c r="BJ484" s="140"/>
      <c r="BK484" s="140"/>
      <c r="BL484" s="140"/>
      <c r="BM484" s="140"/>
      <c r="BN484" s="140"/>
      <c r="BO484" s="140"/>
      <c r="BP484" s="140"/>
      <c r="BQ484" s="140"/>
      <c r="BR484" s="140"/>
    </row>
    <row r="485" spans="1:70" s="37" customFormat="1" x14ac:dyDescent="0.25">
      <c r="A485" s="234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44"/>
      <c r="S485" s="140"/>
      <c r="T485" s="140"/>
      <c r="U485" s="140"/>
      <c r="V485" s="140"/>
      <c r="W485" s="140"/>
      <c r="X485" s="140"/>
      <c r="Y485" s="140"/>
      <c r="Z485" s="140"/>
      <c r="AA485" s="140"/>
      <c r="AB485" s="140"/>
      <c r="AC485" s="140"/>
      <c r="AD485" s="140"/>
      <c r="AE485" s="140"/>
      <c r="AF485" s="140"/>
      <c r="AG485" s="140"/>
      <c r="AH485" s="140"/>
      <c r="AI485" s="140"/>
      <c r="AJ485" s="228"/>
      <c r="AK485" s="140"/>
      <c r="AL485" s="140"/>
      <c r="AM485" s="140"/>
      <c r="AN485" s="140"/>
      <c r="AO485" s="140"/>
      <c r="AP485" s="140"/>
      <c r="AQ485" s="140"/>
      <c r="AR485" s="140"/>
      <c r="AS485" s="140"/>
      <c r="AT485" s="140"/>
      <c r="AU485" s="140"/>
      <c r="AV485" s="140"/>
      <c r="AW485" s="140"/>
      <c r="AX485" s="140"/>
      <c r="AY485" s="140"/>
      <c r="AZ485" s="140"/>
      <c r="BA485" s="140"/>
      <c r="BB485" s="140"/>
      <c r="BC485" s="140"/>
      <c r="BD485" s="140"/>
      <c r="BE485" s="140"/>
      <c r="BF485" s="150"/>
      <c r="BG485" s="140"/>
      <c r="BH485" s="140"/>
      <c r="BI485" s="140"/>
      <c r="BJ485" s="140"/>
      <c r="BK485" s="140"/>
      <c r="BL485" s="140"/>
      <c r="BM485" s="140"/>
      <c r="BN485" s="140"/>
      <c r="BO485" s="140"/>
      <c r="BP485" s="140"/>
      <c r="BQ485" s="140"/>
      <c r="BR485" s="140"/>
    </row>
    <row r="486" spans="1:70" s="37" customFormat="1" ht="15.75" customHeight="1" x14ac:dyDescent="0.25">
      <c r="A486" s="234"/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44"/>
      <c r="S486" s="140"/>
      <c r="T486" s="140"/>
      <c r="U486" s="140"/>
      <c r="V486" s="140"/>
      <c r="W486" s="140"/>
      <c r="X486" s="140"/>
      <c r="Y486" s="140"/>
      <c r="Z486" s="140"/>
      <c r="AA486" s="140"/>
      <c r="AB486" s="140"/>
      <c r="AC486" s="140"/>
      <c r="AD486" s="140"/>
      <c r="AE486" s="140"/>
      <c r="AF486" s="140"/>
      <c r="AG486" s="140"/>
      <c r="AH486" s="140"/>
      <c r="AI486" s="140"/>
      <c r="AJ486" s="228"/>
      <c r="AK486" s="140"/>
      <c r="AL486" s="140"/>
      <c r="AM486" s="140"/>
      <c r="AN486" s="140"/>
      <c r="AO486" s="140"/>
      <c r="AP486" s="140"/>
      <c r="AQ486" s="140"/>
      <c r="AR486" s="140"/>
      <c r="AS486" s="140"/>
      <c r="AT486" s="140"/>
      <c r="AU486" s="140"/>
      <c r="AV486" s="140"/>
      <c r="AW486" s="140"/>
      <c r="AX486" s="140"/>
      <c r="AY486" s="140"/>
      <c r="AZ486" s="140"/>
      <c r="BA486" s="140"/>
      <c r="BB486" s="140"/>
      <c r="BC486" s="140"/>
      <c r="BD486" s="140"/>
      <c r="BE486" s="140"/>
      <c r="BF486" s="150"/>
      <c r="BG486" s="140"/>
      <c r="BH486" s="140"/>
      <c r="BI486" s="140"/>
      <c r="BJ486" s="140"/>
      <c r="BK486" s="140"/>
      <c r="BL486" s="140"/>
      <c r="BM486" s="140"/>
      <c r="BN486" s="140"/>
      <c r="BO486" s="140"/>
      <c r="BP486" s="140"/>
      <c r="BQ486" s="140"/>
      <c r="BR486" s="140"/>
    </row>
    <row r="487" spans="1:70" s="37" customFormat="1" x14ac:dyDescent="0.25">
      <c r="A487" s="234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44"/>
      <c r="S487" s="140"/>
      <c r="T487" s="140"/>
      <c r="U487" s="140"/>
      <c r="V487" s="140"/>
      <c r="W487" s="140"/>
      <c r="X487" s="140"/>
      <c r="Y487" s="140"/>
      <c r="Z487" s="140"/>
      <c r="AA487" s="140"/>
      <c r="AB487" s="140"/>
      <c r="AC487" s="140"/>
      <c r="AD487" s="140"/>
      <c r="AE487" s="140"/>
      <c r="AF487" s="140"/>
      <c r="AG487" s="140"/>
      <c r="AH487" s="140"/>
      <c r="AI487" s="140"/>
      <c r="AJ487" s="228"/>
      <c r="AK487" s="140"/>
      <c r="AL487" s="140"/>
      <c r="AM487" s="140"/>
      <c r="AN487" s="140"/>
      <c r="AO487" s="140"/>
      <c r="AP487" s="140"/>
      <c r="AQ487" s="140"/>
      <c r="AR487" s="140"/>
      <c r="AS487" s="140"/>
      <c r="AT487" s="140"/>
      <c r="AU487" s="140"/>
      <c r="AV487" s="140"/>
      <c r="AW487" s="140"/>
      <c r="AX487" s="140"/>
      <c r="AY487" s="140"/>
      <c r="AZ487" s="140"/>
      <c r="BA487" s="140"/>
      <c r="BB487" s="140"/>
      <c r="BC487" s="140"/>
      <c r="BD487" s="140"/>
      <c r="BE487" s="140"/>
      <c r="BF487" s="150"/>
      <c r="BG487" s="140"/>
      <c r="BH487" s="140"/>
      <c r="BI487" s="140"/>
      <c r="BJ487" s="140"/>
      <c r="BK487" s="140"/>
      <c r="BL487" s="140"/>
      <c r="BM487" s="140"/>
      <c r="BN487" s="140"/>
      <c r="BO487" s="140"/>
      <c r="BP487" s="140"/>
      <c r="BQ487" s="140"/>
      <c r="BR487" s="140"/>
    </row>
    <row r="488" spans="1:70" s="37" customFormat="1" ht="15.75" customHeight="1" x14ac:dyDescent="0.25">
      <c r="A488" s="234"/>
      <c r="B488" s="140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44"/>
      <c r="S488" s="140"/>
      <c r="T488" s="140"/>
      <c r="U488" s="140"/>
      <c r="V488" s="140"/>
      <c r="W488" s="140"/>
      <c r="X488" s="140"/>
      <c r="Y488" s="140"/>
      <c r="Z488" s="140"/>
      <c r="AA488" s="140"/>
      <c r="AB488" s="140"/>
      <c r="AC488" s="140"/>
      <c r="AD488" s="140"/>
      <c r="AE488" s="140"/>
      <c r="AF488" s="140"/>
      <c r="AG488" s="140"/>
      <c r="AH488" s="140"/>
      <c r="AI488" s="140"/>
      <c r="AJ488" s="228"/>
      <c r="AK488" s="140"/>
      <c r="AL488" s="140"/>
      <c r="AM488" s="140"/>
      <c r="AN488" s="140"/>
      <c r="AO488" s="140"/>
      <c r="AP488" s="140"/>
      <c r="AQ488" s="140"/>
      <c r="AR488" s="140"/>
      <c r="AS488" s="140"/>
      <c r="AT488" s="140"/>
      <c r="AU488" s="140"/>
      <c r="AV488" s="140"/>
      <c r="AW488" s="140"/>
      <c r="AX488" s="140"/>
      <c r="AY488" s="140"/>
      <c r="AZ488" s="140"/>
      <c r="BA488" s="140"/>
      <c r="BB488" s="140"/>
      <c r="BC488" s="140"/>
      <c r="BD488" s="140"/>
      <c r="BE488" s="140"/>
      <c r="BF488" s="150"/>
      <c r="BG488" s="140"/>
      <c r="BH488" s="140"/>
      <c r="BI488" s="140"/>
      <c r="BJ488" s="140"/>
      <c r="BK488" s="140"/>
      <c r="BL488" s="140"/>
      <c r="BM488" s="140"/>
      <c r="BN488" s="140"/>
      <c r="BO488" s="140"/>
      <c r="BP488" s="140"/>
      <c r="BQ488" s="140"/>
      <c r="BR488" s="140"/>
    </row>
    <row r="489" spans="1:70" s="37" customFormat="1" x14ac:dyDescent="0.25">
      <c r="A489" s="234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44"/>
      <c r="S489" s="140"/>
      <c r="T489" s="140"/>
      <c r="U489" s="140"/>
      <c r="V489" s="140"/>
      <c r="W489" s="140"/>
      <c r="X489" s="140"/>
      <c r="Y489" s="140"/>
      <c r="Z489" s="140"/>
      <c r="AA489" s="140"/>
      <c r="AB489" s="140"/>
      <c r="AC489" s="140"/>
      <c r="AD489" s="140"/>
      <c r="AE489" s="140"/>
      <c r="AF489" s="140"/>
      <c r="AG489" s="140"/>
      <c r="AH489" s="140"/>
      <c r="AI489" s="140"/>
      <c r="AJ489" s="228"/>
      <c r="AK489" s="140"/>
      <c r="AL489" s="140"/>
      <c r="AM489" s="140"/>
      <c r="AN489" s="140"/>
      <c r="AO489" s="140"/>
      <c r="AP489" s="140"/>
      <c r="AQ489" s="140"/>
      <c r="AR489" s="140"/>
      <c r="AS489" s="140"/>
      <c r="AT489" s="140"/>
      <c r="AU489" s="140"/>
      <c r="AV489" s="140"/>
      <c r="AW489" s="140"/>
      <c r="AX489" s="140"/>
      <c r="AY489" s="140"/>
      <c r="AZ489" s="140"/>
      <c r="BA489" s="140"/>
      <c r="BB489" s="140"/>
      <c r="BC489" s="140"/>
      <c r="BD489" s="140"/>
      <c r="BE489" s="140"/>
      <c r="BF489" s="150"/>
      <c r="BG489" s="140"/>
      <c r="BH489" s="140"/>
      <c r="BI489" s="140"/>
      <c r="BJ489" s="140"/>
      <c r="BK489" s="140"/>
      <c r="BL489" s="140"/>
      <c r="BM489" s="140"/>
      <c r="BN489" s="140"/>
      <c r="BO489" s="140"/>
      <c r="BP489" s="140"/>
      <c r="BQ489" s="140"/>
      <c r="BR489" s="140"/>
    </row>
    <row r="490" spans="1:70" s="37" customFormat="1" ht="15.75" customHeight="1" x14ac:dyDescent="0.25">
      <c r="A490" s="234"/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44"/>
      <c r="S490" s="140"/>
      <c r="T490" s="140"/>
      <c r="U490" s="140"/>
      <c r="V490" s="140"/>
      <c r="W490" s="140"/>
      <c r="X490" s="140"/>
      <c r="Y490" s="140"/>
      <c r="Z490" s="140"/>
      <c r="AA490" s="140"/>
      <c r="AB490" s="140"/>
      <c r="AC490" s="140"/>
      <c r="AD490" s="140"/>
      <c r="AE490" s="140"/>
      <c r="AF490" s="140"/>
      <c r="AG490" s="140"/>
      <c r="AH490" s="140"/>
      <c r="AI490" s="140"/>
      <c r="AJ490" s="228"/>
      <c r="AK490" s="140"/>
      <c r="AL490" s="140"/>
      <c r="AM490" s="140"/>
      <c r="AN490" s="140"/>
      <c r="AO490" s="140"/>
      <c r="AP490" s="140"/>
      <c r="AQ490" s="140"/>
      <c r="AR490" s="140"/>
      <c r="AS490" s="140"/>
      <c r="AT490" s="140"/>
      <c r="AU490" s="140"/>
      <c r="AV490" s="140"/>
      <c r="AW490" s="140"/>
      <c r="AX490" s="140"/>
      <c r="AY490" s="140"/>
      <c r="AZ490" s="140"/>
      <c r="BA490" s="140"/>
      <c r="BB490" s="140"/>
      <c r="BC490" s="140"/>
      <c r="BD490" s="140"/>
      <c r="BE490" s="140"/>
      <c r="BF490" s="150"/>
      <c r="BG490" s="140"/>
      <c r="BH490" s="140"/>
      <c r="BI490" s="140"/>
      <c r="BJ490" s="140"/>
      <c r="BK490" s="140"/>
      <c r="BL490" s="140"/>
      <c r="BM490" s="140"/>
      <c r="BN490" s="140"/>
      <c r="BO490" s="140"/>
      <c r="BP490" s="140"/>
      <c r="BQ490" s="140"/>
      <c r="BR490" s="140"/>
    </row>
    <row r="491" spans="1:70" s="37" customFormat="1" x14ac:dyDescent="0.25">
      <c r="A491" s="234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44"/>
      <c r="S491" s="140"/>
      <c r="T491" s="140"/>
      <c r="U491" s="140"/>
      <c r="V491" s="140"/>
      <c r="W491" s="140"/>
      <c r="X491" s="140"/>
      <c r="Y491" s="140"/>
      <c r="Z491" s="140"/>
      <c r="AA491" s="140"/>
      <c r="AB491" s="140"/>
      <c r="AC491" s="140"/>
      <c r="AD491" s="140"/>
      <c r="AE491" s="140"/>
      <c r="AF491" s="140"/>
      <c r="AG491" s="140"/>
      <c r="AH491" s="140"/>
      <c r="AI491" s="140"/>
      <c r="AJ491" s="228"/>
      <c r="AK491" s="140"/>
      <c r="AL491" s="140"/>
      <c r="AM491" s="140"/>
      <c r="AN491" s="140"/>
      <c r="AO491" s="140"/>
      <c r="AP491" s="140"/>
      <c r="AQ491" s="140"/>
      <c r="AR491" s="140"/>
      <c r="AS491" s="140"/>
      <c r="AT491" s="140"/>
      <c r="AU491" s="140"/>
      <c r="AV491" s="140"/>
      <c r="AW491" s="140"/>
      <c r="AX491" s="140"/>
      <c r="AY491" s="140"/>
      <c r="AZ491" s="140"/>
      <c r="BA491" s="140"/>
      <c r="BB491" s="140"/>
      <c r="BC491" s="140"/>
      <c r="BD491" s="140"/>
      <c r="BE491" s="140"/>
      <c r="BF491" s="150"/>
      <c r="BG491" s="140"/>
      <c r="BH491" s="140"/>
      <c r="BI491" s="140"/>
      <c r="BJ491" s="140"/>
      <c r="BK491" s="140"/>
      <c r="BL491" s="140"/>
      <c r="BM491" s="140"/>
      <c r="BN491" s="140"/>
      <c r="BO491" s="140"/>
      <c r="BP491" s="140"/>
      <c r="BQ491" s="140"/>
      <c r="BR491" s="140"/>
    </row>
    <row r="492" spans="1:70" s="37" customFormat="1" ht="15.75" customHeight="1" x14ac:dyDescent="0.25">
      <c r="A492" s="234"/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44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40"/>
      <c r="AD492" s="140"/>
      <c r="AE492" s="140"/>
      <c r="AF492" s="140"/>
      <c r="AG492" s="140"/>
      <c r="AH492" s="140"/>
      <c r="AI492" s="140"/>
      <c r="AJ492" s="228"/>
      <c r="AK492" s="140"/>
      <c r="AL492" s="140"/>
      <c r="AM492" s="140"/>
      <c r="AN492" s="140"/>
      <c r="AO492" s="140"/>
      <c r="AP492" s="140"/>
      <c r="AQ492" s="140"/>
      <c r="AR492" s="140"/>
      <c r="AS492" s="140"/>
      <c r="AT492" s="140"/>
      <c r="AU492" s="140"/>
      <c r="AV492" s="140"/>
      <c r="AW492" s="140"/>
      <c r="AX492" s="140"/>
      <c r="AY492" s="140"/>
      <c r="AZ492" s="140"/>
      <c r="BA492" s="140"/>
      <c r="BB492" s="140"/>
      <c r="BC492" s="140"/>
      <c r="BD492" s="140"/>
      <c r="BE492" s="140"/>
      <c r="BF492" s="150"/>
      <c r="BG492" s="140"/>
      <c r="BH492" s="140"/>
      <c r="BI492" s="140"/>
      <c r="BJ492" s="140"/>
      <c r="BK492" s="140"/>
      <c r="BL492" s="140"/>
      <c r="BM492" s="140"/>
      <c r="BN492" s="140"/>
      <c r="BO492" s="140"/>
      <c r="BP492" s="140"/>
      <c r="BQ492" s="140"/>
      <c r="BR492" s="140"/>
    </row>
    <row r="493" spans="1:70" s="37" customFormat="1" x14ac:dyDescent="0.25">
      <c r="A493" s="234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44"/>
      <c r="S493" s="140"/>
      <c r="T493" s="140"/>
      <c r="U493" s="140"/>
      <c r="V493" s="140"/>
      <c r="W493" s="140"/>
      <c r="X493" s="140"/>
      <c r="Y493" s="140"/>
      <c r="Z493" s="140"/>
      <c r="AA493" s="140"/>
      <c r="AB493" s="140"/>
      <c r="AC493" s="140"/>
      <c r="AD493" s="140"/>
      <c r="AE493" s="140"/>
      <c r="AF493" s="140"/>
      <c r="AG493" s="140"/>
      <c r="AH493" s="140"/>
      <c r="AI493" s="140"/>
      <c r="AJ493" s="228"/>
      <c r="AK493" s="140"/>
      <c r="AL493" s="140"/>
      <c r="AM493" s="140"/>
      <c r="AN493" s="140"/>
      <c r="AO493" s="140"/>
      <c r="AP493" s="140"/>
      <c r="AQ493" s="140"/>
      <c r="AR493" s="140"/>
      <c r="AS493" s="140"/>
      <c r="AT493" s="140"/>
      <c r="AU493" s="140"/>
      <c r="AV493" s="140"/>
      <c r="AW493" s="140"/>
      <c r="AX493" s="140"/>
      <c r="AY493" s="140"/>
      <c r="AZ493" s="140"/>
      <c r="BA493" s="140"/>
      <c r="BB493" s="140"/>
      <c r="BC493" s="140"/>
      <c r="BD493" s="140"/>
      <c r="BE493" s="140"/>
      <c r="BF493" s="150"/>
      <c r="BG493" s="140"/>
      <c r="BH493" s="140"/>
      <c r="BI493" s="140"/>
      <c r="BJ493" s="140"/>
      <c r="BK493" s="140"/>
      <c r="BL493" s="140"/>
      <c r="BM493" s="140"/>
      <c r="BN493" s="140"/>
      <c r="BO493" s="140"/>
      <c r="BP493" s="140"/>
      <c r="BQ493" s="140"/>
      <c r="BR493" s="140"/>
    </row>
    <row r="494" spans="1:70" s="37" customFormat="1" ht="15.75" customHeight="1" x14ac:dyDescent="0.25">
      <c r="A494" s="234"/>
      <c r="B494" s="140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44"/>
      <c r="S494" s="140"/>
      <c r="T494" s="140"/>
      <c r="U494" s="140"/>
      <c r="V494" s="140"/>
      <c r="W494" s="140"/>
      <c r="X494" s="140"/>
      <c r="Y494" s="140"/>
      <c r="Z494" s="140"/>
      <c r="AA494" s="140"/>
      <c r="AB494" s="140"/>
      <c r="AC494" s="140"/>
      <c r="AD494" s="140"/>
      <c r="AE494" s="140"/>
      <c r="AF494" s="140"/>
      <c r="AG494" s="140"/>
      <c r="AH494" s="140"/>
      <c r="AI494" s="140"/>
      <c r="AJ494" s="228"/>
      <c r="AK494" s="140"/>
      <c r="AL494" s="140"/>
      <c r="AM494" s="140"/>
      <c r="AN494" s="140"/>
      <c r="AO494" s="140"/>
      <c r="AP494" s="140"/>
      <c r="AQ494" s="140"/>
      <c r="AR494" s="140"/>
      <c r="AS494" s="140"/>
      <c r="AT494" s="140"/>
      <c r="AU494" s="140"/>
      <c r="AV494" s="140"/>
      <c r="AW494" s="140"/>
      <c r="AX494" s="140"/>
      <c r="AY494" s="140"/>
      <c r="AZ494" s="140"/>
      <c r="BA494" s="140"/>
      <c r="BB494" s="140"/>
      <c r="BC494" s="140"/>
      <c r="BD494" s="140"/>
      <c r="BE494" s="140"/>
      <c r="BF494" s="150"/>
      <c r="BG494" s="140"/>
      <c r="BH494" s="140"/>
      <c r="BI494" s="140"/>
      <c r="BJ494" s="140"/>
      <c r="BK494" s="140"/>
      <c r="BL494" s="140"/>
      <c r="BM494" s="140"/>
      <c r="BN494" s="140"/>
      <c r="BO494" s="140"/>
      <c r="BP494" s="140"/>
      <c r="BQ494" s="140"/>
      <c r="BR494" s="140"/>
    </row>
    <row r="495" spans="1:70" s="37" customFormat="1" x14ac:dyDescent="0.25">
      <c r="A495" s="234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44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228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5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</row>
    <row r="496" spans="1:70" s="37" customFormat="1" ht="15.75" customHeight="1" x14ac:dyDescent="0.25">
      <c r="A496" s="234"/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44"/>
      <c r="S496" s="140"/>
      <c r="T496" s="140"/>
      <c r="U496" s="140"/>
      <c r="V496" s="140"/>
      <c r="W496" s="140"/>
      <c r="X496" s="140"/>
      <c r="Y496" s="140"/>
      <c r="Z496" s="140"/>
      <c r="AA496" s="140"/>
      <c r="AB496" s="140"/>
      <c r="AC496" s="140"/>
      <c r="AD496" s="140"/>
      <c r="AE496" s="140"/>
      <c r="AF496" s="140"/>
      <c r="AG496" s="140"/>
      <c r="AH496" s="140"/>
      <c r="AI496" s="140"/>
      <c r="AJ496" s="228"/>
      <c r="AK496" s="140"/>
      <c r="AL496" s="140"/>
      <c r="AM496" s="140"/>
      <c r="AN496" s="140"/>
      <c r="AO496" s="140"/>
      <c r="AP496" s="140"/>
      <c r="AQ496" s="140"/>
      <c r="AR496" s="140"/>
      <c r="AS496" s="140"/>
      <c r="AT496" s="140"/>
      <c r="AU496" s="140"/>
      <c r="AV496" s="140"/>
      <c r="AW496" s="140"/>
      <c r="AX496" s="140"/>
      <c r="AY496" s="140"/>
      <c r="AZ496" s="140"/>
      <c r="BA496" s="140"/>
      <c r="BB496" s="140"/>
      <c r="BC496" s="140"/>
      <c r="BD496" s="140"/>
      <c r="BE496" s="140"/>
      <c r="BF496" s="150"/>
      <c r="BG496" s="140"/>
      <c r="BH496" s="140"/>
      <c r="BI496" s="140"/>
      <c r="BJ496" s="140"/>
      <c r="BK496" s="140"/>
      <c r="BL496" s="140"/>
      <c r="BM496" s="140"/>
      <c r="BN496" s="140"/>
      <c r="BO496" s="140"/>
      <c r="BP496" s="140"/>
      <c r="BQ496" s="140"/>
      <c r="BR496" s="140"/>
    </row>
    <row r="497" spans="1:70" s="37" customFormat="1" x14ac:dyDescent="0.25">
      <c r="A497" s="234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44"/>
      <c r="S497" s="140"/>
      <c r="T497" s="140"/>
      <c r="U497" s="140"/>
      <c r="V497" s="140"/>
      <c r="W497" s="140"/>
      <c r="X497" s="140"/>
      <c r="Y497" s="140"/>
      <c r="Z497" s="140"/>
      <c r="AA497" s="140"/>
      <c r="AB497" s="140"/>
      <c r="AC497" s="140"/>
      <c r="AD497" s="140"/>
      <c r="AE497" s="140"/>
      <c r="AF497" s="140"/>
      <c r="AG497" s="140"/>
      <c r="AH497" s="140"/>
      <c r="AI497" s="140"/>
      <c r="AJ497" s="228"/>
      <c r="AK497" s="140"/>
      <c r="AL497" s="140"/>
      <c r="AM497" s="140"/>
      <c r="AN497" s="140"/>
      <c r="AO497" s="140"/>
      <c r="AP497" s="140"/>
      <c r="AQ497" s="140"/>
      <c r="AR497" s="140"/>
      <c r="AS497" s="140"/>
      <c r="AT497" s="140"/>
      <c r="AU497" s="140"/>
      <c r="AV497" s="140"/>
      <c r="AW497" s="140"/>
      <c r="AX497" s="140"/>
      <c r="AY497" s="140"/>
      <c r="AZ497" s="140"/>
      <c r="BA497" s="140"/>
      <c r="BB497" s="140"/>
      <c r="BC497" s="140"/>
      <c r="BD497" s="140"/>
      <c r="BE497" s="140"/>
      <c r="BF497" s="150"/>
      <c r="BG497" s="140"/>
      <c r="BH497" s="140"/>
      <c r="BI497" s="140"/>
      <c r="BJ497" s="140"/>
      <c r="BK497" s="140"/>
      <c r="BL497" s="140"/>
      <c r="BM497" s="140"/>
      <c r="BN497" s="140"/>
      <c r="BO497" s="140"/>
      <c r="BP497" s="140"/>
      <c r="BQ497" s="140"/>
      <c r="BR497" s="140"/>
    </row>
    <row r="498" spans="1:70" s="37" customFormat="1" ht="15.75" customHeight="1" x14ac:dyDescent="0.25">
      <c r="A498" s="234"/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44"/>
      <c r="S498" s="140"/>
      <c r="T498" s="140"/>
      <c r="U498" s="140"/>
      <c r="V498" s="140"/>
      <c r="W498" s="140"/>
      <c r="X498" s="140"/>
      <c r="Y498" s="140"/>
      <c r="Z498" s="140"/>
      <c r="AA498" s="140"/>
      <c r="AB498" s="140"/>
      <c r="AC498" s="140"/>
      <c r="AD498" s="140"/>
      <c r="AE498" s="140"/>
      <c r="AF498" s="140"/>
      <c r="AG498" s="140"/>
      <c r="AH498" s="140"/>
      <c r="AI498" s="140"/>
      <c r="AJ498" s="228"/>
      <c r="AK498" s="140"/>
      <c r="AL498" s="140"/>
      <c r="AM498" s="140"/>
      <c r="AN498" s="140"/>
      <c r="AO498" s="140"/>
      <c r="AP498" s="140"/>
      <c r="AQ498" s="140"/>
      <c r="AR498" s="140"/>
      <c r="AS498" s="140"/>
      <c r="AT498" s="140"/>
      <c r="AU498" s="140"/>
      <c r="AV498" s="140"/>
      <c r="AW498" s="140"/>
      <c r="AX498" s="140"/>
      <c r="AY498" s="140"/>
      <c r="AZ498" s="140"/>
      <c r="BA498" s="140"/>
      <c r="BB498" s="140"/>
      <c r="BC498" s="140"/>
      <c r="BD498" s="140"/>
      <c r="BE498" s="140"/>
      <c r="BF498" s="150"/>
      <c r="BG498" s="140"/>
      <c r="BH498" s="140"/>
      <c r="BI498" s="140"/>
      <c r="BJ498" s="140"/>
      <c r="BK498" s="140"/>
      <c r="BL498" s="140"/>
      <c r="BM498" s="140"/>
      <c r="BN498" s="140"/>
      <c r="BO498" s="140"/>
      <c r="BP498" s="140"/>
      <c r="BQ498" s="140"/>
      <c r="BR498" s="140"/>
    </row>
    <row r="499" spans="1:70" s="37" customFormat="1" x14ac:dyDescent="0.25">
      <c r="A499" s="234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44"/>
      <c r="S499" s="140"/>
      <c r="T499" s="140"/>
      <c r="U499" s="140"/>
      <c r="V499" s="140"/>
      <c r="W499" s="140"/>
      <c r="X499" s="140"/>
      <c r="Y499" s="140"/>
      <c r="Z499" s="140"/>
      <c r="AA499" s="140"/>
      <c r="AB499" s="140"/>
      <c r="AC499" s="140"/>
      <c r="AD499" s="140"/>
      <c r="AE499" s="140"/>
      <c r="AF499" s="140"/>
      <c r="AG499" s="140"/>
      <c r="AH499" s="140"/>
      <c r="AI499" s="140"/>
      <c r="AJ499" s="228"/>
      <c r="AK499" s="140"/>
      <c r="AL499" s="140"/>
      <c r="AM499" s="140"/>
      <c r="AN499" s="140"/>
      <c r="AO499" s="140"/>
      <c r="AP499" s="140"/>
      <c r="AQ499" s="140"/>
      <c r="AR499" s="140"/>
      <c r="AS499" s="140"/>
      <c r="AT499" s="140"/>
      <c r="AU499" s="140"/>
      <c r="AV499" s="140"/>
      <c r="AW499" s="140"/>
      <c r="AX499" s="140"/>
      <c r="AY499" s="140"/>
      <c r="AZ499" s="140"/>
      <c r="BA499" s="140"/>
      <c r="BB499" s="140"/>
      <c r="BC499" s="140"/>
      <c r="BD499" s="140"/>
      <c r="BE499" s="140"/>
      <c r="BF499" s="150"/>
      <c r="BG499" s="140"/>
      <c r="BH499" s="140"/>
      <c r="BI499" s="140"/>
      <c r="BJ499" s="140"/>
      <c r="BK499" s="140"/>
      <c r="BL499" s="140"/>
      <c r="BM499" s="140"/>
      <c r="BN499" s="140"/>
      <c r="BO499" s="140"/>
      <c r="BP499" s="140"/>
      <c r="BQ499" s="140"/>
      <c r="BR499" s="140"/>
    </row>
    <row r="500" spans="1:70" s="37" customFormat="1" ht="15.75" customHeight="1" x14ac:dyDescent="0.25">
      <c r="A500" s="234"/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44"/>
      <c r="S500" s="140"/>
      <c r="T500" s="140"/>
      <c r="U500" s="140"/>
      <c r="V500" s="140"/>
      <c r="W500" s="140"/>
      <c r="X500" s="140"/>
      <c r="Y500" s="140"/>
      <c r="Z500" s="140"/>
      <c r="AA500" s="140"/>
      <c r="AB500" s="140"/>
      <c r="AC500" s="140"/>
      <c r="AD500" s="140"/>
      <c r="AE500" s="140"/>
      <c r="AF500" s="140"/>
      <c r="AG500" s="140"/>
      <c r="AH500" s="140"/>
      <c r="AI500" s="140"/>
      <c r="AJ500" s="228"/>
      <c r="AK500" s="140"/>
      <c r="AL500" s="140"/>
      <c r="AM500" s="140"/>
      <c r="AN500" s="140"/>
      <c r="AO500" s="140"/>
      <c r="AP500" s="140"/>
      <c r="AQ500" s="140"/>
      <c r="AR500" s="140"/>
      <c r="AS500" s="140"/>
      <c r="AT500" s="140"/>
      <c r="AU500" s="140"/>
      <c r="AV500" s="140"/>
      <c r="AW500" s="140"/>
      <c r="AX500" s="140"/>
      <c r="AY500" s="140"/>
      <c r="AZ500" s="140"/>
      <c r="BA500" s="140"/>
      <c r="BB500" s="140"/>
      <c r="BC500" s="140"/>
      <c r="BD500" s="140"/>
      <c r="BE500" s="140"/>
      <c r="BF500" s="150"/>
      <c r="BG500" s="140"/>
      <c r="BH500" s="140"/>
      <c r="BI500" s="140"/>
      <c r="BJ500" s="140"/>
      <c r="BK500" s="140"/>
      <c r="BL500" s="140"/>
      <c r="BM500" s="140"/>
      <c r="BN500" s="140"/>
      <c r="BO500" s="140"/>
      <c r="BP500" s="140"/>
      <c r="BQ500" s="140"/>
      <c r="BR500" s="140"/>
    </row>
    <row r="501" spans="1:70" s="37" customFormat="1" x14ac:dyDescent="0.25">
      <c r="A501" s="234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44"/>
      <c r="S501" s="140"/>
      <c r="T501" s="140"/>
      <c r="U501" s="140"/>
      <c r="V501" s="140"/>
      <c r="W501" s="140"/>
      <c r="X501" s="140"/>
      <c r="Y501" s="140"/>
      <c r="Z501" s="140"/>
      <c r="AA501" s="140"/>
      <c r="AB501" s="140"/>
      <c r="AC501" s="140"/>
      <c r="AD501" s="140"/>
      <c r="AE501" s="140"/>
      <c r="AF501" s="140"/>
      <c r="AG501" s="140"/>
      <c r="AH501" s="140"/>
      <c r="AI501" s="140"/>
      <c r="AJ501" s="228"/>
      <c r="AK501" s="140"/>
      <c r="AL501" s="140"/>
      <c r="AM501" s="140"/>
      <c r="AN501" s="140"/>
      <c r="AO501" s="140"/>
      <c r="AP501" s="140"/>
      <c r="AQ501" s="140"/>
      <c r="AR501" s="140"/>
      <c r="AS501" s="140"/>
      <c r="AT501" s="140"/>
      <c r="AU501" s="140"/>
      <c r="AV501" s="140"/>
      <c r="AW501" s="140"/>
      <c r="AX501" s="140"/>
      <c r="AY501" s="140"/>
      <c r="AZ501" s="140"/>
      <c r="BA501" s="140"/>
      <c r="BB501" s="140"/>
      <c r="BC501" s="140"/>
      <c r="BD501" s="140"/>
      <c r="BE501" s="140"/>
      <c r="BF501" s="150"/>
      <c r="BG501" s="140"/>
      <c r="BH501" s="140"/>
      <c r="BI501" s="140"/>
      <c r="BJ501" s="140"/>
      <c r="BK501" s="140"/>
      <c r="BL501" s="140"/>
      <c r="BM501" s="140"/>
      <c r="BN501" s="140"/>
      <c r="BO501" s="140"/>
      <c r="BP501" s="140"/>
      <c r="BQ501" s="140"/>
      <c r="BR501" s="140"/>
    </row>
    <row r="502" spans="1:70" s="37" customFormat="1" ht="15.75" customHeight="1" x14ac:dyDescent="0.25">
      <c r="A502" s="234"/>
      <c r="B502" s="140"/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44"/>
      <c r="S502" s="140"/>
      <c r="T502" s="140"/>
      <c r="U502" s="140"/>
      <c r="V502" s="140"/>
      <c r="W502" s="140"/>
      <c r="X502" s="140"/>
      <c r="Y502" s="140"/>
      <c r="Z502" s="140"/>
      <c r="AA502" s="140"/>
      <c r="AB502" s="140"/>
      <c r="AC502" s="140"/>
      <c r="AD502" s="140"/>
      <c r="AE502" s="140"/>
      <c r="AF502" s="140"/>
      <c r="AG502" s="140"/>
      <c r="AH502" s="140"/>
      <c r="AI502" s="140"/>
      <c r="AJ502" s="228"/>
      <c r="AK502" s="140"/>
      <c r="AL502" s="140"/>
      <c r="AM502" s="140"/>
      <c r="AN502" s="140"/>
      <c r="AO502" s="140"/>
      <c r="AP502" s="140"/>
      <c r="AQ502" s="140"/>
      <c r="AR502" s="140"/>
      <c r="AS502" s="140"/>
      <c r="AT502" s="140"/>
      <c r="AU502" s="140"/>
      <c r="AV502" s="140"/>
      <c r="AW502" s="140"/>
      <c r="AX502" s="140"/>
      <c r="AY502" s="140"/>
      <c r="AZ502" s="140"/>
      <c r="BA502" s="140"/>
      <c r="BB502" s="140"/>
      <c r="BC502" s="140"/>
      <c r="BD502" s="140"/>
      <c r="BE502" s="140"/>
      <c r="BF502" s="150"/>
      <c r="BG502" s="140"/>
      <c r="BH502" s="140"/>
      <c r="BI502" s="140"/>
      <c r="BJ502" s="140"/>
      <c r="BK502" s="140"/>
      <c r="BL502" s="140"/>
      <c r="BM502" s="140"/>
      <c r="BN502" s="140"/>
      <c r="BO502" s="140"/>
      <c r="BP502" s="140"/>
      <c r="BQ502" s="140"/>
      <c r="BR502" s="140"/>
    </row>
    <row r="503" spans="1:70" s="37" customFormat="1" x14ac:dyDescent="0.25">
      <c r="A503" s="234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44"/>
      <c r="S503" s="140"/>
      <c r="T503" s="140"/>
      <c r="U503" s="140"/>
      <c r="V503" s="140"/>
      <c r="W503" s="140"/>
      <c r="X503" s="140"/>
      <c r="Y503" s="140"/>
      <c r="Z503" s="140"/>
      <c r="AA503" s="140"/>
      <c r="AB503" s="140"/>
      <c r="AC503" s="140"/>
      <c r="AD503" s="140"/>
      <c r="AE503" s="140"/>
      <c r="AF503" s="140"/>
      <c r="AG503" s="140"/>
      <c r="AH503" s="140"/>
      <c r="AI503" s="140"/>
      <c r="AJ503" s="228"/>
      <c r="AK503" s="140"/>
      <c r="AL503" s="140"/>
      <c r="AM503" s="140"/>
      <c r="AN503" s="140"/>
      <c r="AO503" s="140"/>
      <c r="AP503" s="140"/>
      <c r="AQ503" s="140"/>
      <c r="AR503" s="140"/>
      <c r="AS503" s="140"/>
      <c r="AT503" s="140"/>
      <c r="AU503" s="140"/>
      <c r="AV503" s="140"/>
      <c r="AW503" s="140"/>
      <c r="AX503" s="140"/>
      <c r="AY503" s="140"/>
      <c r="AZ503" s="140"/>
      <c r="BA503" s="140"/>
      <c r="BB503" s="140"/>
      <c r="BC503" s="140"/>
      <c r="BD503" s="140"/>
      <c r="BE503" s="140"/>
      <c r="BF503" s="150"/>
      <c r="BG503" s="140"/>
      <c r="BH503" s="140"/>
      <c r="BI503" s="140"/>
      <c r="BJ503" s="140"/>
      <c r="BK503" s="140"/>
      <c r="BL503" s="140"/>
      <c r="BM503" s="140"/>
      <c r="BN503" s="140"/>
      <c r="BO503" s="140"/>
      <c r="BP503" s="140"/>
      <c r="BQ503" s="140"/>
      <c r="BR503" s="140"/>
    </row>
    <row r="504" spans="1:70" s="37" customFormat="1" ht="15.75" customHeight="1" x14ac:dyDescent="0.25">
      <c r="A504" s="234"/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44"/>
      <c r="S504" s="140"/>
      <c r="T504" s="140"/>
      <c r="U504" s="140"/>
      <c r="V504" s="140"/>
      <c r="W504" s="140"/>
      <c r="X504" s="140"/>
      <c r="Y504" s="140"/>
      <c r="Z504" s="140"/>
      <c r="AA504" s="140"/>
      <c r="AB504" s="140"/>
      <c r="AC504" s="140"/>
      <c r="AD504" s="140"/>
      <c r="AE504" s="140"/>
      <c r="AF504" s="140"/>
      <c r="AG504" s="140"/>
      <c r="AH504" s="140"/>
      <c r="AI504" s="140"/>
      <c r="AJ504" s="228"/>
      <c r="AK504" s="140"/>
      <c r="AL504" s="140"/>
      <c r="AM504" s="140"/>
      <c r="AN504" s="140"/>
      <c r="AO504" s="140"/>
      <c r="AP504" s="140"/>
      <c r="AQ504" s="140"/>
      <c r="AR504" s="140"/>
      <c r="AS504" s="140"/>
      <c r="AT504" s="140"/>
      <c r="AU504" s="140"/>
      <c r="AV504" s="140"/>
      <c r="AW504" s="140"/>
      <c r="AX504" s="140"/>
      <c r="AY504" s="140"/>
      <c r="AZ504" s="140"/>
      <c r="BA504" s="140"/>
      <c r="BB504" s="140"/>
      <c r="BC504" s="140"/>
      <c r="BD504" s="140"/>
      <c r="BE504" s="140"/>
      <c r="BF504" s="150"/>
      <c r="BG504" s="140"/>
      <c r="BH504" s="140"/>
      <c r="BI504" s="140"/>
      <c r="BJ504" s="140"/>
      <c r="BK504" s="140"/>
      <c r="BL504" s="140"/>
      <c r="BM504" s="140"/>
      <c r="BN504" s="140"/>
      <c r="BO504" s="140"/>
      <c r="BP504" s="140"/>
      <c r="BQ504" s="140"/>
      <c r="BR504" s="140"/>
    </row>
    <row r="505" spans="1:70" s="37" customFormat="1" x14ac:dyDescent="0.25">
      <c r="A505" s="234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44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40"/>
      <c r="AD505" s="140"/>
      <c r="AE505" s="140"/>
      <c r="AF505" s="140"/>
      <c r="AG505" s="140"/>
      <c r="AH505" s="140"/>
      <c r="AI505" s="140"/>
      <c r="AJ505" s="228"/>
      <c r="AK505" s="140"/>
      <c r="AL505" s="140"/>
      <c r="AM505" s="140"/>
      <c r="AN505" s="140"/>
      <c r="AO505" s="140"/>
      <c r="AP505" s="140"/>
      <c r="AQ505" s="140"/>
      <c r="AR505" s="140"/>
      <c r="AS505" s="140"/>
      <c r="AT505" s="140"/>
      <c r="AU505" s="140"/>
      <c r="AV505" s="140"/>
      <c r="AW505" s="140"/>
      <c r="AX505" s="140"/>
      <c r="AY505" s="140"/>
      <c r="AZ505" s="140"/>
      <c r="BA505" s="140"/>
      <c r="BB505" s="140"/>
      <c r="BC505" s="140"/>
      <c r="BD505" s="140"/>
      <c r="BE505" s="140"/>
      <c r="BF505" s="150"/>
      <c r="BG505" s="140"/>
      <c r="BH505" s="140"/>
      <c r="BI505" s="140"/>
      <c r="BJ505" s="140"/>
      <c r="BK505" s="140"/>
      <c r="BL505" s="140"/>
      <c r="BM505" s="140"/>
      <c r="BN505" s="140"/>
      <c r="BO505" s="140"/>
      <c r="BP505" s="140"/>
      <c r="BQ505" s="140"/>
      <c r="BR505" s="140"/>
    </row>
    <row r="506" spans="1:70" s="37" customFormat="1" ht="15.75" customHeight="1" x14ac:dyDescent="0.25">
      <c r="A506" s="234"/>
      <c r="B506" s="140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44"/>
      <c r="S506" s="140"/>
      <c r="T506" s="140"/>
      <c r="U506" s="140"/>
      <c r="V506" s="140"/>
      <c r="W506" s="140"/>
      <c r="X506" s="140"/>
      <c r="Y506" s="140"/>
      <c r="Z506" s="140"/>
      <c r="AA506" s="140"/>
      <c r="AB506" s="140"/>
      <c r="AC506" s="140"/>
      <c r="AD506" s="140"/>
      <c r="AE506" s="140"/>
      <c r="AF506" s="140"/>
      <c r="AG506" s="140"/>
      <c r="AH506" s="140"/>
      <c r="AI506" s="140"/>
      <c r="AJ506" s="228"/>
      <c r="AK506" s="140"/>
      <c r="AL506" s="140"/>
      <c r="AM506" s="140"/>
      <c r="AN506" s="140"/>
      <c r="AO506" s="140"/>
      <c r="AP506" s="140"/>
      <c r="AQ506" s="140"/>
      <c r="AR506" s="140"/>
      <c r="AS506" s="140"/>
      <c r="AT506" s="140"/>
      <c r="AU506" s="140"/>
      <c r="AV506" s="140"/>
      <c r="AW506" s="140"/>
      <c r="AX506" s="140"/>
      <c r="AY506" s="140"/>
      <c r="AZ506" s="140"/>
      <c r="BA506" s="140"/>
      <c r="BB506" s="140"/>
      <c r="BC506" s="140"/>
      <c r="BD506" s="140"/>
      <c r="BE506" s="140"/>
      <c r="BF506" s="150"/>
      <c r="BG506" s="140"/>
      <c r="BH506" s="140"/>
      <c r="BI506" s="140"/>
      <c r="BJ506" s="140"/>
      <c r="BK506" s="140"/>
      <c r="BL506" s="140"/>
      <c r="BM506" s="140"/>
      <c r="BN506" s="140"/>
      <c r="BO506" s="140"/>
      <c r="BP506" s="140"/>
      <c r="BQ506" s="140"/>
      <c r="BR506" s="140"/>
    </row>
    <row r="507" spans="1:70" s="37" customFormat="1" x14ac:dyDescent="0.25">
      <c r="A507" s="234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44"/>
      <c r="S507" s="140"/>
      <c r="T507" s="140"/>
      <c r="U507" s="140"/>
      <c r="V507" s="140"/>
      <c r="W507" s="140"/>
      <c r="X507" s="140"/>
      <c r="Y507" s="140"/>
      <c r="Z507" s="140"/>
      <c r="AA507" s="140"/>
      <c r="AB507" s="140"/>
      <c r="AC507" s="140"/>
      <c r="AD507" s="140"/>
      <c r="AE507" s="140"/>
      <c r="AF507" s="140"/>
      <c r="AG507" s="140"/>
      <c r="AH507" s="140"/>
      <c r="AI507" s="140"/>
      <c r="AJ507" s="228"/>
      <c r="AK507" s="140"/>
      <c r="AL507" s="140"/>
      <c r="AM507" s="140"/>
      <c r="AN507" s="140"/>
      <c r="AO507" s="140"/>
      <c r="AP507" s="140"/>
      <c r="AQ507" s="140"/>
      <c r="AR507" s="140"/>
      <c r="AS507" s="140"/>
      <c r="AT507" s="140"/>
      <c r="AU507" s="140"/>
      <c r="AV507" s="140"/>
      <c r="AW507" s="140"/>
      <c r="AX507" s="140"/>
      <c r="AY507" s="140"/>
      <c r="AZ507" s="140"/>
      <c r="BA507" s="140"/>
      <c r="BB507" s="140"/>
      <c r="BC507" s="140"/>
      <c r="BD507" s="140"/>
      <c r="BE507" s="140"/>
      <c r="BF507" s="150"/>
      <c r="BG507" s="140"/>
      <c r="BH507" s="140"/>
      <c r="BI507" s="140"/>
      <c r="BJ507" s="140"/>
      <c r="BK507" s="140"/>
      <c r="BL507" s="140"/>
      <c r="BM507" s="140"/>
      <c r="BN507" s="140"/>
      <c r="BO507" s="140"/>
      <c r="BP507" s="140"/>
      <c r="BQ507" s="140"/>
      <c r="BR507" s="140"/>
    </row>
    <row r="508" spans="1:70" s="37" customFormat="1" ht="15.75" customHeight="1" x14ac:dyDescent="0.25">
      <c r="A508" s="234"/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44"/>
      <c r="S508" s="140"/>
      <c r="T508" s="140"/>
      <c r="U508" s="140"/>
      <c r="V508" s="140"/>
      <c r="W508" s="140"/>
      <c r="X508" s="140"/>
      <c r="Y508" s="140"/>
      <c r="Z508" s="140"/>
      <c r="AA508" s="140"/>
      <c r="AB508" s="140"/>
      <c r="AC508" s="140"/>
      <c r="AD508" s="140"/>
      <c r="AE508" s="140"/>
      <c r="AF508" s="140"/>
      <c r="AG508" s="140"/>
      <c r="AH508" s="140"/>
      <c r="AI508" s="140"/>
      <c r="AJ508" s="228"/>
      <c r="AK508" s="140"/>
      <c r="AL508" s="140"/>
      <c r="AM508" s="140"/>
      <c r="AN508" s="140"/>
      <c r="AO508" s="140"/>
      <c r="AP508" s="140"/>
      <c r="AQ508" s="140"/>
      <c r="AR508" s="140"/>
      <c r="AS508" s="140"/>
      <c r="AT508" s="140"/>
      <c r="AU508" s="140"/>
      <c r="AV508" s="140"/>
      <c r="AW508" s="140"/>
      <c r="AX508" s="140"/>
      <c r="AY508" s="140"/>
      <c r="AZ508" s="140"/>
      <c r="BA508" s="140"/>
      <c r="BB508" s="140"/>
      <c r="BC508" s="140"/>
      <c r="BD508" s="140"/>
      <c r="BE508" s="140"/>
      <c r="BF508" s="150"/>
      <c r="BG508" s="140"/>
      <c r="BH508" s="140"/>
      <c r="BI508" s="140"/>
      <c r="BJ508" s="140"/>
      <c r="BK508" s="140"/>
      <c r="BL508" s="140"/>
      <c r="BM508" s="140"/>
      <c r="BN508" s="140"/>
      <c r="BO508" s="140"/>
      <c r="BP508" s="140"/>
      <c r="BQ508" s="140"/>
      <c r="BR508" s="140"/>
    </row>
    <row r="509" spans="1:70" s="37" customFormat="1" x14ac:dyDescent="0.25">
      <c r="A509" s="234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44"/>
      <c r="S509" s="140"/>
      <c r="T509" s="140"/>
      <c r="U509" s="140"/>
      <c r="V509" s="140"/>
      <c r="W509" s="140"/>
      <c r="X509" s="140"/>
      <c r="Y509" s="140"/>
      <c r="Z509" s="140"/>
      <c r="AA509" s="140"/>
      <c r="AB509" s="140"/>
      <c r="AC509" s="140"/>
      <c r="AD509" s="140"/>
      <c r="AE509" s="140"/>
      <c r="AF509" s="140"/>
      <c r="AG509" s="140"/>
      <c r="AH509" s="140"/>
      <c r="AI509" s="140"/>
      <c r="AJ509" s="228"/>
      <c r="AK509" s="140"/>
      <c r="AL509" s="140"/>
      <c r="AM509" s="140"/>
      <c r="AN509" s="140"/>
      <c r="AO509" s="140"/>
      <c r="AP509" s="140"/>
      <c r="AQ509" s="140"/>
      <c r="AR509" s="140"/>
      <c r="AS509" s="140"/>
      <c r="AT509" s="140"/>
      <c r="AU509" s="140"/>
      <c r="AV509" s="140"/>
      <c r="AW509" s="140"/>
      <c r="AX509" s="140"/>
      <c r="AY509" s="140"/>
      <c r="AZ509" s="140"/>
      <c r="BA509" s="140"/>
      <c r="BB509" s="140"/>
      <c r="BC509" s="140"/>
      <c r="BD509" s="140"/>
      <c r="BE509" s="140"/>
      <c r="BF509" s="150"/>
      <c r="BG509" s="140"/>
      <c r="BH509" s="140"/>
      <c r="BI509" s="140"/>
      <c r="BJ509" s="140"/>
      <c r="BK509" s="140"/>
      <c r="BL509" s="140"/>
      <c r="BM509" s="140"/>
      <c r="BN509" s="140"/>
      <c r="BO509" s="140"/>
      <c r="BP509" s="140"/>
      <c r="BQ509" s="140"/>
      <c r="BR509" s="140"/>
    </row>
    <row r="510" spans="1:70" s="37" customFormat="1" ht="15.75" customHeight="1" x14ac:dyDescent="0.25">
      <c r="A510" s="234"/>
      <c r="B510" s="140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44"/>
      <c r="S510" s="140"/>
      <c r="T510" s="140"/>
      <c r="U510" s="140"/>
      <c r="V510" s="140"/>
      <c r="W510" s="140"/>
      <c r="X510" s="140"/>
      <c r="Y510" s="140"/>
      <c r="Z510" s="140"/>
      <c r="AA510" s="140"/>
      <c r="AB510" s="140"/>
      <c r="AC510" s="140"/>
      <c r="AD510" s="140"/>
      <c r="AE510" s="140"/>
      <c r="AF510" s="140"/>
      <c r="AG510" s="140"/>
      <c r="AH510" s="140"/>
      <c r="AI510" s="140"/>
      <c r="AJ510" s="228"/>
      <c r="AK510" s="140"/>
      <c r="AL510" s="140"/>
      <c r="AM510" s="140"/>
      <c r="AN510" s="140"/>
      <c r="AO510" s="140"/>
      <c r="AP510" s="140"/>
      <c r="AQ510" s="140"/>
      <c r="AR510" s="140"/>
      <c r="AS510" s="140"/>
      <c r="AT510" s="140"/>
      <c r="AU510" s="140"/>
      <c r="AV510" s="140"/>
      <c r="AW510" s="140"/>
      <c r="AX510" s="140"/>
      <c r="AY510" s="140"/>
      <c r="AZ510" s="140"/>
      <c r="BA510" s="140"/>
      <c r="BB510" s="140"/>
      <c r="BC510" s="140"/>
      <c r="BD510" s="140"/>
      <c r="BE510" s="140"/>
      <c r="BF510" s="150"/>
      <c r="BG510" s="140"/>
      <c r="BH510" s="140"/>
      <c r="BI510" s="140"/>
      <c r="BJ510" s="140"/>
      <c r="BK510" s="140"/>
      <c r="BL510" s="140"/>
      <c r="BM510" s="140"/>
      <c r="BN510" s="140"/>
      <c r="BO510" s="140"/>
      <c r="BP510" s="140"/>
      <c r="BQ510" s="140"/>
      <c r="BR510" s="140"/>
    </row>
    <row r="511" spans="1:70" s="37" customFormat="1" x14ac:dyDescent="0.25">
      <c r="A511" s="234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44"/>
      <c r="S511" s="140"/>
      <c r="T511" s="140"/>
      <c r="U511" s="140"/>
      <c r="V511" s="140"/>
      <c r="W511" s="140"/>
      <c r="X511" s="140"/>
      <c r="Y511" s="140"/>
      <c r="Z511" s="140"/>
      <c r="AA511" s="140"/>
      <c r="AB511" s="140"/>
      <c r="AC511" s="140"/>
      <c r="AD511" s="140"/>
      <c r="AE511" s="140"/>
      <c r="AF511" s="140"/>
      <c r="AG511" s="140"/>
      <c r="AH511" s="140"/>
      <c r="AI511" s="140"/>
      <c r="AJ511" s="228"/>
      <c r="AK511" s="140"/>
      <c r="AL511" s="140"/>
      <c r="AM511" s="140"/>
      <c r="AN511" s="140"/>
      <c r="AO511" s="140"/>
      <c r="AP511" s="140"/>
      <c r="AQ511" s="140"/>
      <c r="AR511" s="140"/>
      <c r="AS511" s="140"/>
      <c r="AT511" s="140"/>
      <c r="AU511" s="140"/>
      <c r="AV511" s="140"/>
      <c r="AW511" s="140"/>
      <c r="AX511" s="140"/>
      <c r="AY511" s="140"/>
      <c r="AZ511" s="140"/>
      <c r="BA511" s="140"/>
      <c r="BB511" s="140"/>
      <c r="BC511" s="140"/>
      <c r="BD511" s="140"/>
      <c r="BE511" s="140"/>
      <c r="BF511" s="150"/>
      <c r="BG511" s="140"/>
      <c r="BH511" s="140"/>
      <c r="BI511" s="140"/>
      <c r="BJ511" s="140"/>
      <c r="BK511" s="140"/>
      <c r="BL511" s="140"/>
      <c r="BM511" s="140"/>
      <c r="BN511" s="140"/>
      <c r="BO511" s="140"/>
      <c r="BP511" s="140"/>
      <c r="BQ511" s="140"/>
      <c r="BR511" s="140"/>
    </row>
    <row r="512" spans="1:70" s="37" customFormat="1" ht="15.75" customHeight="1" x14ac:dyDescent="0.25">
      <c r="A512" s="234"/>
      <c r="B512" s="140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44"/>
      <c r="S512" s="140"/>
      <c r="T512" s="140"/>
      <c r="U512" s="140"/>
      <c r="V512" s="140"/>
      <c r="W512" s="140"/>
      <c r="X512" s="140"/>
      <c r="Y512" s="140"/>
      <c r="Z512" s="140"/>
      <c r="AA512" s="140"/>
      <c r="AB512" s="140"/>
      <c r="AC512" s="140"/>
      <c r="AD512" s="140"/>
      <c r="AE512" s="140"/>
      <c r="AF512" s="140"/>
      <c r="AG512" s="140"/>
      <c r="AH512" s="140"/>
      <c r="AI512" s="140"/>
      <c r="AJ512" s="228"/>
      <c r="AK512" s="140"/>
      <c r="AL512" s="140"/>
      <c r="AM512" s="140"/>
      <c r="AN512" s="140"/>
      <c r="AO512" s="140"/>
      <c r="AP512" s="140"/>
      <c r="AQ512" s="140"/>
      <c r="AR512" s="140"/>
      <c r="AS512" s="140"/>
      <c r="AT512" s="140"/>
      <c r="AU512" s="140"/>
      <c r="AV512" s="140"/>
      <c r="AW512" s="140"/>
      <c r="AX512" s="140"/>
      <c r="AY512" s="140"/>
      <c r="AZ512" s="140"/>
      <c r="BA512" s="140"/>
      <c r="BB512" s="140"/>
      <c r="BC512" s="140"/>
      <c r="BD512" s="140"/>
      <c r="BE512" s="140"/>
      <c r="BF512" s="150"/>
      <c r="BG512" s="140"/>
      <c r="BH512" s="140"/>
      <c r="BI512" s="140"/>
      <c r="BJ512" s="140"/>
      <c r="BK512" s="140"/>
      <c r="BL512" s="140"/>
      <c r="BM512" s="140"/>
      <c r="BN512" s="140"/>
      <c r="BO512" s="140"/>
      <c r="BP512" s="140"/>
      <c r="BQ512" s="140"/>
      <c r="BR512" s="140"/>
    </row>
    <row r="513" spans="1:70" s="37" customFormat="1" x14ac:dyDescent="0.25">
      <c r="A513" s="234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44"/>
      <c r="S513" s="140"/>
      <c r="T513" s="140"/>
      <c r="U513" s="140"/>
      <c r="V513" s="140"/>
      <c r="W513" s="140"/>
      <c r="X513" s="140"/>
      <c r="Y513" s="140"/>
      <c r="Z513" s="140"/>
      <c r="AA513" s="140"/>
      <c r="AB513" s="140"/>
      <c r="AC513" s="140"/>
      <c r="AD513" s="140"/>
      <c r="AE513" s="140"/>
      <c r="AF513" s="140"/>
      <c r="AG513" s="140"/>
      <c r="AH513" s="140"/>
      <c r="AI513" s="140"/>
      <c r="AJ513" s="228"/>
      <c r="AK513" s="140"/>
      <c r="AL513" s="140"/>
      <c r="AM513" s="140"/>
      <c r="AN513" s="140"/>
      <c r="AO513" s="140"/>
      <c r="AP513" s="140"/>
      <c r="AQ513" s="140"/>
      <c r="AR513" s="140"/>
      <c r="AS513" s="140"/>
      <c r="AT513" s="140"/>
      <c r="AU513" s="140"/>
      <c r="AV513" s="140"/>
      <c r="AW513" s="140"/>
      <c r="AX513" s="140"/>
      <c r="AY513" s="140"/>
      <c r="AZ513" s="140"/>
      <c r="BA513" s="140"/>
      <c r="BB513" s="140"/>
      <c r="BC513" s="140"/>
      <c r="BD513" s="140"/>
      <c r="BE513" s="140"/>
      <c r="BF513" s="150"/>
      <c r="BG513" s="140"/>
      <c r="BH513" s="140"/>
      <c r="BI513" s="140"/>
      <c r="BJ513" s="140"/>
      <c r="BK513" s="140"/>
      <c r="BL513" s="140"/>
      <c r="BM513" s="140"/>
      <c r="BN513" s="140"/>
      <c r="BO513" s="140"/>
      <c r="BP513" s="140"/>
      <c r="BQ513" s="140"/>
      <c r="BR513" s="140"/>
    </row>
    <row r="514" spans="1:70" s="37" customFormat="1" ht="15.75" customHeight="1" x14ac:dyDescent="0.25">
      <c r="A514" s="234"/>
      <c r="B514" s="140"/>
      <c r="C514" s="140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44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40"/>
      <c r="AD514" s="140"/>
      <c r="AE514" s="140"/>
      <c r="AF514" s="140"/>
      <c r="AG514" s="140"/>
      <c r="AH514" s="140"/>
      <c r="AI514" s="140"/>
      <c r="AJ514" s="228"/>
      <c r="AK514" s="140"/>
      <c r="AL514" s="140"/>
      <c r="AM514" s="140"/>
      <c r="AN514" s="140"/>
      <c r="AO514" s="140"/>
      <c r="AP514" s="140"/>
      <c r="AQ514" s="140"/>
      <c r="AR514" s="140"/>
      <c r="AS514" s="140"/>
      <c r="AT514" s="140"/>
      <c r="AU514" s="140"/>
      <c r="AV514" s="140"/>
      <c r="AW514" s="140"/>
      <c r="AX514" s="140"/>
      <c r="AY514" s="140"/>
      <c r="AZ514" s="140"/>
      <c r="BA514" s="140"/>
      <c r="BB514" s="140"/>
      <c r="BC514" s="140"/>
      <c r="BD514" s="140"/>
      <c r="BE514" s="140"/>
      <c r="BF514" s="150"/>
      <c r="BG514" s="140"/>
      <c r="BH514" s="140"/>
      <c r="BI514" s="140"/>
      <c r="BJ514" s="140"/>
      <c r="BK514" s="140"/>
      <c r="BL514" s="140"/>
      <c r="BM514" s="140"/>
      <c r="BN514" s="140"/>
      <c r="BO514" s="140"/>
      <c r="BP514" s="140"/>
      <c r="BQ514" s="140"/>
      <c r="BR514" s="140"/>
    </row>
    <row r="515" spans="1:70" s="37" customFormat="1" x14ac:dyDescent="0.25">
      <c r="A515" s="234"/>
      <c r="B515" s="140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44"/>
      <c r="S515" s="140"/>
      <c r="T515" s="140"/>
      <c r="U515" s="140"/>
      <c r="V515" s="140"/>
      <c r="W515" s="140"/>
      <c r="X515" s="140"/>
      <c r="Y515" s="140"/>
      <c r="Z515" s="140"/>
      <c r="AA515" s="140"/>
      <c r="AB515" s="140"/>
      <c r="AC515" s="140"/>
      <c r="AD515" s="140"/>
      <c r="AE515" s="140"/>
      <c r="AF515" s="140"/>
      <c r="AG515" s="140"/>
      <c r="AH515" s="140"/>
      <c r="AI515" s="140"/>
      <c r="AJ515" s="228"/>
      <c r="AK515" s="140"/>
      <c r="AL515" s="140"/>
      <c r="AM515" s="140"/>
      <c r="AN515" s="140"/>
      <c r="AO515" s="140"/>
      <c r="AP515" s="140"/>
      <c r="AQ515" s="140"/>
      <c r="AR515" s="140"/>
      <c r="AS515" s="140"/>
      <c r="AT515" s="140"/>
      <c r="AU515" s="140"/>
      <c r="AV515" s="140"/>
      <c r="AW515" s="140"/>
      <c r="AX515" s="140"/>
      <c r="AY515" s="140"/>
      <c r="AZ515" s="140"/>
      <c r="BA515" s="140"/>
      <c r="BB515" s="140"/>
      <c r="BC515" s="140"/>
      <c r="BD515" s="140"/>
      <c r="BE515" s="140"/>
      <c r="BF515" s="150"/>
      <c r="BG515" s="140"/>
      <c r="BH515" s="140"/>
      <c r="BI515" s="140"/>
      <c r="BJ515" s="140"/>
      <c r="BK515" s="140"/>
      <c r="BL515" s="140"/>
      <c r="BM515" s="140"/>
      <c r="BN515" s="140"/>
      <c r="BO515" s="140"/>
      <c r="BP515" s="140"/>
      <c r="BQ515" s="140"/>
      <c r="BR515" s="140"/>
    </row>
    <row r="516" spans="1:70" s="37" customFormat="1" ht="15.75" customHeight="1" x14ac:dyDescent="0.25">
      <c r="A516" s="234"/>
      <c r="B516" s="140"/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44"/>
      <c r="S516" s="140"/>
      <c r="T516" s="140"/>
      <c r="U516" s="140"/>
      <c r="V516" s="140"/>
      <c r="W516" s="140"/>
      <c r="X516" s="140"/>
      <c r="Y516" s="140"/>
      <c r="Z516" s="140"/>
      <c r="AA516" s="140"/>
      <c r="AB516" s="140"/>
      <c r="AC516" s="140"/>
      <c r="AD516" s="140"/>
      <c r="AE516" s="140"/>
      <c r="AF516" s="140"/>
      <c r="AG516" s="140"/>
      <c r="AH516" s="140"/>
      <c r="AI516" s="140"/>
      <c r="AJ516" s="228"/>
      <c r="AK516" s="140"/>
      <c r="AL516" s="140"/>
      <c r="AM516" s="140"/>
      <c r="AN516" s="140"/>
      <c r="AO516" s="140"/>
      <c r="AP516" s="140"/>
      <c r="AQ516" s="140"/>
      <c r="AR516" s="140"/>
      <c r="AS516" s="140"/>
      <c r="AT516" s="140"/>
      <c r="AU516" s="140"/>
      <c r="AV516" s="140"/>
      <c r="AW516" s="140"/>
      <c r="AX516" s="140"/>
      <c r="AY516" s="140"/>
      <c r="AZ516" s="140"/>
      <c r="BA516" s="140"/>
      <c r="BB516" s="140"/>
      <c r="BC516" s="140"/>
      <c r="BD516" s="140"/>
      <c r="BE516" s="140"/>
      <c r="BF516" s="150"/>
      <c r="BG516" s="140"/>
      <c r="BH516" s="140"/>
      <c r="BI516" s="140"/>
      <c r="BJ516" s="140"/>
      <c r="BK516" s="140"/>
      <c r="BL516" s="140"/>
      <c r="BM516" s="140"/>
      <c r="BN516" s="140"/>
      <c r="BO516" s="140"/>
      <c r="BP516" s="140"/>
      <c r="BQ516" s="140"/>
      <c r="BR516" s="140"/>
    </row>
    <row r="517" spans="1:70" s="37" customFormat="1" x14ac:dyDescent="0.25">
      <c r="A517" s="234"/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44"/>
      <c r="S517" s="140"/>
      <c r="T517" s="140"/>
      <c r="U517" s="140"/>
      <c r="V517" s="140"/>
      <c r="W517" s="140"/>
      <c r="X517" s="140"/>
      <c r="Y517" s="140"/>
      <c r="Z517" s="140"/>
      <c r="AA517" s="140"/>
      <c r="AB517" s="140"/>
      <c r="AC517" s="140"/>
      <c r="AD517" s="140"/>
      <c r="AE517" s="140"/>
      <c r="AF517" s="140"/>
      <c r="AG517" s="140"/>
      <c r="AH517" s="140"/>
      <c r="AI517" s="140"/>
      <c r="AJ517" s="228"/>
      <c r="AK517" s="140"/>
      <c r="AL517" s="140"/>
      <c r="AM517" s="140"/>
      <c r="AN517" s="140"/>
      <c r="AO517" s="140"/>
      <c r="AP517" s="140"/>
      <c r="AQ517" s="140"/>
      <c r="AR517" s="140"/>
      <c r="AS517" s="140"/>
      <c r="AT517" s="140"/>
      <c r="AU517" s="140"/>
      <c r="AV517" s="140"/>
      <c r="AW517" s="140"/>
      <c r="AX517" s="140"/>
      <c r="AY517" s="140"/>
      <c r="AZ517" s="140"/>
      <c r="BA517" s="140"/>
      <c r="BB517" s="140"/>
      <c r="BC517" s="140"/>
      <c r="BD517" s="140"/>
      <c r="BE517" s="140"/>
      <c r="BF517" s="150"/>
      <c r="BG517" s="140"/>
      <c r="BH517" s="140"/>
      <c r="BI517" s="140"/>
      <c r="BJ517" s="140"/>
      <c r="BK517" s="140"/>
      <c r="BL517" s="140"/>
      <c r="BM517" s="140"/>
      <c r="BN517" s="140"/>
      <c r="BO517" s="140"/>
      <c r="BP517" s="140"/>
      <c r="BQ517" s="140"/>
      <c r="BR517" s="140"/>
    </row>
    <row r="518" spans="1:70" s="37" customFormat="1" ht="15.75" customHeight="1" x14ac:dyDescent="0.25">
      <c r="A518" s="234"/>
      <c r="B518" s="140"/>
      <c r="C518" s="140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44"/>
      <c r="S518" s="140"/>
      <c r="T518" s="140"/>
      <c r="U518" s="140"/>
      <c r="V518" s="140"/>
      <c r="W518" s="140"/>
      <c r="X518" s="140"/>
      <c r="Y518" s="140"/>
      <c r="Z518" s="140"/>
      <c r="AA518" s="140"/>
      <c r="AB518" s="140"/>
      <c r="AC518" s="140"/>
      <c r="AD518" s="140"/>
      <c r="AE518" s="140"/>
      <c r="AF518" s="140"/>
      <c r="AG518" s="140"/>
      <c r="AH518" s="140"/>
      <c r="AI518" s="140"/>
      <c r="AJ518" s="228"/>
      <c r="AK518" s="140"/>
      <c r="AL518" s="140"/>
      <c r="AM518" s="140"/>
      <c r="AN518" s="140"/>
      <c r="AO518" s="140"/>
      <c r="AP518" s="140"/>
      <c r="AQ518" s="140"/>
      <c r="AR518" s="140"/>
      <c r="AS518" s="140"/>
      <c r="AT518" s="140"/>
      <c r="AU518" s="140"/>
      <c r="AV518" s="140"/>
      <c r="AW518" s="140"/>
      <c r="AX518" s="140"/>
      <c r="AY518" s="140"/>
      <c r="AZ518" s="140"/>
      <c r="BA518" s="140"/>
      <c r="BB518" s="140"/>
      <c r="BC518" s="140"/>
      <c r="BD518" s="140"/>
      <c r="BE518" s="140"/>
      <c r="BF518" s="150"/>
      <c r="BG518" s="140"/>
      <c r="BH518" s="140"/>
      <c r="BI518" s="140"/>
      <c r="BJ518" s="140"/>
      <c r="BK518" s="140"/>
      <c r="BL518" s="140"/>
      <c r="BM518" s="140"/>
      <c r="BN518" s="140"/>
      <c r="BO518" s="140"/>
      <c r="BP518" s="140"/>
      <c r="BQ518" s="140"/>
      <c r="BR518" s="140"/>
    </row>
    <row r="519" spans="1:70" s="37" customFormat="1" x14ac:dyDescent="0.25">
      <c r="A519" s="234"/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44"/>
      <c r="S519" s="140"/>
      <c r="T519" s="140"/>
      <c r="U519" s="140"/>
      <c r="V519" s="140"/>
      <c r="W519" s="140"/>
      <c r="X519" s="140"/>
      <c r="Y519" s="140"/>
      <c r="Z519" s="140"/>
      <c r="AA519" s="140"/>
      <c r="AB519" s="140"/>
      <c r="AC519" s="140"/>
      <c r="AD519" s="140"/>
      <c r="AE519" s="140"/>
      <c r="AF519" s="140"/>
      <c r="AG519" s="140"/>
      <c r="AH519" s="140"/>
      <c r="AI519" s="140"/>
      <c r="AJ519" s="228"/>
      <c r="AK519" s="140"/>
      <c r="AL519" s="140"/>
      <c r="AM519" s="140"/>
      <c r="AN519" s="140"/>
      <c r="AO519" s="140"/>
      <c r="AP519" s="140"/>
      <c r="AQ519" s="140"/>
      <c r="AR519" s="140"/>
      <c r="AS519" s="140"/>
      <c r="AT519" s="140"/>
      <c r="AU519" s="140"/>
      <c r="AV519" s="140"/>
      <c r="AW519" s="140"/>
      <c r="AX519" s="140"/>
      <c r="AY519" s="140"/>
      <c r="AZ519" s="140"/>
      <c r="BA519" s="140"/>
      <c r="BB519" s="140"/>
      <c r="BC519" s="140"/>
      <c r="BD519" s="140"/>
      <c r="BE519" s="140"/>
      <c r="BF519" s="150"/>
      <c r="BG519" s="140"/>
      <c r="BH519" s="140"/>
      <c r="BI519" s="140"/>
      <c r="BJ519" s="140"/>
      <c r="BK519" s="140"/>
      <c r="BL519" s="140"/>
      <c r="BM519" s="140"/>
      <c r="BN519" s="140"/>
      <c r="BO519" s="140"/>
      <c r="BP519" s="140"/>
      <c r="BQ519" s="140"/>
      <c r="BR519" s="140"/>
    </row>
    <row r="520" spans="1:70" s="37" customFormat="1" ht="15.75" customHeight="1" x14ac:dyDescent="0.25">
      <c r="A520" s="234"/>
      <c r="B520" s="140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44"/>
      <c r="S520" s="140"/>
      <c r="T520" s="140"/>
      <c r="U520" s="140"/>
      <c r="V520" s="140"/>
      <c r="W520" s="140"/>
      <c r="X520" s="140"/>
      <c r="Y520" s="140"/>
      <c r="Z520" s="140"/>
      <c r="AA520" s="140"/>
      <c r="AB520" s="140"/>
      <c r="AC520" s="140"/>
      <c r="AD520" s="140"/>
      <c r="AE520" s="140"/>
      <c r="AF520" s="140"/>
      <c r="AG520" s="140"/>
      <c r="AH520" s="140"/>
      <c r="AI520" s="140"/>
      <c r="AJ520" s="228"/>
      <c r="AK520" s="140"/>
      <c r="AL520" s="140"/>
      <c r="AM520" s="140"/>
      <c r="AN520" s="140"/>
      <c r="AO520" s="140"/>
      <c r="AP520" s="140"/>
      <c r="AQ520" s="140"/>
      <c r="AR520" s="140"/>
      <c r="AS520" s="140"/>
      <c r="AT520" s="140"/>
      <c r="AU520" s="140"/>
      <c r="AV520" s="140"/>
      <c r="AW520" s="140"/>
      <c r="AX520" s="140"/>
      <c r="AY520" s="140"/>
      <c r="AZ520" s="140"/>
      <c r="BA520" s="140"/>
      <c r="BB520" s="140"/>
      <c r="BC520" s="140"/>
      <c r="BD520" s="140"/>
      <c r="BE520" s="140"/>
      <c r="BF520" s="150"/>
      <c r="BG520" s="140"/>
      <c r="BH520" s="140"/>
      <c r="BI520" s="140"/>
      <c r="BJ520" s="140"/>
      <c r="BK520" s="140"/>
      <c r="BL520" s="140"/>
      <c r="BM520" s="140"/>
      <c r="BN520" s="140"/>
      <c r="BO520" s="140"/>
      <c r="BP520" s="140"/>
      <c r="BQ520" s="140"/>
      <c r="BR520" s="140"/>
    </row>
    <row r="521" spans="1:70" s="37" customFormat="1" x14ac:dyDescent="0.25">
      <c r="A521" s="234"/>
      <c r="B521" s="140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44"/>
      <c r="S521" s="140"/>
      <c r="T521" s="140"/>
      <c r="U521" s="140"/>
      <c r="V521" s="140"/>
      <c r="W521" s="140"/>
      <c r="X521" s="140"/>
      <c r="Y521" s="140"/>
      <c r="Z521" s="140"/>
      <c r="AA521" s="140"/>
      <c r="AB521" s="140"/>
      <c r="AC521" s="140"/>
      <c r="AD521" s="140"/>
      <c r="AE521" s="140"/>
      <c r="AF521" s="140"/>
      <c r="AG521" s="140"/>
      <c r="AH521" s="140"/>
      <c r="AI521" s="140"/>
      <c r="AJ521" s="228"/>
      <c r="AK521" s="140"/>
      <c r="AL521" s="140"/>
      <c r="AM521" s="140"/>
      <c r="AN521" s="140"/>
      <c r="AO521" s="140"/>
      <c r="AP521" s="140"/>
      <c r="AQ521" s="140"/>
      <c r="AR521" s="140"/>
      <c r="AS521" s="140"/>
      <c r="AT521" s="140"/>
      <c r="AU521" s="140"/>
      <c r="AV521" s="140"/>
      <c r="AW521" s="140"/>
      <c r="AX521" s="140"/>
      <c r="AY521" s="140"/>
      <c r="AZ521" s="140"/>
      <c r="BA521" s="140"/>
      <c r="BB521" s="140"/>
      <c r="BC521" s="140"/>
      <c r="BD521" s="140"/>
      <c r="BE521" s="140"/>
      <c r="BF521" s="150"/>
      <c r="BG521" s="140"/>
      <c r="BH521" s="140"/>
      <c r="BI521" s="140"/>
      <c r="BJ521" s="140"/>
      <c r="BK521" s="140"/>
      <c r="BL521" s="140"/>
      <c r="BM521" s="140"/>
      <c r="BN521" s="140"/>
      <c r="BO521" s="140"/>
      <c r="BP521" s="140"/>
      <c r="BQ521" s="140"/>
      <c r="BR521" s="140"/>
    </row>
    <row r="522" spans="1:70" s="37" customFormat="1" ht="15.75" customHeight="1" x14ac:dyDescent="0.25">
      <c r="A522" s="234"/>
      <c r="B522" s="140"/>
      <c r="C522" s="14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44"/>
      <c r="S522" s="140"/>
      <c r="T522" s="140"/>
      <c r="U522" s="140"/>
      <c r="V522" s="140"/>
      <c r="W522" s="140"/>
      <c r="X522" s="140"/>
      <c r="Y522" s="140"/>
      <c r="Z522" s="140"/>
      <c r="AA522" s="140"/>
      <c r="AB522" s="140"/>
      <c r="AC522" s="140"/>
      <c r="AD522" s="140"/>
      <c r="AE522" s="140"/>
      <c r="AF522" s="140"/>
      <c r="AG522" s="140"/>
      <c r="AH522" s="140"/>
      <c r="AI522" s="140"/>
      <c r="AJ522" s="228"/>
      <c r="AK522" s="140"/>
      <c r="AL522" s="140"/>
      <c r="AM522" s="140"/>
      <c r="AN522" s="140"/>
      <c r="AO522" s="140"/>
      <c r="AP522" s="140"/>
      <c r="AQ522" s="140"/>
      <c r="AR522" s="140"/>
      <c r="AS522" s="140"/>
      <c r="AT522" s="140"/>
      <c r="AU522" s="140"/>
      <c r="AV522" s="140"/>
      <c r="AW522" s="140"/>
      <c r="AX522" s="140"/>
      <c r="AY522" s="140"/>
      <c r="AZ522" s="140"/>
      <c r="BA522" s="140"/>
      <c r="BB522" s="140"/>
      <c r="BC522" s="140"/>
      <c r="BD522" s="140"/>
      <c r="BE522" s="140"/>
      <c r="BF522" s="150"/>
      <c r="BG522" s="140"/>
      <c r="BH522" s="140"/>
      <c r="BI522" s="140"/>
      <c r="BJ522" s="140"/>
      <c r="BK522" s="140"/>
      <c r="BL522" s="140"/>
      <c r="BM522" s="140"/>
      <c r="BN522" s="140"/>
      <c r="BO522" s="140"/>
      <c r="BP522" s="140"/>
      <c r="BQ522" s="140"/>
      <c r="BR522" s="140"/>
    </row>
    <row r="523" spans="1:70" s="37" customFormat="1" x14ac:dyDescent="0.25">
      <c r="A523" s="234"/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44"/>
      <c r="S523" s="140"/>
      <c r="T523" s="140"/>
      <c r="U523" s="140"/>
      <c r="V523" s="140"/>
      <c r="W523" s="140"/>
      <c r="X523" s="140"/>
      <c r="Y523" s="140"/>
      <c r="Z523" s="140"/>
      <c r="AA523" s="140"/>
      <c r="AB523" s="140"/>
      <c r="AC523" s="140"/>
      <c r="AD523" s="140"/>
      <c r="AE523" s="140"/>
      <c r="AF523" s="140"/>
      <c r="AG523" s="140"/>
      <c r="AH523" s="140"/>
      <c r="AI523" s="140"/>
      <c r="AJ523" s="228"/>
      <c r="AK523" s="140"/>
      <c r="AL523" s="140"/>
      <c r="AM523" s="140"/>
      <c r="AN523" s="140"/>
      <c r="AO523" s="140"/>
      <c r="AP523" s="140"/>
      <c r="AQ523" s="140"/>
      <c r="AR523" s="140"/>
      <c r="AS523" s="140"/>
      <c r="AT523" s="140"/>
      <c r="AU523" s="140"/>
      <c r="AV523" s="140"/>
      <c r="AW523" s="140"/>
      <c r="AX523" s="140"/>
      <c r="AY523" s="140"/>
      <c r="AZ523" s="140"/>
      <c r="BA523" s="140"/>
      <c r="BB523" s="140"/>
      <c r="BC523" s="140"/>
      <c r="BD523" s="140"/>
      <c r="BE523" s="140"/>
      <c r="BF523" s="150"/>
      <c r="BG523" s="140"/>
      <c r="BH523" s="140"/>
      <c r="BI523" s="140"/>
      <c r="BJ523" s="140"/>
      <c r="BK523" s="140"/>
      <c r="BL523" s="140"/>
      <c r="BM523" s="140"/>
      <c r="BN523" s="140"/>
      <c r="BO523" s="140"/>
      <c r="BP523" s="140"/>
      <c r="BQ523" s="140"/>
      <c r="BR523" s="140"/>
    </row>
    <row r="524" spans="1:70" s="37" customFormat="1" ht="15.75" customHeight="1" x14ac:dyDescent="0.25">
      <c r="A524" s="234"/>
      <c r="B524" s="140"/>
      <c r="C524" s="14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44"/>
      <c r="S524" s="140"/>
      <c r="T524" s="140"/>
      <c r="U524" s="140"/>
      <c r="V524" s="140"/>
      <c r="W524" s="140"/>
      <c r="X524" s="140"/>
      <c r="Y524" s="140"/>
      <c r="Z524" s="140"/>
      <c r="AA524" s="140"/>
      <c r="AB524" s="140"/>
      <c r="AC524" s="140"/>
      <c r="AD524" s="140"/>
      <c r="AE524" s="140"/>
      <c r="AF524" s="140"/>
      <c r="AG524" s="140"/>
      <c r="AH524" s="140"/>
      <c r="AI524" s="140"/>
      <c r="AJ524" s="228"/>
      <c r="AK524" s="140"/>
      <c r="AL524" s="140"/>
      <c r="AM524" s="140"/>
      <c r="AN524" s="140"/>
      <c r="AO524" s="140"/>
      <c r="AP524" s="140"/>
      <c r="AQ524" s="140"/>
      <c r="AR524" s="140"/>
      <c r="AS524" s="140"/>
      <c r="AT524" s="140"/>
      <c r="AU524" s="140"/>
      <c r="AV524" s="140"/>
      <c r="AW524" s="140"/>
      <c r="AX524" s="140"/>
      <c r="AY524" s="140"/>
      <c r="AZ524" s="140"/>
      <c r="BA524" s="140"/>
      <c r="BB524" s="140"/>
      <c r="BC524" s="140"/>
      <c r="BD524" s="140"/>
      <c r="BE524" s="140"/>
      <c r="BF524" s="150"/>
      <c r="BG524" s="140"/>
      <c r="BH524" s="140"/>
      <c r="BI524" s="140"/>
      <c r="BJ524" s="140"/>
      <c r="BK524" s="140"/>
      <c r="BL524" s="140"/>
      <c r="BM524" s="140"/>
      <c r="BN524" s="140"/>
      <c r="BO524" s="140"/>
      <c r="BP524" s="140"/>
      <c r="BQ524" s="140"/>
      <c r="BR524" s="140"/>
    </row>
    <row r="525" spans="1:70" s="37" customFormat="1" x14ac:dyDescent="0.25">
      <c r="A525" s="234"/>
      <c r="B525" s="140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44"/>
      <c r="S525" s="140"/>
      <c r="T525" s="140"/>
      <c r="U525" s="140"/>
      <c r="V525" s="140"/>
      <c r="W525" s="140"/>
      <c r="X525" s="140"/>
      <c r="Y525" s="140"/>
      <c r="Z525" s="140"/>
      <c r="AA525" s="140"/>
      <c r="AB525" s="140"/>
      <c r="AC525" s="140"/>
      <c r="AD525" s="140"/>
      <c r="AE525" s="140"/>
      <c r="AF525" s="140"/>
      <c r="AG525" s="140"/>
      <c r="AH525" s="140"/>
      <c r="AI525" s="140"/>
      <c r="AJ525" s="228"/>
      <c r="AK525" s="140"/>
      <c r="AL525" s="140"/>
      <c r="AM525" s="140"/>
      <c r="AN525" s="140"/>
      <c r="AO525" s="140"/>
      <c r="AP525" s="140"/>
      <c r="AQ525" s="140"/>
      <c r="AR525" s="140"/>
      <c r="AS525" s="140"/>
      <c r="AT525" s="140"/>
      <c r="AU525" s="140"/>
      <c r="AV525" s="140"/>
      <c r="AW525" s="140"/>
      <c r="AX525" s="140"/>
      <c r="AY525" s="140"/>
      <c r="AZ525" s="140"/>
      <c r="BA525" s="140"/>
      <c r="BB525" s="140"/>
      <c r="BC525" s="140"/>
      <c r="BD525" s="140"/>
      <c r="BE525" s="140"/>
      <c r="BF525" s="150"/>
      <c r="BG525" s="140"/>
      <c r="BH525" s="140"/>
      <c r="BI525" s="140"/>
      <c r="BJ525" s="140"/>
      <c r="BK525" s="140"/>
      <c r="BL525" s="140"/>
      <c r="BM525" s="140"/>
      <c r="BN525" s="140"/>
      <c r="BO525" s="140"/>
      <c r="BP525" s="140"/>
      <c r="BQ525" s="140"/>
      <c r="BR525" s="140"/>
    </row>
    <row r="526" spans="1:70" s="37" customFormat="1" ht="15.75" customHeight="1" x14ac:dyDescent="0.25">
      <c r="A526" s="234"/>
      <c r="B526" s="140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44"/>
      <c r="S526" s="140"/>
      <c r="T526" s="140"/>
      <c r="U526" s="140"/>
      <c r="V526" s="140"/>
      <c r="W526" s="140"/>
      <c r="X526" s="140"/>
      <c r="Y526" s="140"/>
      <c r="Z526" s="140"/>
      <c r="AA526" s="140"/>
      <c r="AB526" s="140"/>
      <c r="AC526" s="140"/>
      <c r="AD526" s="140"/>
      <c r="AE526" s="140"/>
      <c r="AF526" s="140"/>
      <c r="AG526" s="140"/>
      <c r="AH526" s="140"/>
      <c r="AI526" s="140"/>
      <c r="AJ526" s="228"/>
      <c r="AK526" s="140"/>
      <c r="AL526" s="140"/>
      <c r="AM526" s="140"/>
      <c r="AN526" s="140"/>
      <c r="AO526" s="140"/>
      <c r="AP526" s="140"/>
      <c r="AQ526" s="140"/>
      <c r="AR526" s="140"/>
      <c r="AS526" s="140"/>
      <c r="AT526" s="140"/>
      <c r="AU526" s="140"/>
      <c r="AV526" s="140"/>
      <c r="AW526" s="140"/>
      <c r="AX526" s="140"/>
      <c r="AY526" s="140"/>
      <c r="AZ526" s="140"/>
      <c r="BA526" s="140"/>
      <c r="BB526" s="140"/>
      <c r="BC526" s="140"/>
      <c r="BD526" s="140"/>
      <c r="BE526" s="140"/>
      <c r="BF526" s="150"/>
      <c r="BG526" s="140"/>
      <c r="BH526" s="140"/>
      <c r="BI526" s="140"/>
      <c r="BJ526" s="140"/>
      <c r="BK526" s="140"/>
      <c r="BL526" s="140"/>
      <c r="BM526" s="140"/>
      <c r="BN526" s="140"/>
      <c r="BO526" s="140"/>
      <c r="BP526" s="140"/>
      <c r="BQ526" s="140"/>
      <c r="BR526" s="140"/>
    </row>
    <row r="527" spans="1:70" s="37" customFormat="1" x14ac:dyDescent="0.25">
      <c r="A527" s="234"/>
      <c r="B527" s="140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44"/>
      <c r="S527" s="140"/>
      <c r="T527" s="140"/>
      <c r="U527" s="140"/>
      <c r="V527" s="140"/>
      <c r="W527" s="140"/>
      <c r="X527" s="140"/>
      <c r="Y527" s="140"/>
      <c r="Z527" s="140"/>
      <c r="AA527" s="140"/>
      <c r="AB527" s="140"/>
      <c r="AC527" s="140"/>
      <c r="AD527" s="140"/>
      <c r="AE527" s="140"/>
      <c r="AF527" s="140"/>
      <c r="AG527" s="140"/>
      <c r="AH527" s="140"/>
      <c r="AI527" s="140"/>
      <c r="AJ527" s="228"/>
      <c r="AK527" s="140"/>
      <c r="AL527" s="140"/>
      <c r="AM527" s="140"/>
      <c r="AN527" s="140"/>
      <c r="AO527" s="140"/>
      <c r="AP527" s="140"/>
      <c r="AQ527" s="140"/>
      <c r="AR527" s="140"/>
      <c r="AS527" s="140"/>
      <c r="AT527" s="140"/>
      <c r="AU527" s="140"/>
      <c r="AV527" s="140"/>
      <c r="AW527" s="140"/>
      <c r="AX527" s="140"/>
      <c r="AY527" s="140"/>
      <c r="AZ527" s="140"/>
      <c r="BA527" s="140"/>
      <c r="BB527" s="140"/>
      <c r="BC527" s="140"/>
      <c r="BD527" s="140"/>
      <c r="BE527" s="140"/>
      <c r="BF527" s="150"/>
      <c r="BG527" s="140"/>
      <c r="BH527" s="140"/>
      <c r="BI527" s="140"/>
      <c r="BJ527" s="140"/>
      <c r="BK527" s="140"/>
      <c r="BL527" s="140"/>
      <c r="BM527" s="140"/>
      <c r="BN527" s="140"/>
      <c r="BO527" s="140"/>
      <c r="BP527" s="140"/>
      <c r="BQ527" s="140"/>
      <c r="BR527" s="140"/>
    </row>
    <row r="528" spans="1:70" s="37" customFormat="1" ht="15.75" customHeight="1" x14ac:dyDescent="0.25">
      <c r="A528" s="234"/>
      <c r="B528" s="140"/>
      <c r="C528" s="140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44"/>
      <c r="S528" s="140"/>
      <c r="T528" s="140"/>
      <c r="U528" s="140"/>
      <c r="V528" s="140"/>
      <c r="W528" s="140"/>
      <c r="X528" s="140"/>
      <c r="Y528" s="140"/>
      <c r="Z528" s="140"/>
      <c r="AA528" s="140"/>
      <c r="AB528" s="140"/>
      <c r="AC528" s="140"/>
      <c r="AD528" s="140"/>
      <c r="AE528" s="140"/>
      <c r="AF528" s="140"/>
      <c r="AG528" s="140"/>
      <c r="AH528" s="140"/>
      <c r="AI528" s="140"/>
      <c r="AJ528" s="228"/>
      <c r="AK528" s="140"/>
      <c r="AL528" s="140"/>
      <c r="AM528" s="140"/>
      <c r="AN528" s="140"/>
      <c r="AO528" s="140"/>
      <c r="AP528" s="140"/>
      <c r="AQ528" s="140"/>
      <c r="AR528" s="140"/>
      <c r="AS528" s="140"/>
      <c r="AT528" s="140"/>
      <c r="AU528" s="140"/>
      <c r="AV528" s="140"/>
      <c r="AW528" s="140"/>
      <c r="AX528" s="140"/>
      <c r="AY528" s="140"/>
      <c r="AZ528" s="140"/>
      <c r="BA528" s="140"/>
      <c r="BB528" s="140"/>
      <c r="BC528" s="140"/>
      <c r="BD528" s="140"/>
      <c r="BE528" s="140"/>
      <c r="BF528" s="150"/>
      <c r="BG528" s="140"/>
      <c r="BH528" s="140"/>
      <c r="BI528" s="140"/>
      <c r="BJ528" s="140"/>
      <c r="BK528" s="140"/>
      <c r="BL528" s="140"/>
      <c r="BM528" s="140"/>
      <c r="BN528" s="140"/>
      <c r="BO528" s="140"/>
      <c r="BP528" s="140"/>
      <c r="BQ528" s="140"/>
      <c r="BR528" s="140"/>
    </row>
    <row r="529" spans="1:70" s="37" customFormat="1" x14ac:dyDescent="0.25">
      <c r="A529" s="234"/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44"/>
      <c r="S529" s="140"/>
      <c r="T529" s="140"/>
      <c r="U529" s="140"/>
      <c r="V529" s="140"/>
      <c r="W529" s="140"/>
      <c r="X529" s="140"/>
      <c r="Y529" s="140"/>
      <c r="Z529" s="140"/>
      <c r="AA529" s="140"/>
      <c r="AB529" s="140"/>
      <c r="AC529" s="140"/>
      <c r="AD529" s="140"/>
      <c r="AE529" s="140"/>
      <c r="AF529" s="140"/>
      <c r="AG529" s="140"/>
      <c r="AH529" s="140"/>
      <c r="AI529" s="140"/>
      <c r="AJ529" s="228"/>
      <c r="AK529" s="140"/>
      <c r="AL529" s="140"/>
      <c r="AM529" s="140"/>
      <c r="AN529" s="140"/>
      <c r="AO529" s="140"/>
      <c r="AP529" s="140"/>
      <c r="AQ529" s="140"/>
      <c r="AR529" s="140"/>
      <c r="AS529" s="140"/>
      <c r="AT529" s="140"/>
      <c r="AU529" s="140"/>
      <c r="AV529" s="140"/>
      <c r="AW529" s="140"/>
      <c r="AX529" s="140"/>
      <c r="AY529" s="140"/>
      <c r="AZ529" s="140"/>
      <c r="BA529" s="140"/>
      <c r="BB529" s="140"/>
      <c r="BC529" s="140"/>
      <c r="BD529" s="140"/>
      <c r="BE529" s="140"/>
      <c r="BF529" s="150"/>
      <c r="BG529" s="140"/>
      <c r="BH529" s="140"/>
      <c r="BI529" s="140"/>
      <c r="BJ529" s="140"/>
      <c r="BK529" s="140"/>
      <c r="BL529" s="140"/>
      <c r="BM529" s="140"/>
      <c r="BN529" s="140"/>
      <c r="BO529" s="140"/>
      <c r="BP529" s="140"/>
      <c r="BQ529" s="140"/>
      <c r="BR529" s="140"/>
    </row>
    <row r="530" spans="1:70" s="37" customFormat="1" ht="15.75" customHeight="1" x14ac:dyDescent="0.25">
      <c r="A530" s="234"/>
      <c r="B530" s="140"/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44"/>
      <c r="S530" s="140"/>
      <c r="T530" s="140"/>
      <c r="U530" s="140"/>
      <c r="V530" s="140"/>
      <c r="W530" s="140"/>
      <c r="X530" s="140"/>
      <c r="Y530" s="140"/>
      <c r="Z530" s="140"/>
      <c r="AA530" s="140"/>
      <c r="AB530" s="140"/>
      <c r="AC530" s="140"/>
      <c r="AD530" s="140"/>
      <c r="AE530" s="140"/>
      <c r="AF530" s="140"/>
      <c r="AG530" s="140"/>
      <c r="AH530" s="140"/>
      <c r="AI530" s="140"/>
      <c r="AJ530" s="228"/>
      <c r="AK530" s="140"/>
      <c r="AL530" s="140"/>
      <c r="AM530" s="140"/>
      <c r="AN530" s="140"/>
      <c r="AO530" s="140"/>
      <c r="AP530" s="140"/>
      <c r="AQ530" s="140"/>
      <c r="AR530" s="140"/>
      <c r="AS530" s="140"/>
      <c r="AT530" s="140"/>
      <c r="AU530" s="140"/>
      <c r="AV530" s="140"/>
      <c r="AW530" s="140"/>
      <c r="AX530" s="140"/>
      <c r="AY530" s="140"/>
      <c r="AZ530" s="140"/>
      <c r="BA530" s="140"/>
      <c r="BB530" s="140"/>
      <c r="BC530" s="140"/>
      <c r="BD530" s="140"/>
      <c r="BE530" s="140"/>
      <c r="BF530" s="150"/>
      <c r="BG530" s="140"/>
      <c r="BH530" s="140"/>
      <c r="BI530" s="140"/>
      <c r="BJ530" s="140"/>
      <c r="BK530" s="140"/>
      <c r="BL530" s="140"/>
      <c r="BM530" s="140"/>
      <c r="BN530" s="140"/>
      <c r="BO530" s="140"/>
      <c r="BP530" s="140"/>
      <c r="BQ530" s="140"/>
      <c r="BR530" s="140"/>
    </row>
    <row r="531" spans="1:70" s="37" customFormat="1" x14ac:dyDescent="0.25">
      <c r="A531" s="234"/>
      <c r="B531" s="140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44"/>
      <c r="S531" s="140"/>
      <c r="T531" s="140"/>
      <c r="U531" s="140"/>
      <c r="V531" s="140"/>
      <c r="W531" s="140"/>
      <c r="X531" s="140"/>
      <c r="Y531" s="140"/>
      <c r="Z531" s="140"/>
      <c r="AA531" s="140"/>
      <c r="AB531" s="140"/>
      <c r="AC531" s="140"/>
      <c r="AD531" s="140"/>
      <c r="AE531" s="140"/>
      <c r="AF531" s="140"/>
      <c r="AG531" s="140"/>
      <c r="AH531" s="140"/>
      <c r="AI531" s="140"/>
      <c r="AJ531" s="228"/>
      <c r="AK531" s="140"/>
      <c r="AL531" s="140"/>
      <c r="AM531" s="140"/>
      <c r="AN531" s="140"/>
      <c r="AO531" s="140"/>
      <c r="AP531" s="140"/>
      <c r="AQ531" s="140"/>
      <c r="AR531" s="140"/>
      <c r="AS531" s="140"/>
      <c r="AT531" s="140"/>
      <c r="AU531" s="140"/>
      <c r="AV531" s="140"/>
      <c r="AW531" s="140"/>
      <c r="AX531" s="140"/>
      <c r="AY531" s="140"/>
      <c r="AZ531" s="140"/>
      <c r="BA531" s="140"/>
      <c r="BB531" s="140"/>
      <c r="BC531" s="140"/>
      <c r="BD531" s="140"/>
      <c r="BE531" s="140"/>
      <c r="BF531" s="150"/>
      <c r="BG531" s="140"/>
      <c r="BH531" s="140"/>
      <c r="BI531" s="140"/>
      <c r="BJ531" s="140"/>
      <c r="BK531" s="140"/>
      <c r="BL531" s="140"/>
      <c r="BM531" s="140"/>
      <c r="BN531" s="140"/>
      <c r="BO531" s="140"/>
      <c r="BP531" s="140"/>
      <c r="BQ531" s="140"/>
      <c r="BR531" s="140"/>
    </row>
    <row r="532" spans="1:70" s="37" customFormat="1" ht="15.75" customHeight="1" x14ac:dyDescent="0.25">
      <c r="A532" s="234"/>
      <c r="B532" s="140"/>
      <c r="C532" s="140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44"/>
      <c r="S532" s="140"/>
      <c r="T532" s="140"/>
      <c r="U532" s="140"/>
      <c r="V532" s="140"/>
      <c r="W532" s="140"/>
      <c r="X532" s="140"/>
      <c r="Y532" s="140"/>
      <c r="Z532" s="140"/>
      <c r="AA532" s="140"/>
      <c r="AB532" s="140"/>
      <c r="AC532" s="140"/>
      <c r="AD532" s="140"/>
      <c r="AE532" s="140"/>
      <c r="AF532" s="140"/>
      <c r="AG532" s="140"/>
      <c r="AH532" s="140"/>
      <c r="AI532" s="140"/>
      <c r="AJ532" s="228"/>
      <c r="AK532" s="140"/>
      <c r="AL532" s="140"/>
      <c r="AM532" s="140"/>
      <c r="AN532" s="140"/>
      <c r="AO532" s="140"/>
      <c r="AP532" s="140"/>
      <c r="AQ532" s="140"/>
      <c r="AR532" s="140"/>
      <c r="AS532" s="140"/>
      <c r="AT532" s="140"/>
      <c r="AU532" s="140"/>
      <c r="AV532" s="140"/>
      <c r="AW532" s="140"/>
      <c r="AX532" s="140"/>
      <c r="AY532" s="140"/>
      <c r="AZ532" s="140"/>
      <c r="BA532" s="140"/>
      <c r="BB532" s="140"/>
      <c r="BC532" s="140"/>
      <c r="BD532" s="140"/>
      <c r="BE532" s="140"/>
      <c r="BF532" s="150"/>
      <c r="BG532" s="140"/>
      <c r="BH532" s="140"/>
      <c r="BI532" s="140"/>
      <c r="BJ532" s="140"/>
      <c r="BK532" s="140"/>
      <c r="BL532" s="140"/>
      <c r="BM532" s="140"/>
      <c r="BN532" s="140"/>
      <c r="BO532" s="140"/>
      <c r="BP532" s="140"/>
      <c r="BQ532" s="140"/>
      <c r="BR532" s="140"/>
    </row>
    <row r="533" spans="1:70" s="37" customFormat="1" x14ac:dyDescent="0.25">
      <c r="A533" s="234"/>
      <c r="B533" s="140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44"/>
      <c r="S533" s="140"/>
      <c r="T533" s="140"/>
      <c r="U533" s="140"/>
      <c r="V533" s="140"/>
      <c r="W533" s="140"/>
      <c r="X533" s="140"/>
      <c r="Y533" s="140"/>
      <c r="Z533" s="140"/>
      <c r="AA533" s="140"/>
      <c r="AB533" s="140"/>
      <c r="AC533" s="140"/>
      <c r="AD533" s="140"/>
      <c r="AE533" s="140"/>
      <c r="AF533" s="140"/>
      <c r="AG533" s="140"/>
      <c r="AH533" s="140"/>
      <c r="AI533" s="140"/>
      <c r="AJ533" s="228"/>
      <c r="AK533" s="140"/>
      <c r="AL533" s="140"/>
      <c r="AM533" s="140"/>
      <c r="AN533" s="140"/>
      <c r="AO533" s="140"/>
      <c r="AP533" s="140"/>
      <c r="AQ533" s="140"/>
      <c r="AR533" s="140"/>
      <c r="AS533" s="140"/>
      <c r="AT533" s="140"/>
      <c r="AU533" s="140"/>
      <c r="AV533" s="140"/>
      <c r="AW533" s="140"/>
      <c r="AX533" s="140"/>
      <c r="AY533" s="140"/>
      <c r="AZ533" s="140"/>
      <c r="BA533" s="140"/>
      <c r="BB533" s="140"/>
      <c r="BC533" s="140"/>
      <c r="BD533" s="140"/>
      <c r="BE533" s="140"/>
      <c r="BF533" s="150"/>
      <c r="BG533" s="140"/>
      <c r="BH533" s="140"/>
      <c r="BI533" s="140"/>
      <c r="BJ533" s="140"/>
      <c r="BK533" s="140"/>
      <c r="BL533" s="140"/>
      <c r="BM533" s="140"/>
      <c r="BN533" s="140"/>
      <c r="BO533" s="140"/>
      <c r="BP533" s="140"/>
      <c r="BQ533" s="140"/>
      <c r="BR533" s="140"/>
    </row>
    <row r="534" spans="1:70" s="37" customFormat="1" ht="15.75" customHeight="1" x14ac:dyDescent="0.25">
      <c r="A534" s="234"/>
      <c r="B534" s="140"/>
      <c r="C534" s="140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44"/>
      <c r="S534" s="140"/>
      <c r="T534" s="140"/>
      <c r="U534" s="140"/>
      <c r="V534" s="140"/>
      <c r="W534" s="140"/>
      <c r="X534" s="140"/>
      <c r="Y534" s="140"/>
      <c r="Z534" s="140"/>
      <c r="AA534" s="140"/>
      <c r="AB534" s="140"/>
      <c r="AC534" s="140"/>
      <c r="AD534" s="140"/>
      <c r="AE534" s="140"/>
      <c r="AF534" s="140"/>
      <c r="AG534" s="140"/>
      <c r="AH534" s="140"/>
      <c r="AI534" s="140"/>
      <c r="AJ534" s="228"/>
      <c r="AK534" s="140"/>
      <c r="AL534" s="140"/>
      <c r="AM534" s="140"/>
      <c r="AN534" s="140"/>
      <c r="AO534" s="140"/>
      <c r="AP534" s="140"/>
      <c r="AQ534" s="140"/>
      <c r="AR534" s="140"/>
      <c r="AS534" s="140"/>
      <c r="AT534" s="140"/>
      <c r="AU534" s="140"/>
      <c r="AV534" s="140"/>
      <c r="AW534" s="140"/>
      <c r="AX534" s="140"/>
      <c r="AY534" s="140"/>
      <c r="AZ534" s="140"/>
      <c r="BA534" s="140"/>
      <c r="BB534" s="140"/>
      <c r="BC534" s="140"/>
      <c r="BD534" s="140"/>
      <c r="BE534" s="140"/>
      <c r="BF534" s="150"/>
      <c r="BG534" s="140"/>
      <c r="BH534" s="140"/>
      <c r="BI534" s="140"/>
      <c r="BJ534" s="140"/>
      <c r="BK534" s="140"/>
      <c r="BL534" s="140"/>
      <c r="BM534" s="140"/>
      <c r="BN534" s="140"/>
      <c r="BO534" s="140"/>
      <c r="BP534" s="140"/>
      <c r="BQ534" s="140"/>
      <c r="BR534" s="140"/>
    </row>
    <row r="535" spans="1:70" s="37" customFormat="1" x14ac:dyDescent="0.25">
      <c r="A535" s="234"/>
      <c r="B535" s="140"/>
      <c r="C535" s="140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44"/>
      <c r="S535" s="140"/>
      <c r="T535" s="140"/>
      <c r="U535" s="140"/>
      <c r="V535" s="140"/>
      <c r="W535" s="140"/>
      <c r="X535" s="140"/>
      <c r="Y535" s="140"/>
      <c r="Z535" s="140"/>
      <c r="AA535" s="140"/>
      <c r="AB535" s="140"/>
      <c r="AC535" s="140"/>
      <c r="AD535" s="140"/>
      <c r="AE535" s="140"/>
      <c r="AF535" s="140"/>
      <c r="AG535" s="140"/>
      <c r="AH535" s="140"/>
      <c r="AI535" s="140"/>
      <c r="AJ535" s="228"/>
      <c r="AK535" s="140"/>
      <c r="AL535" s="140"/>
      <c r="AM535" s="140"/>
      <c r="AN535" s="140"/>
      <c r="AO535" s="140"/>
      <c r="AP535" s="140"/>
      <c r="AQ535" s="140"/>
      <c r="AR535" s="140"/>
      <c r="AS535" s="140"/>
      <c r="AT535" s="140"/>
      <c r="AU535" s="140"/>
      <c r="AV535" s="140"/>
      <c r="AW535" s="140"/>
      <c r="AX535" s="140"/>
      <c r="AY535" s="140"/>
      <c r="AZ535" s="140"/>
      <c r="BA535" s="140"/>
      <c r="BB535" s="140"/>
      <c r="BC535" s="140"/>
      <c r="BD535" s="140"/>
      <c r="BE535" s="140"/>
      <c r="BF535" s="150"/>
      <c r="BG535" s="140"/>
      <c r="BH535" s="140"/>
      <c r="BI535" s="140"/>
      <c r="BJ535" s="140"/>
      <c r="BK535" s="140"/>
      <c r="BL535" s="140"/>
      <c r="BM535" s="140"/>
      <c r="BN535" s="140"/>
      <c r="BO535" s="140"/>
      <c r="BP535" s="140"/>
      <c r="BQ535" s="140"/>
      <c r="BR535" s="140"/>
    </row>
    <row r="536" spans="1:70" s="37" customFormat="1" ht="15.75" customHeight="1" x14ac:dyDescent="0.25">
      <c r="A536" s="234"/>
      <c r="B536" s="140"/>
      <c r="C536" s="140"/>
      <c r="D536" s="140"/>
      <c r="E536" s="140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44"/>
      <c r="S536" s="140"/>
      <c r="T536" s="140"/>
      <c r="U536" s="140"/>
      <c r="V536" s="140"/>
      <c r="W536" s="140"/>
      <c r="X536" s="140"/>
      <c r="Y536" s="140"/>
      <c r="Z536" s="140"/>
      <c r="AA536" s="140"/>
      <c r="AB536" s="140"/>
      <c r="AC536" s="140"/>
      <c r="AD536" s="140"/>
      <c r="AE536" s="140"/>
      <c r="AF536" s="140"/>
      <c r="AG536" s="140"/>
      <c r="AH536" s="140"/>
      <c r="AI536" s="140"/>
      <c r="AJ536" s="228"/>
      <c r="AK536" s="140"/>
      <c r="AL536" s="140"/>
      <c r="AM536" s="140"/>
      <c r="AN536" s="140"/>
      <c r="AO536" s="140"/>
      <c r="AP536" s="140"/>
      <c r="AQ536" s="140"/>
      <c r="AR536" s="140"/>
      <c r="AS536" s="140"/>
      <c r="AT536" s="140"/>
      <c r="AU536" s="140"/>
      <c r="AV536" s="140"/>
      <c r="AW536" s="140"/>
      <c r="AX536" s="140"/>
      <c r="AY536" s="140"/>
      <c r="AZ536" s="140"/>
      <c r="BA536" s="140"/>
      <c r="BB536" s="140"/>
      <c r="BC536" s="140"/>
      <c r="BD536" s="140"/>
      <c r="BE536" s="140"/>
      <c r="BF536" s="150"/>
      <c r="BG536" s="140"/>
      <c r="BH536" s="140"/>
      <c r="BI536" s="140"/>
      <c r="BJ536" s="140"/>
      <c r="BK536" s="140"/>
      <c r="BL536" s="140"/>
      <c r="BM536" s="140"/>
      <c r="BN536" s="140"/>
      <c r="BO536" s="140"/>
      <c r="BP536" s="140"/>
      <c r="BQ536" s="140"/>
      <c r="BR536" s="140"/>
    </row>
    <row r="537" spans="1:70" s="37" customFormat="1" x14ac:dyDescent="0.25">
      <c r="A537" s="234"/>
      <c r="B537" s="140"/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44"/>
      <c r="S537" s="140"/>
      <c r="T537" s="140"/>
      <c r="U537" s="140"/>
      <c r="V537" s="140"/>
      <c r="W537" s="140"/>
      <c r="X537" s="140"/>
      <c r="Y537" s="140"/>
      <c r="Z537" s="140"/>
      <c r="AA537" s="140"/>
      <c r="AB537" s="140"/>
      <c r="AC537" s="140"/>
      <c r="AD537" s="140"/>
      <c r="AE537" s="140"/>
      <c r="AF537" s="140"/>
      <c r="AG537" s="140"/>
      <c r="AH537" s="140"/>
      <c r="AI537" s="140"/>
      <c r="AJ537" s="228"/>
      <c r="AK537" s="140"/>
      <c r="AL537" s="140"/>
      <c r="AM537" s="140"/>
      <c r="AN537" s="140"/>
      <c r="AO537" s="140"/>
      <c r="AP537" s="140"/>
      <c r="AQ537" s="140"/>
      <c r="AR537" s="140"/>
      <c r="AS537" s="140"/>
      <c r="AT537" s="140"/>
      <c r="AU537" s="140"/>
      <c r="AV537" s="140"/>
      <c r="AW537" s="140"/>
      <c r="AX537" s="140"/>
      <c r="AY537" s="140"/>
      <c r="AZ537" s="140"/>
      <c r="BA537" s="140"/>
      <c r="BB537" s="140"/>
      <c r="BC537" s="140"/>
      <c r="BD537" s="140"/>
      <c r="BE537" s="140"/>
      <c r="BF537" s="150"/>
      <c r="BG537" s="140"/>
      <c r="BH537" s="140"/>
      <c r="BI537" s="140"/>
      <c r="BJ537" s="140"/>
      <c r="BK537" s="140"/>
      <c r="BL537" s="140"/>
      <c r="BM537" s="140"/>
      <c r="BN537" s="140"/>
      <c r="BO537" s="140"/>
      <c r="BP537" s="140"/>
      <c r="BQ537" s="140"/>
      <c r="BR537" s="140"/>
    </row>
    <row r="538" spans="1:70" s="37" customFormat="1" ht="15.75" customHeight="1" x14ac:dyDescent="0.25">
      <c r="A538" s="234"/>
      <c r="B538" s="140"/>
      <c r="C538" s="140"/>
      <c r="D538" s="140"/>
      <c r="E538" s="140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44"/>
      <c r="S538" s="140"/>
      <c r="T538" s="140"/>
      <c r="U538" s="140"/>
      <c r="V538" s="140"/>
      <c r="W538" s="140"/>
      <c r="X538" s="140"/>
      <c r="Y538" s="140"/>
      <c r="Z538" s="140"/>
      <c r="AA538" s="140"/>
      <c r="AB538" s="140"/>
      <c r="AC538" s="140"/>
      <c r="AD538" s="140"/>
      <c r="AE538" s="140"/>
      <c r="AF538" s="140"/>
      <c r="AG538" s="140"/>
      <c r="AH538" s="140"/>
      <c r="AI538" s="140"/>
      <c r="AJ538" s="228"/>
      <c r="AK538" s="140"/>
      <c r="AL538" s="140"/>
      <c r="AM538" s="140"/>
      <c r="AN538" s="140"/>
      <c r="AO538" s="140"/>
      <c r="AP538" s="140"/>
      <c r="AQ538" s="140"/>
      <c r="AR538" s="140"/>
      <c r="AS538" s="140"/>
      <c r="AT538" s="140"/>
      <c r="AU538" s="140"/>
      <c r="AV538" s="140"/>
      <c r="AW538" s="140"/>
      <c r="AX538" s="140"/>
      <c r="AY538" s="140"/>
      <c r="AZ538" s="140"/>
      <c r="BA538" s="140"/>
      <c r="BB538" s="140"/>
      <c r="BC538" s="140"/>
      <c r="BD538" s="140"/>
      <c r="BE538" s="140"/>
      <c r="BF538" s="150"/>
      <c r="BG538" s="140"/>
      <c r="BH538" s="140"/>
      <c r="BI538" s="140"/>
      <c r="BJ538" s="140"/>
      <c r="BK538" s="140"/>
      <c r="BL538" s="140"/>
      <c r="BM538" s="140"/>
      <c r="BN538" s="140"/>
      <c r="BO538" s="140"/>
      <c r="BP538" s="140"/>
      <c r="BQ538" s="140"/>
      <c r="BR538" s="140"/>
    </row>
    <row r="539" spans="1:70" s="37" customFormat="1" x14ac:dyDescent="0.25">
      <c r="A539" s="234"/>
      <c r="B539" s="140"/>
      <c r="C539" s="140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44"/>
      <c r="S539" s="140"/>
      <c r="T539" s="140"/>
      <c r="U539" s="140"/>
      <c r="V539" s="140"/>
      <c r="W539" s="140"/>
      <c r="X539" s="140"/>
      <c r="Y539" s="140"/>
      <c r="Z539" s="140"/>
      <c r="AA539" s="140"/>
      <c r="AB539" s="140"/>
      <c r="AC539" s="140"/>
      <c r="AD539" s="140"/>
      <c r="AE539" s="140"/>
      <c r="AF539" s="140"/>
      <c r="AG539" s="140"/>
      <c r="AH539" s="140"/>
      <c r="AI539" s="140"/>
      <c r="AJ539" s="228"/>
      <c r="AK539" s="140"/>
      <c r="AL539" s="140"/>
      <c r="AM539" s="140"/>
      <c r="AN539" s="140"/>
      <c r="AO539" s="140"/>
      <c r="AP539" s="140"/>
      <c r="AQ539" s="140"/>
      <c r="AR539" s="140"/>
      <c r="AS539" s="140"/>
      <c r="AT539" s="140"/>
      <c r="AU539" s="140"/>
      <c r="AV539" s="140"/>
      <c r="AW539" s="140"/>
      <c r="AX539" s="140"/>
      <c r="AY539" s="140"/>
      <c r="AZ539" s="140"/>
      <c r="BA539" s="140"/>
      <c r="BB539" s="140"/>
      <c r="BC539" s="140"/>
      <c r="BD539" s="140"/>
      <c r="BE539" s="140"/>
      <c r="BF539" s="150"/>
      <c r="BG539" s="140"/>
      <c r="BH539" s="140"/>
      <c r="BI539" s="140"/>
      <c r="BJ539" s="140"/>
      <c r="BK539" s="140"/>
      <c r="BL539" s="140"/>
      <c r="BM539" s="140"/>
      <c r="BN539" s="140"/>
      <c r="BO539" s="140"/>
      <c r="BP539" s="140"/>
      <c r="BQ539" s="140"/>
      <c r="BR539" s="140"/>
    </row>
    <row r="540" spans="1:70" s="37" customFormat="1" ht="15.75" customHeight="1" x14ac:dyDescent="0.25">
      <c r="A540" s="234"/>
      <c r="B540" s="140"/>
      <c r="C540" s="140"/>
      <c r="D540" s="140"/>
      <c r="E540" s="140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44"/>
      <c r="S540" s="140"/>
      <c r="T540" s="140"/>
      <c r="U540" s="140"/>
      <c r="V540" s="140"/>
      <c r="W540" s="140"/>
      <c r="X540" s="140"/>
      <c r="Y540" s="140"/>
      <c r="Z540" s="140"/>
      <c r="AA540" s="140"/>
      <c r="AB540" s="140"/>
      <c r="AC540" s="140"/>
      <c r="AD540" s="140"/>
      <c r="AE540" s="140"/>
      <c r="AF540" s="140"/>
      <c r="AG540" s="140"/>
      <c r="AH540" s="140"/>
      <c r="AI540" s="140"/>
      <c r="AJ540" s="228"/>
      <c r="AK540" s="140"/>
      <c r="AL540" s="140"/>
      <c r="AM540" s="140"/>
      <c r="AN540" s="140"/>
      <c r="AO540" s="140"/>
      <c r="AP540" s="140"/>
      <c r="AQ540" s="140"/>
      <c r="AR540" s="140"/>
      <c r="AS540" s="140"/>
      <c r="AT540" s="140"/>
      <c r="AU540" s="140"/>
      <c r="AV540" s="140"/>
      <c r="AW540" s="140"/>
      <c r="AX540" s="140"/>
      <c r="AY540" s="140"/>
      <c r="AZ540" s="140"/>
      <c r="BA540" s="140"/>
      <c r="BB540" s="140"/>
      <c r="BC540" s="140"/>
      <c r="BD540" s="140"/>
      <c r="BE540" s="140"/>
      <c r="BF540" s="150"/>
      <c r="BG540" s="140"/>
      <c r="BH540" s="140"/>
      <c r="BI540" s="140"/>
      <c r="BJ540" s="140"/>
      <c r="BK540" s="140"/>
      <c r="BL540" s="140"/>
      <c r="BM540" s="140"/>
      <c r="BN540" s="140"/>
      <c r="BO540" s="140"/>
      <c r="BP540" s="140"/>
      <c r="BQ540" s="140"/>
      <c r="BR540" s="140"/>
    </row>
    <row r="541" spans="1:70" s="37" customFormat="1" x14ac:dyDescent="0.25">
      <c r="A541" s="234"/>
      <c r="B541" s="140"/>
      <c r="C541" s="140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44"/>
      <c r="S541" s="140"/>
      <c r="T541" s="140"/>
      <c r="U541" s="140"/>
      <c r="V541" s="140"/>
      <c r="W541" s="140"/>
      <c r="X541" s="140"/>
      <c r="Y541" s="140"/>
      <c r="Z541" s="140"/>
      <c r="AA541" s="140"/>
      <c r="AB541" s="140"/>
      <c r="AC541" s="140"/>
      <c r="AD541" s="140"/>
      <c r="AE541" s="140"/>
      <c r="AF541" s="140"/>
      <c r="AG541" s="140"/>
      <c r="AH541" s="140"/>
      <c r="AI541" s="140"/>
      <c r="AJ541" s="228"/>
      <c r="AK541" s="140"/>
      <c r="AL541" s="140"/>
      <c r="AM541" s="140"/>
      <c r="AN541" s="140"/>
      <c r="AO541" s="140"/>
      <c r="AP541" s="140"/>
      <c r="AQ541" s="140"/>
      <c r="AR541" s="140"/>
      <c r="AS541" s="140"/>
      <c r="AT541" s="140"/>
      <c r="AU541" s="140"/>
      <c r="AV541" s="140"/>
      <c r="AW541" s="140"/>
      <c r="AX541" s="140"/>
      <c r="AY541" s="140"/>
      <c r="AZ541" s="140"/>
      <c r="BA541" s="140"/>
      <c r="BB541" s="140"/>
      <c r="BC541" s="140"/>
      <c r="BD541" s="140"/>
      <c r="BE541" s="140"/>
      <c r="BF541" s="150"/>
      <c r="BG541" s="140"/>
      <c r="BH541" s="140"/>
      <c r="BI541" s="140"/>
      <c r="BJ541" s="140"/>
      <c r="BK541" s="140"/>
      <c r="BL541" s="140"/>
      <c r="BM541" s="140"/>
      <c r="BN541" s="140"/>
      <c r="BO541" s="140"/>
      <c r="BP541" s="140"/>
      <c r="BQ541" s="140"/>
      <c r="BR541" s="140"/>
    </row>
    <row r="542" spans="1:70" s="37" customFormat="1" ht="15.75" customHeight="1" x14ac:dyDescent="0.25">
      <c r="A542" s="234"/>
      <c r="B542" s="140"/>
      <c r="C542" s="140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44"/>
      <c r="S542" s="140"/>
      <c r="T542" s="140"/>
      <c r="U542" s="140"/>
      <c r="V542" s="140"/>
      <c r="W542" s="140"/>
      <c r="X542" s="140"/>
      <c r="Y542" s="140"/>
      <c r="Z542" s="140"/>
      <c r="AA542" s="140"/>
      <c r="AB542" s="140"/>
      <c r="AC542" s="140"/>
      <c r="AD542" s="140"/>
      <c r="AE542" s="140"/>
      <c r="AF542" s="140"/>
      <c r="AG542" s="140"/>
      <c r="AH542" s="140"/>
      <c r="AI542" s="140"/>
      <c r="AJ542" s="228"/>
      <c r="AK542" s="140"/>
      <c r="AL542" s="140"/>
      <c r="AM542" s="140"/>
      <c r="AN542" s="140"/>
      <c r="AO542" s="140"/>
      <c r="AP542" s="140"/>
      <c r="AQ542" s="140"/>
      <c r="AR542" s="140"/>
      <c r="AS542" s="140"/>
      <c r="AT542" s="140"/>
      <c r="AU542" s="140"/>
      <c r="AV542" s="140"/>
      <c r="AW542" s="140"/>
      <c r="AX542" s="140"/>
      <c r="AY542" s="140"/>
      <c r="AZ542" s="140"/>
      <c r="BA542" s="140"/>
      <c r="BB542" s="140"/>
      <c r="BC542" s="140"/>
      <c r="BD542" s="140"/>
      <c r="BE542" s="140"/>
      <c r="BF542" s="150"/>
      <c r="BG542" s="140"/>
      <c r="BH542" s="140"/>
      <c r="BI542" s="140"/>
      <c r="BJ542" s="140"/>
      <c r="BK542" s="140"/>
      <c r="BL542" s="140"/>
      <c r="BM542" s="140"/>
      <c r="BN542" s="140"/>
      <c r="BO542" s="140"/>
      <c r="BP542" s="140"/>
      <c r="BQ542" s="140"/>
      <c r="BR542" s="140"/>
    </row>
    <row r="543" spans="1:70" s="37" customFormat="1" x14ac:dyDescent="0.25">
      <c r="A543" s="234"/>
      <c r="B543" s="140"/>
      <c r="C543" s="140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44"/>
      <c r="S543" s="140"/>
      <c r="T543" s="140"/>
      <c r="U543" s="140"/>
      <c r="V543" s="140"/>
      <c r="W543" s="140"/>
      <c r="X543" s="140"/>
      <c r="Y543" s="140"/>
      <c r="Z543" s="140"/>
      <c r="AA543" s="140"/>
      <c r="AB543" s="140"/>
      <c r="AC543" s="140"/>
      <c r="AD543" s="140"/>
      <c r="AE543" s="140"/>
      <c r="AF543" s="140"/>
      <c r="AG543" s="140"/>
      <c r="AH543" s="140"/>
      <c r="AI543" s="140"/>
      <c r="AJ543" s="228"/>
      <c r="AK543" s="140"/>
      <c r="AL543" s="140"/>
      <c r="AM543" s="140"/>
      <c r="AN543" s="140"/>
      <c r="AO543" s="140"/>
      <c r="AP543" s="140"/>
      <c r="AQ543" s="140"/>
      <c r="AR543" s="140"/>
      <c r="AS543" s="140"/>
      <c r="AT543" s="140"/>
      <c r="AU543" s="140"/>
      <c r="AV543" s="140"/>
      <c r="AW543" s="140"/>
      <c r="AX543" s="140"/>
      <c r="AY543" s="140"/>
      <c r="AZ543" s="140"/>
      <c r="BA543" s="140"/>
      <c r="BB543" s="140"/>
      <c r="BC543" s="140"/>
      <c r="BD543" s="140"/>
      <c r="BE543" s="140"/>
      <c r="BF543" s="150"/>
      <c r="BG543" s="140"/>
      <c r="BH543" s="140"/>
      <c r="BI543" s="140"/>
      <c r="BJ543" s="140"/>
      <c r="BK543" s="140"/>
      <c r="BL543" s="140"/>
      <c r="BM543" s="140"/>
      <c r="BN543" s="140"/>
      <c r="BO543" s="140"/>
      <c r="BP543" s="140"/>
      <c r="BQ543" s="140"/>
      <c r="BR543" s="140"/>
    </row>
    <row r="544" spans="1:70" s="37" customFormat="1" ht="15.75" customHeight="1" x14ac:dyDescent="0.25">
      <c r="A544" s="234"/>
      <c r="B544" s="140"/>
      <c r="C544" s="140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44"/>
      <c r="S544" s="140"/>
      <c r="T544" s="140"/>
      <c r="U544" s="140"/>
      <c r="V544" s="140"/>
      <c r="W544" s="140"/>
      <c r="X544" s="140"/>
      <c r="Y544" s="140"/>
      <c r="Z544" s="140"/>
      <c r="AA544" s="140"/>
      <c r="AB544" s="140"/>
      <c r="AC544" s="140"/>
      <c r="AD544" s="140"/>
      <c r="AE544" s="140"/>
      <c r="AF544" s="140"/>
      <c r="AG544" s="140"/>
      <c r="AH544" s="140"/>
      <c r="AI544" s="140"/>
      <c r="AJ544" s="228"/>
      <c r="AK544" s="140"/>
      <c r="AL544" s="140"/>
      <c r="AM544" s="140"/>
      <c r="AN544" s="140"/>
      <c r="AO544" s="140"/>
      <c r="AP544" s="140"/>
      <c r="AQ544" s="140"/>
      <c r="AR544" s="140"/>
      <c r="AS544" s="140"/>
      <c r="AT544" s="140"/>
      <c r="AU544" s="140"/>
      <c r="AV544" s="140"/>
      <c r="AW544" s="140"/>
      <c r="AX544" s="140"/>
      <c r="AY544" s="140"/>
      <c r="AZ544" s="140"/>
      <c r="BA544" s="140"/>
      <c r="BB544" s="140"/>
      <c r="BC544" s="140"/>
      <c r="BD544" s="140"/>
      <c r="BE544" s="140"/>
      <c r="BF544" s="150"/>
      <c r="BG544" s="140"/>
      <c r="BH544" s="140"/>
      <c r="BI544" s="140"/>
      <c r="BJ544" s="140"/>
      <c r="BK544" s="140"/>
      <c r="BL544" s="140"/>
      <c r="BM544" s="140"/>
      <c r="BN544" s="140"/>
      <c r="BO544" s="140"/>
      <c r="BP544" s="140"/>
      <c r="BQ544" s="140"/>
      <c r="BR544" s="140"/>
    </row>
    <row r="545" spans="1:70" s="37" customFormat="1" x14ac:dyDescent="0.25">
      <c r="A545" s="234"/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44"/>
      <c r="S545" s="140"/>
      <c r="T545" s="140"/>
      <c r="U545" s="140"/>
      <c r="V545" s="140"/>
      <c r="W545" s="140"/>
      <c r="X545" s="140"/>
      <c r="Y545" s="140"/>
      <c r="Z545" s="140"/>
      <c r="AA545" s="140"/>
      <c r="AB545" s="140"/>
      <c r="AC545" s="140"/>
      <c r="AD545" s="140"/>
      <c r="AE545" s="140"/>
      <c r="AF545" s="140"/>
      <c r="AG545" s="140"/>
      <c r="AH545" s="140"/>
      <c r="AI545" s="140"/>
      <c r="AJ545" s="228"/>
      <c r="AK545" s="140"/>
      <c r="AL545" s="140"/>
      <c r="AM545" s="140"/>
      <c r="AN545" s="140"/>
      <c r="AO545" s="140"/>
      <c r="AP545" s="140"/>
      <c r="AQ545" s="140"/>
      <c r="AR545" s="140"/>
      <c r="AS545" s="140"/>
      <c r="AT545" s="140"/>
      <c r="AU545" s="140"/>
      <c r="AV545" s="140"/>
      <c r="AW545" s="140"/>
      <c r="AX545" s="140"/>
      <c r="AY545" s="140"/>
      <c r="AZ545" s="140"/>
      <c r="BA545" s="140"/>
      <c r="BB545" s="140"/>
      <c r="BC545" s="140"/>
      <c r="BD545" s="140"/>
      <c r="BE545" s="140"/>
      <c r="BF545" s="150"/>
      <c r="BG545" s="140"/>
      <c r="BH545" s="140"/>
      <c r="BI545" s="140"/>
      <c r="BJ545" s="140"/>
      <c r="BK545" s="140"/>
      <c r="BL545" s="140"/>
      <c r="BM545" s="140"/>
      <c r="BN545" s="140"/>
      <c r="BO545" s="140"/>
      <c r="BP545" s="140"/>
      <c r="BQ545" s="140"/>
      <c r="BR545" s="140"/>
    </row>
    <row r="546" spans="1:70" s="37" customFormat="1" ht="15.75" customHeight="1" x14ac:dyDescent="0.25">
      <c r="A546" s="234"/>
      <c r="B546" s="140"/>
      <c r="C546" s="140"/>
      <c r="D546" s="140"/>
      <c r="E546" s="140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44"/>
      <c r="S546" s="140"/>
      <c r="T546" s="140"/>
      <c r="U546" s="140"/>
      <c r="V546" s="140"/>
      <c r="W546" s="140"/>
      <c r="X546" s="140"/>
      <c r="Y546" s="140"/>
      <c r="Z546" s="140"/>
      <c r="AA546" s="140"/>
      <c r="AB546" s="140"/>
      <c r="AC546" s="140"/>
      <c r="AD546" s="140"/>
      <c r="AE546" s="140"/>
      <c r="AF546" s="140"/>
      <c r="AG546" s="140"/>
      <c r="AH546" s="140"/>
      <c r="AI546" s="140"/>
      <c r="AJ546" s="228"/>
      <c r="AK546" s="140"/>
      <c r="AL546" s="140"/>
      <c r="AM546" s="140"/>
      <c r="AN546" s="140"/>
      <c r="AO546" s="140"/>
      <c r="AP546" s="140"/>
      <c r="AQ546" s="140"/>
      <c r="AR546" s="140"/>
      <c r="AS546" s="140"/>
      <c r="AT546" s="140"/>
      <c r="AU546" s="140"/>
      <c r="AV546" s="140"/>
      <c r="AW546" s="140"/>
      <c r="AX546" s="140"/>
      <c r="AY546" s="140"/>
      <c r="AZ546" s="140"/>
      <c r="BA546" s="140"/>
      <c r="BB546" s="140"/>
      <c r="BC546" s="140"/>
      <c r="BD546" s="140"/>
      <c r="BE546" s="140"/>
      <c r="BF546" s="150"/>
      <c r="BG546" s="140"/>
      <c r="BH546" s="140"/>
      <c r="BI546" s="140"/>
      <c r="BJ546" s="140"/>
      <c r="BK546" s="140"/>
      <c r="BL546" s="140"/>
      <c r="BM546" s="140"/>
      <c r="BN546" s="140"/>
      <c r="BO546" s="140"/>
      <c r="BP546" s="140"/>
      <c r="BQ546" s="140"/>
      <c r="BR546" s="140"/>
    </row>
    <row r="547" spans="1:70" s="37" customFormat="1" x14ac:dyDescent="0.25">
      <c r="A547" s="234"/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44"/>
      <c r="S547" s="140"/>
      <c r="T547" s="140"/>
      <c r="U547" s="140"/>
      <c r="V547" s="140"/>
      <c r="W547" s="140"/>
      <c r="X547" s="140"/>
      <c r="Y547" s="140"/>
      <c r="Z547" s="140"/>
      <c r="AA547" s="140"/>
      <c r="AB547" s="140"/>
      <c r="AC547" s="140"/>
      <c r="AD547" s="140"/>
      <c r="AE547" s="140"/>
      <c r="AF547" s="140"/>
      <c r="AG547" s="140"/>
      <c r="AH547" s="140"/>
      <c r="AI547" s="140"/>
      <c r="AJ547" s="228"/>
      <c r="AK547" s="140"/>
      <c r="AL547" s="140"/>
      <c r="AM547" s="140"/>
      <c r="AN547" s="140"/>
      <c r="AO547" s="140"/>
      <c r="AP547" s="140"/>
      <c r="AQ547" s="140"/>
      <c r="AR547" s="140"/>
      <c r="AS547" s="140"/>
      <c r="AT547" s="140"/>
      <c r="AU547" s="140"/>
      <c r="AV547" s="140"/>
      <c r="AW547" s="140"/>
      <c r="AX547" s="140"/>
      <c r="AY547" s="140"/>
      <c r="AZ547" s="140"/>
      <c r="BA547" s="140"/>
      <c r="BB547" s="140"/>
      <c r="BC547" s="140"/>
      <c r="BD547" s="140"/>
      <c r="BE547" s="140"/>
      <c r="BF547" s="150"/>
      <c r="BG547" s="140"/>
      <c r="BH547" s="140"/>
      <c r="BI547" s="140"/>
      <c r="BJ547" s="140"/>
      <c r="BK547" s="140"/>
      <c r="BL547" s="140"/>
      <c r="BM547" s="140"/>
      <c r="BN547" s="140"/>
      <c r="BO547" s="140"/>
      <c r="BP547" s="140"/>
      <c r="BQ547" s="140"/>
      <c r="BR547" s="140"/>
    </row>
    <row r="548" spans="1:70" s="37" customFormat="1" ht="15.75" customHeight="1" x14ac:dyDescent="0.25">
      <c r="A548" s="234"/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44"/>
      <c r="S548" s="140"/>
      <c r="T548" s="140"/>
      <c r="U548" s="140"/>
      <c r="V548" s="140"/>
      <c r="W548" s="140"/>
      <c r="X548" s="140"/>
      <c r="Y548" s="140"/>
      <c r="Z548" s="140"/>
      <c r="AA548" s="140"/>
      <c r="AB548" s="140"/>
      <c r="AC548" s="140"/>
      <c r="AD548" s="140"/>
      <c r="AE548" s="140"/>
      <c r="AF548" s="140"/>
      <c r="AG548" s="140"/>
      <c r="AH548" s="140"/>
      <c r="AI548" s="140"/>
      <c r="AJ548" s="228"/>
      <c r="AK548" s="140"/>
      <c r="AL548" s="140"/>
      <c r="AM548" s="140"/>
      <c r="AN548" s="140"/>
      <c r="AO548" s="140"/>
      <c r="AP548" s="140"/>
      <c r="AQ548" s="140"/>
      <c r="AR548" s="140"/>
      <c r="AS548" s="140"/>
      <c r="AT548" s="140"/>
      <c r="AU548" s="140"/>
      <c r="AV548" s="140"/>
      <c r="AW548" s="140"/>
      <c r="AX548" s="140"/>
      <c r="AY548" s="140"/>
      <c r="AZ548" s="140"/>
      <c r="BA548" s="140"/>
      <c r="BB548" s="140"/>
      <c r="BC548" s="140"/>
      <c r="BD548" s="140"/>
      <c r="BE548" s="140"/>
      <c r="BF548" s="150"/>
      <c r="BG548" s="140"/>
      <c r="BH548" s="140"/>
      <c r="BI548" s="140"/>
      <c r="BJ548" s="140"/>
      <c r="BK548" s="140"/>
      <c r="BL548" s="140"/>
      <c r="BM548" s="140"/>
      <c r="BN548" s="140"/>
      <c r="BO548" s="140"/>
      <c r="BP548" s="140"/>
      <c r="BQ548" s="140"/>
      <c r="BR548" s="140"/>
    </row>
    <row r="549" spans="1:70" s="37" customFormat="1" x14ac:dyDescent="0.25">
      <c r="A549" s="234"/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44"/>
      <c r="S549" s="140"/>
      <c r="T549" s="140"/>
      <c r="U549" s="140"/>
      <c r="V549" s="140"/>
      <c r="W549" s="140"/>
      <c r="X549" s="140"/>
      <c r="Y549" s="140"/>
      <c r="Z549" s="140"/>
      <c r="AA549" s="140"/>
      <c r="AB549" s="140"/>
      <c r="AC549" s="140"/>
      <c r="AD549" s="140"/>
      <c r="AE549" s="140"/>
      <c r="AF549" s="140"/>
      <c r="AG549" s="140"/>
      <c r="AH549" s="140"/>
      <c r="AI549" s="140"/>
      <c r="AJ549" s="228"/>
      <c r="AK549" s="140"/>
      <c r="AL549" s="140"/>
      <c r="AM549" s="140"/>
      <c r="AN549" s="140"/>
      <c r="AO549" s="140"/>
      <c r="AP549" s="140"/>
      <c r="AQ549" s="140"/>
      <c r="AR549" s="140"/>
      <c r="AS549" s="140"/>
      <c r="AT549" s="140"/>
      <c r="AU549" s="140"/>
      <c r="AV549" s="140"/>
      <c r="AW549" s="140"/>
      <c r="AX549" s="140"/>
      <c r="AY549" s="140"/>
      <c r="AZ549" s="140"/>
      <c r="BA549" s="140"/>
      <c r="BB549" s="140"/>
      <c r="BC549" s="140"/>
      <c r="BD549" s="140"/>
      <c r="BE549" s="140"/>
      <c r="BF549" s="150"/>
      <c r="BG549" s="140"/>
      <c r="BH549" s="140"/>
      <c r="BI549" s="140"/>
      <c r="BJ549" s="140"/>
      <c r="BK549" s="140"/>
      <c r="BL549" s="140"/>
      <c r="BM549" s="140"/>
      <c r="BN549" s="140"/>
      <c r="BO549" s="140"/>
      <c r="BP549" s="140"/>
      <c r="BQ549" s="140"/>
      <c r="BR549" s="140"/>
    </row>
    <row r="550" spans="1:70" s="37" customFormat="1" ht="15.75" customHeight="1" x14ac:dyDescent="0.25">
      <c r="A550" s="234"/>
      <c r="B550" s="140"/>
      <c r="C550" s="140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44"/>
      <c r="S550" s="140"/>
      <c r="T550" s="140"/>
      <c r="U550" s="140"/>
      <c r="V550" s="140"/>
      <c r="W550" s="140"/>
      <c r="X550" s="140"/>
      <c r="Y550" s="140"/>
      <c r="Z550" s="140"/>
      <c r="AA550" s="140"/>
      <c r="AB550" s="140"/>
      <c r="AC550" s="140"/>
      <c r="AD550" s="140"/>
      <c r="AE550" s="140"/>
      <c r="AF550" s="140"/>
      <c r="AG550" s="140"/>
      <c r="AH550" s="140"/>
      <c r="AI550" s="140"/>
      <c r="AJ550" s="228"/>
      <c r="AK550" s="140"/>
      <c r="AL550" s="140"/>
      <c r="AM550" s="140"/>
      <c r="AN550" s="140"/>
      <c r="AO550" s="140"/>
      <c r="AP550" s="140"/>
      <c r="AQ550" s="140"/>
      <c r="AR550" s="140"/>
      <c r="AS550" s="140"/>
      <c r="AT550" s="140"/>
      <c r="AU550" s="140"/>
      <c r="AV550" s="140"/>
      <c r="AW550" s="140"/>
      <c r="AX550" s="140"/>
      <c r="AY550" s="140"/>
      <c r="AZ550" s="140"/>
      <c r="BA550" s="140"/>
      <c r="BB550" s="140"/>
      <c r="BC550" s="140"/>
      <c r="BD550" s="140"/>
      <c r="BE550" s="140"/>
      <c r="BF550" s="150"/>
      <c r="BG550" s="140"/>
      <c r="BH550" s="140"/>
      <c r="BI550" s="140"/>
      <c r="BJ550" s="140"/>
      <c r="BK550" s="140"/>
      <c r="BL550" s="140"/>
      <c r="BM550" s="140"/>
      <c r="BN550" s="140"/>
      <c r="BO550" s="140"/>
      <c r="BP550" s="140"/>
      <c r="BQ550" s="140"/>
      <c r="BR550" s="140"/>
    </row>
    <row r="551" spans="1:70" s="37" customFormat="1" x14ac:dyDescent="0.25">
      <c r="A551" s="234"/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44"/>
      <c r="S551" s="140"/>
      <c r="T551" s="140"/>
      <c r="U551" s="140"/>
      <c r="V551" s="140"/>
      <c r="W551" s="140"/>
      <c r="X551" s="140"/>
      <c r="Y551" s="140"/>
      <c r="Z551" s="140"/>
      <c r="AA551" s="140"/>
      <c r="AB551" s="140"/>
      <c r="AC551" s="140"/>
      <c r="AD551" s="140"/>
      <c r="AE551" s="140"/>
      <c r="AF551" s="140"/>
      <c r="AG551" s="140"/>
      <c r="AH551" s="140"/>
      <c r="AI551" s="140"/>
      <c r="AJ551" s="228"/>
      <c r="AK551" s="140"/>
      <c r="AL551" s="140"/>
      <c r="AM551" s="140"/>
      <c r="AN551" s="140"/>
      <c r="AO551" s="140"/>
      <c r="AP551" s="140"/>
      <c r="AQ551" s="140"/>
      <c r="AR551" s="140"/>
      <c r="AS551" s="140"/>
      <c r="AT551" s="140"/>
      <c r="AU551" s="140"/>
      <c r="AV551" s="140"/>
      <c r="AW551" s="140"/>
      <c r="AX551" s="140"/>
      <c r="AY551" s="140"/>
      <c r="AZ551" s="140"/>
      <c r="BA551" s="140"/>
      <c r="BB551" s="140"/>
      <c r="BC551" s="140"/>
      <c r="BD551" s="140"/>
      <c r="BE551" s="140"/>
      <c r="BF551" s="150"/>
      <c r="BG551" s="140"/>
      <c r="BH551" s="140"/>
      <c r="BI551" s="140"/>
      <c r="BJ551" s="140"/>
      <c r="BK551" s="140"/>
      <c r="BL551" s="140"/>
      <c r="BM551" s="140"/>
      <c r="BN551" s="140"/>
      <c r="BO551" s="140"/>
      <c r="BP551" s="140"/>
      <c r="BQ551" s="140"/>
      <c r="BR551" s="140"/>
    </row>
    <row r="552" spans="1:70" s="37" customFormat="1" ht="15.75" customHeight="1" x14ac:dyDescent="0.25">
      <c r="A552" s="234"/>
      <c r="B552" s="140"/>
      <c r="C552" s="140"/>
      <c r="D552" s="140"/>
      <c r="E552" s="140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44"/>
      <c r="S552" s="140"/>
      <c r="T552" s="140"/>
      <c r="U552" s="140"/>
      <c r="V552" s="140"/>
      <c r="W552" s="140"/>
      <c r="X552" s="140"/>
      <c r="Y552" s="140"/>
      <c r="Z552" s="140"/>
      <c r="AA552" s="140"/>
      <c r="AB552" s="140"/>
      <c r="AC552" s="140"/>
      <c r="AD552" s="140"/>
      <c r="AE552" s="140"/>
      <c r="AF552" s="140"/>
      <c r="AG552" s="140"/>
      <c r="AH552" s="140"/>
      <c r="AI552" s="140"/>
      <c r="AJ552" s="228"/>
      <c r="AK552" s="140"/>
      <c r="AL552" s="140"/>
      <c r="AM552" s="140"/>
      <c r="AN552" s="140"/>
      <c r="AO552" s="140"/>
      <c r="AP552" s="140"/>
      <c r="AQ552" s="140"/>
      <c r="AR552" s="140"/>
      <c r="AS552" s="140"/>
      <c r="AT552" s="140"/>
      <c r="AU552" s="140"/>
      <c r="AV552" s="140"/>
      <c r="AW552" s="140"/>
      <c r="AX552" s="140"/>
      <c r="AY552" s="140"/>
      <c r="AZ552" s="140"/>
      <c r="BA552" s="140"/>
      <c r="BB552" s="140"/>
      <c r="BC552" s="140"/>
      <c r="BD552" s="140"/>
      <c r="BE552" s="140"/>
      <c r="BF552" s="150"/>
      <c r="BG552" s="140"/>
      <c r="BH552" s="140"/>
      <c r="BI552" s="140"/>
      <c r="BJ552" s="140"/>
      <c r="BK552" s="140"/>
      <c r="BL552" s="140"/>
      <c r="BM552" s="140"/>
      <c r="BN552" s="140"/>
      <c r="BO552" s="140"/>
      <c r="BP552" s="140"/>
      <c r="BQ552" s="140"/>
      <c r="BR552" s="140"/>
    </row>
    <row r="553" spans="1:70" s="37" customFormat="1" x14ac:dyDescent="0.25">
      <c r="A553" s="234"/>
      <c r="B553" s="140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44"/>
      <c r="S553" s="140"/>
      <c r="T553" s="140"/>
      <c r="U553" s="140"/>
      <c r="V553" s="140"/>
      <c r="W553" s="140"/>
      <c r="X553" s="140"/>
      <c r="Y553" s="140"/>
      <c r="Z553" s="140"/>
      <c r="AA553" s="140"/>
      <c r="AB553" s="140"/>
      <c r="AC553" s="140"/>
      <c r="AD553" s="140"/>
      <c r="AE553" s="140"/>
      <c r="AF553" s="140"/>
      <c r="AG553" s="140"/>
      <c r="AH553" s="140"/>
      <c r="AI553" s="140"/>
      <c r="AJ553" s="228"/>
      <c r="AK553" s="140"/>
      <c r="AL553" s="140"/>
      <c r="AM553" s="140"/>
      <c r="AN553" s="140"/>
      <c r="AO553" s="140"/>
      <c r="AP553" s="140"/>
      <c r="AQ553" s="140"/>
      <c r="AR553" s="140"/>
      <c r="AS553" s="140"/>
      <c r="AT553" s="140"/>
      <c r="AU553" s="140"/>
      <c r="AV553" s="140"/>
      <c r="AW553" s="140"/>
      <c r="AX553" s="140"/>
      <c r="AY553" s="140"/>
      <c r="AZ553" s="140"/>
      <c r="BA553" s="140"/>
      <c r="BB553" s="140"/>
      <c r="BC553" s="140"/>
      <c r="BD553" s="140"/>
      <c r="BE553" s="140"/>
      <c r="BF553" s="150"/>
      <c r="BG553" s="140"/>
      <c r="BH553" s="140"/>
      <c r="BI553" s="140"/>
      <c r="BJ553" s="140"/>
      <c r="BK553" s="140"/>
      <c r="BL553" s="140"/>
      <c r="BM553" s="140"/>
      <c r="BN553" s="140"/>
      <c r="BO553" s="140"/>
      <c r="BP553" s="140"/>
      <c r="BQ553" s="140"/>
      <c r="BR553" s="140"/>
    </row>
    <row r="554" spans="1:70" s="37" customFormat="1" ht="15.75" customHeight="1" x14ac:dyDescent="0.25">
      <c r="A554" s="234"/>
      <c r="B554" s="140"/>
      <c r="C554" s="140"/>
      <c r="D554" s="140"/>
      <c r="E554" s="140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44"/>
      <c r="S554" s="140"/>
      <c r="T554" s="140"/>
      <c r="U554" s="140"/>
      <c r="V554" s="140"/>
      <c r="W554" s="140"/>
      <c r="X554" s="140"/>
      <c r="Y554" s="140"/>
      <c r="Z554" s="140"/>
      <c r="AA554" s="140"/>
      <c r="AB554" s="140"/>
      <c r="AC554" s="140"/>
      <c r="AD554" s="140"/>
      <c r="AE554" s="140"/>
      <c r="AF554" s="140"/>
      <c r="AG554" s="140"/>
      <c r="AH554" s="140"/>
      <c r="AI554" s="140"/>
      <c r="AJ554" s="228"/>
      <c r="AK554" s="140"/>
      <c r="AL554" s="140"/>
      <c r="AM554" s="140"/>
      <c r="AN554" s="140"/>
      <c r="AO554" s="140"/>
      <c r="AP554" s="140"/>
      <c r="AQ554" s="140"/>
      <c r="AR554" s="140"/>
      <c r="AS554" s="140"/>
      <c r="AT554" s="140"/>
      <c r="AU554" s="140"/>
      <c r="AV554" s="140"/>
      <c r="AW554" s="140"/>
      <c r="AX554" s="140"/>
      <c r="AY554" s="140"/>
      <c r="AZ554" s="140"/>
      <c r="BA554" s="140"/>
      <c r="BB554" s="140"/>
      <c r="BC554" s="140"/>
      <c r="BD554" s="140"/>
      <c r="BE554" s="140"/>
      <c r="BF554" s="150"/>
      <c r="BG554" s="140"/>
      <c r="BH554" s="140"/>
      <c r="BI554" s="140"/>
      <c r="BJ554" s="140"/>
      <c r="BK554" s="140"/>
      <c r="BL554" s="140"/>
      <c r="BM554" s="140"/>
      <c r="BN554" s="140"/>
      <c r="BO554" s="140"/>
      <c r="BP554" s="140"/>
      <c r="BQ554" s="140"/>
      <c r="BR554" s="140"/>
    </row>
    <row r="555" spans="1:70" s="37" customFormat="1" x14ac:dyDescent="0.25">
      <c r="A555" s="234"/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44"/>
      <c r="S555" s="140"/>
      <c r="T555" s="140"/>
      <c r="U555" s="140"/>
      <c r="V555" s="140"/>
      <c r="W555" s="140"/>
      <c r="X555" s="140"/>
      <c r="Y555" s="140"/>
      <c r="Z555" s="140"/>
      <c r="AA555" s="140"/>
      <c r="AB555" s="140"/>
      <c r="AC555" s="140"/>
      <c r="AD555" s="140"/>
      <c r="AE555" s="140"/>
      <c r="AF555" s="140"/>
      <c r="AG555" s="140"/>
      <c r="AH555" s="140"/>
      <c r="AI555" s="140"/>
      <c r="AJ555" s="228"/>
      <c r="AK555" s="140"/>
      <c r="AL555" s="140"/>
      <c r="AM555" s="140"/>
      <c r="AN555" s="140"/>
      <c r="AO555" s="140"/>
      <c r="AP555" s="140"/>
      <c r="AQ555" s="140"/>
      <c r="AR555" s="140"/>
      <c r="AS555" s="140"/>
      <c r="AT555" s="140"/>
      <c r="AU555" s="140"/>
      <c r="AV555" s="140"/>
      <c r="AW555" s="140"/>
      <c r="AX555" s="140"/>
      <c r="AY555" s="140"/>
      <c r="AZ555" s="140"/>
      <c r="BA555" s="140"/>
      <c r="BB555" s="140"/>
      <c r="BC555" s="140"/>
      <c r="BD555" s="140"/>
      <c r="BE555" s="140"/>
      <c r="BF555" s="150"/>
      <c r="BG555" s="140"/>
      <c r="BH555" s="140"/>
      <c r="BI555" s="140"/>
      <c r="BJ555" s="140"/>
      <c r="BK555" s="140"/>
      <c r="BL555" s="140"/>
      <c r="BM555" s="140"/>
      <c r="BN555" s="140"/>
      <c r="BO555" s="140"/>
      <c r="BP555" s="140"/>
      <c r="BQ555" s="140"/>
      <c r="BR555" s="140"/>
    </row>
    <row r="556" spans="1:70" s="37" customFormat="1" ht="15.75" customHeight="1" x14ac:dyDescent="0.25">
      <c r="A556" s="234"/>
      <c r="B556" s="140"/>
      <c r="C556" s="140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44"/>
      <c r="S556" s="140"/>
      <c r="T556" s="140"/>
      <c r="U556" s="140"/>
      <c r="V556" s="140"/>
      <c r="W556" s="140"/>
      <c r="X556" s="140"/>
      <c r="Y556" s="140"/>
      <c r="Z556" s="140"/>
      <c r="AA556" s="140"/>
      <c r="AB556" s="140"/>
      <c r="AC556" s="140"/>
      <c r="AD556" s="140"/>
      <c r="AE556" s="140"/>
      <c r="AF556" s="140"/>
      <c r="AG556" s="140"/>
      <c r="AH556" s="140"/>
      <c r="AI556" s="140"/>
      <c r="AJ556" s="228"/>
      <c r="AK556" s="140"/>
      <c r="AL556" s="140"/>
      <c r="AM556" s="140"/>
      <c r="AN556" s="140"/>
      <c r="AO556" s="140"/>
      <c r="AP556" s="140"/>
      <c r="AQ556" s="140"/>
      <c r="AR556" s="140"/>
      <c r="AS556" s="140"/>
      <c r="AT556" s="140"/>
      <c r="AU556" s="140"/>
      <c r="AV556" s="140"/>
      <c r="AW556" s="140"/>
      <c r="AX556" s="140"/>
      <c r="AY556" s="140"/>
      <c r="AZ556" s="140"/>
      <c r="BA556" s="140"/>
      <c r="BB556" s="140"/>
      <c r="BC556" s="140"/>
      <c r="BD556" s="140"/>
      <c r="BE556" s="140"/>
      <c r="BF556" s="150"/>
      <c r="BG556" s="140"/>
      <c r="BH556" s="140"/>
      <c r="BI556" s="140"/>
      <c r="BJ556" s="140"/>
      <c r="BK556" s="140"/>
      <c r="BL556" s="140"/>
      <c r="BM556" s="140"/>
      <c r="BN556" s="140"/>
      <c r="BO556" s="140"/>
      <c r="BP556" s="140"/>
      <c r="BQ556" s="140"/>
      <c r="BR556" s="140"/>
    </row>
    <row r="557" spans="1:70" s="37" customFormat="1" x14ac:dyDescent="0.25">
      <c r="A557" s="234"/>
      <c r="B557" s="140"/>
      <c r="C557" s="14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44"/>
      <c r="S557" s="140"/>
      <c r="T557" s="140"/>
      <c r="U557" s="140"/>
      <c r="V557" s="140"/>
      <c r="W557" s="140"/>
      <c r="X557" s="140"/>
      <c r="Y557" s="140"/>
      <c r="Z557" s="140"/>
      <c r="AA557" s="140"/>
      <c r="AB557" s="140"/>
      <c r="AC557" s="140"/>
      <c r="AD557" s="140"/>
      <c r="AE557" s="140"/>
      <c r="AF557" s="140"/>
      <c r="AG557" s="140"/>
      <c r="AH557" s="140"/>
      <c r="AI557" s="140"/>
      <c r="AJ557" s="228"/>
      <c r="AK557" s="140"/>
      <c r="AL557" s="140"/>
      <c r="AM557" s="140"/>
      <c r="AN557" s="140"/>
      <c r="AO557" s="140"/>
      <c r="AP557" s="140"/>
      <c r="AQ557" s="140"/>
      <c r="AR557" s="140"/>
      <c r="AS557" s="140"/>
      <c r="AT557" s="140"/>
      <c r="AU557" s="140"/>
      <c r="AV557" s="140"/>
      <c r="AW557" s="140"/>
      <c r="AX557" s="140"/>
      <c r="AY557" s="140"/>
      <c r="AZ557" s="140"/>
      <c r="BA557" s="140"/>
      <c r="BB557" s="140"/>
      <c r="BC557" s="140"/>
      <c r="BD557" s="140"/>
      <c r="BE557" s="140"/>
      <c r="BF557" s="150"/>
      <c r="BG557" s="140"/>
      <c r="BH557" s="140"/>
      <c r="BI557" s="140"/>
      <c r="BJ557" s="140"/>
      <c r="BK557" s="140"/>
      <c r="BL557" s="140"/>
      <c r="BM557" s="140"/>
      <c r="BN557" s="140"/>
      <c r="BO557" s="140"/>
      <c r="BP557" s="140"/>
      <c r="BQ557" s="140"/>
      <c r="BR557" s="140"/>
    </row>
    <row r="558" spans="1:70" s="37" customFormat="1" ht="15.75" customHeight="1" x14ac:dyDescent="0.25">
      <c r="A558" s="234"/>
      <c r="B558" s="140"/>
      <c r="C558" s="140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44"/>
      <c r="S558" s="140"/>
      <c r="T558" s="140"/>
      <c r="U558" s="140"/>
      <c r="V558" s="140"/>
      <c r="W558" s="140"/>
      <c r="X558" s="140"/>
      <c r="Y558" s="140"/>
      <c r="Z558" s="140"/>
      <c r="AA558" s="140"/>
      <c r="AB558" s="140"/>
      <c r="AC558" s="140"/>
      <c r="AD558" s="140"/>
      <c r="AE558" s="140"/>
      <c r="AF558" s="140"/>
      <c r="AG558" s="140"/>
      <c r="AH558" s="140"/>
      <c r="AI558" s="140"/>
      <c r="AJ558" s="228"/>
      <c r="AK558" s="140"/>
      <c r="AL558" s="140"/>
      <c r="AM558" s="140"/>
      <c r="AN558" s="140"/>
      <c r="AO558" s="140"/>
      <c r="AP558" s="140"/>
      <c r="AQ558" s="140"/>
      <c r="AR558" s="140"/>
      <c r="AS558" s="140"/>
      <c r="AT558" s="140"/>
      <c r="AU558" s="140"/>
      <c r="AV558" s="140"/>
      <c r="AW558" s="140"/>
      <c r="AX558" s="140"/>
      <c r="AY558" s="140"/>
      <c r="AZ558" s="140"/>
      <c r="BA558" s="140"/>
      <c r="BB558" s="140"/>
      <c r="BC558" s="140"/>
      <c r="BD558" s="140"/>
      <c r="BE558" s="140"/>
      <c r="BF558" s="150"/>
      <c r="BG558" s="140"/>
      <c r="BH558" s="140"/>
      <c r="BI558" s="140"/>
      <c r="BJ558" s="140"/>
      <c r="BK558" s="140"/>
      <c r="BL558" s="140"/>
      <c r="BM558" s="140"/>
      <c r="BN558" s="140"/>
      <c r="BO558" s="140"/>
      <c r="BP558" s="140"/>
      <c r="BQ558" s="140"/>
      <c r="BR558" s="140"/>
    </row>
    <row r="559" spans="1:70" s="37" customFormat="1" x14ac:dyDescent="0.25">
      <c r="A559" s="234"/>
      <c r="B559" s="140"/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44"/>
      <c r="S559" s="140"/>
      <c r="T559" s="140"/>
      <c r="U559" s="140"/>
      <c r="V559" s="140"/>
      <c r="W559" s="140"/>
      <c r="X559" s="140"/>
      <c r="Y559" s="140"/>
      <c r="Z559" s="140"/>
      <c r="AA559" s="140"/>
      <c r="AB559" s="140"/>
      <c r="AC559" s="140"/>
      <c r="AD559" s="140"/>
      <c r="AE559" s="140"/>
      <c r="AF559" s="140"/>
      <c r="AG559" s="140"/>
      <c r="AH559" s="140"/>
      <c r="AI559" s="140"/>
      <c r="AJ559" s="228"/>
      <c r="AK559" s="140"/>
      <c r="AL559" s="140"/>
      <c r="AM559" s="140"/>
      <c r="AN559" s="140"/>
      <c r="AO559" s="140"/>
      <c r="AP559" s="140"/>
      <c r="AQ559" s="140"/>
      <c r="AR559" s="140"/>
      <c r="AS559" s="140"/>
      <c r="AT559" s="140"/>
      <c r="AU559" s="140"/>
      <c r="AV559" s="140"/>
      <c r="AW559" s="140"/>
      <c r="AX559" s="140"/>
      <c r="AY559" s="140"/>
      <c r="AZ559" s="140"/>
      <c r="BA559" s="140"/>
      <c r="BB559" s="140"/>
      <c r="BC559" s="140"/>
      <c r="BD559" s="140"/>
      <c r="BE559" s="140"/>
      <c r="BF559" s="150"/>
      <c r="BG559" s="140"/>
      <c r="BH559" s="140"/>
      <c r="BI559" s="140"/>
      <c r="BJ559" s="140"/>
      <c r="BK559" s="140"/>
      <c r="BL559" s="140"/>
      <c r="BM559" s="140"/>
      <c r="BN559" s="140"/>
      <c r="BO559" s="140"/>
      <c r="BP559" s="140"/>
      <c r="BQ559" s="140"/>
      <c r="BR559" s="140"/>
    </row>
    <row r="560" spans="1:70" s="37" customFormat="1" ht="15.75" customHeight="1" x14ac:dyDescent="0.25">
      <c r="A560" s="234"/>
      <c r="B560" s="140"/>
      <c r="C560" s="140"/>
      <c r="D560" s="140"/>
      <c r="E560" s="140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44"/>
      <c r="S560" s="140"/>
      <c r="T560" s="140"/>
      <c r="U560" s="140"/>
      <c r="V560" s="140"/>
      <c r="W560" s="140"/>
      <c r="X560" s="140"/>
      <c r="Y560" s="140"/>
      <c r="Z560" s="140"/>
      <c r="AA560" s="140"/>
      <c r="AB560" s="140"/>
      <c r="AC560" s="140"/>
      <c r="AD560" s="140"/>
      <c r="AE560" s="140"/>
      <c r="AF560" s="140"/>
      <c r="AG560" s="140"/>
      <c r="AH560" s="140"/>
      <c r="AI560" s="140"/>
      <c r="AJ560" s="228"/>
      <c r="AK560" s="140"/>
      <c r="AL560" s="140"/>
      <c r="AM560" s="140"/>
      <c r="AN560" s="140"/>
      <c r="AO560" s="140"/>
      <c r="AP560" s="140"/>
      <c r="AQ560" s="140"/>
      <c r="AR560" s="140"/>
      <c r="AS560" s="140"/>
      <c r="AT560" s="140"/>
      <c r="AU560" s="140"/>
      <c r="AV560" s="140"/>
      <c r="AW560" s="140"/>
      <c r="AX560" s="140"/>
      <c r="AY560" s="140"/>
      <c r="AZ560" s="140"/>
      <c r="BA560" s="140"/>
      <c r="BB560" s="140"/>
      <c r="BC560" s="140"/>
      <c r="BD560" s="140"/>
      <c r="BE560" s="140"/>
      <c r="BF560" s="150"/>
      <c r="BG560" s="140"/>
      <c r="BH560" s="140"/>
      <c r="BI560" s="140"/>
      <c r="BJ560" s="140"/>
      <c r="BK560" s="140"/>
      <c r="BL560" s="140"/>
      <c r="BM560" s="140"/>
      <c r="BN560" s="140"/>
      <c r="BO560" s="140"/>
      <c r="BP560" s="140"/>
      <c r="BQ560" s="140"/>
      <c r="BR560" s="140"/>
    </row>
    <row r="561" spans="1:70" s="37" customFormat="1" x14ac:dyDescent="0.25">
      <c r="A561" s="234"/>
      <c r="B561" s="140"/>
      <c r="C561" s="140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44"/>
      <c r="S561" s="140"/>
      <c r="T561" s="140"/>
      <c r="U561" s="140"/>
      <c r="V561" s="140"/>
      <c r="W561" s="140"/>
      <c r="X561" s="140"/>
      <c r="Y561" s="140"/>
      <c r="Z561" s="140"/>
      <c r="AA561" s="140"/>
      <c r="AB561" s="140"/>
      <c r="AC561" s="140"/>
      <c r="AD561" s="140"/>
      <c r="AE561" s="140"/>
      <c r="AF561" s="140"/>
      <c r="AG561" s="140"/>
      <c r="AH561" s="140"/>
      <c r="AI561" s="140"/>
      <c r="AJ561" s="228"/>
      <c r="AK561" s="140"/>
      <c r="AL561" s="140"/>
      <c r="AM561" s="140"/>
      <c r="AN561" s="140"/>
      <c r="AO561" s="140"/>
      <c r="AP561" s="140"/>
      <c r="AQ561" s="140"/>
      <c r="AR561" s="140"/>
      <c r="AS561" s="140"/>
      <c r="AT561" s="140"/>
      <c r="AU561" s="140"/>
      <c r="AV561" s="140"/>
      <c r="AW561" s="140"/>
      <c r="AX561" s="140"/>
      <c r="AY561" s="140"/>
      <c r="AZ561" s="140"/>
      <c r="BA561" s="140"/>
      <c r="BB561" s="140"/>
      <c r="BC561" s="140"/>
      <c r="BD561" s="140"/>
      <c r="BE561" s="140"/>
      <c r="BF561" s="150"/>
      <c r="BG561" s="140"/>
      <c r="BH561" s="140"/>
      <c r="BI561" s="140"/>
      <c r="BJ561" s="140"/>
      <c r="BK561" s="140"/>
      <c r="BL561" s="140"/>
      <c r="BM561" s="140"/>
      <c r="BN561" s="140"/>
      <c r="BO561" s="140"/>
      <c r="BP561" s="140"/>
      <c r="BQ561" s="140"/>
      <c r="BR561" s="140"/>
    </row>
    <row r="562" spans="1:70" s="37" customFormat="1" ht="15.75" customHeight="1" x14ac:dyDescent="0.25">
      <c r="A562" s="234"/>
      <c r="B562" s="140"/>
      <c r="C562" s="140"/>
      <c r="D562" s="140"/>
      <c r="E562" s="140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44"/>
      <c r="S562" s="140"/>
      <c r="T562" s="140"/>
      <c r="U562" s="140"/>
      <c r="V562" s="140"/>
      <c r="W562" s="140"/>
      <c r="X562" s="140"/>
      <c r="Y562" s="140"/>
      <c r="Z562" s="140"/>
      <c r="AA562" s="140"/>
      <c r="AB562" s="140"/>
      <c r="AC562" s="140"/>
      <c r="AD562" s="140"/>
      <c r="AE562" s="140"/>
      <c r="AF562" s="140"/>
      <c r="AG562" s="140"/>
      <c r="AH562" s="140"/>
      <c r="AI562" s="140"/>
      <c r="AJ562" s="228"/>
      <c r="AK562" s="140"/>
      <c r="AL562" s="140"/>
      <c r="AM562" s="140"/>
      <c r="AN562" s="140"/>
      <c r="AO562" s="140"/>
      <c r="AP562" s="140"/>
      <c r="AQ562" s="140"/>
      <c r="AR562" s="140"/>
      <c r="AS562" s="140"/>
      <c r="AT562" s="140"/>
      <c r="AU562" s="140"/>
      <c r="AV562" s="140"/>
      <c r="AW562" s="140"/>
      <c r="AX562" s="140"/>
      <c r="AY562" s="140"/>
      <c r="AZ562" s="140"/>
      <c r="BA562" s="140"/>
      <c r="BB562" s="140"/>
      <c r="BC562" s="140"/>
      <c r="BD562" s="140"/>
      <c r="BE562" s="140"/>
      <c r="BF562" s="150"/>
      <c r="BG562" s="140"/>
      <c r="BH562" s="140"/>
      <c r="BI562" s="140"/>
      <c r="BJ562" s="140"/>
      <c r="BK562" s="140"/>
      <c r="BL562" s="140"/>
      <c r="BM562" s="140"/>
      <c r="BN562" s="140"/>
      <c r="BO562" s="140"/>
      <c r="BP562" s="140"/>
      <c r="BQ562" s="140"/>
      <c r="BR562" s="140"/>
    </row>
    <row r="563" spans="1:70" s="37" customFormat="1" x14ac:dyDescent="0.25">
      <c r="A563" s="234"/>
      <c r="B563" s="140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44"/>
      <c r="S563" s="140"/>
      <c r="T563" s="140"/>
      <c r="U563" s="140"/>
      <c r="V563" s="140"/>
      <c r="W563" s="140"/>
      <c r="X563" s="140"/>
      <c r="Y563" s="140"/>
      <c r="Z563" s="140"/>
      <c r="AA563" s="140"/>
      <c r="AB563" s="140"/>
      <c r="AC563" s="140"/>
      <c r="AD563" s="140"/>
      <c r="AE563" s="140"/>
      <c r="AF563" s="140"/>
      <c r="AG563" s="140"/>
      <c r="AH563" s="140"/>
      <c r="AI563" s="140"/>
      <c r="AJ563" s="228"/>
      <c r="AK563" s="140"/>
      <c r="AL563" s="140"/>
      <c r="AM563" s="140"/>
      <c r="AN563" s="140"/>
      <c r="AO563" s="140"/>
      <c r="AP563" s="140"/>
      <c r="AQ563" s="140"/>
      <c r="AR563" s="140"/>
      <c r="AS563" s="140"/>
      <c r="AT563" s="140"/>
      <c r="AU563" s="140"/>
      <c r="AV563" s="140"/>
      <c r="AW563" s="140"/>
      <c r="AX563" s="140"/>
      <c r="AY563" s="140"/>
      <c r="AZ563" s="140"/>
      <c r="BA563" s="140"/>
      <c r="BB563" s="140"/>
      <c r="BC563" s="140"/>
      <c r="BD563" s="140"/>
      <c r="BE563" s="140"/>
      <c r="BF563" s="150"/>
      <c r="BG563" s="140"/>
      <c r="BH563" s="140"/>
      <c r="BI563" s="140"/>
      <c r="BJ563" s="140"/>
      <c r="BK563" s="140"/>
      <c r="BL563" s="140"/>
      <c r="BM563" s="140"/>
      <c r="BN563" s="140"/>
      <c r="BO563" s="140"/>
      <c r="BP563" s="140"/>
      <c r="BQ563" s="140"/>
      <c r="BR563" s="140"/>
    </row>
    <row r="564" spans="1:70" s="37" customFormat="1" ht="15.75" customHeight="1" x14ac:dyDescent="0.25">
      <c r="A564" s="234"/>
      <c r="B564" s="140"/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44"/>
      <c r="S564" s="140"/>
      <c r="T564" s="140"/>
      <c r="U564" s="140"/>
      <c r="V564" s="140"/>
      <c r="W564" s="140"/>
      <c r="X564" s="140"/>
      <c r="Y564" s="140"/>
      <c r="Z564" s="140"/>
      <c r="AA564" s="140"/>
      <c r="AB564" s="140"/>
      <c r="AC564" s="140"/>
      <c r="AD564" s="140"/>
      <c r="AE564" s="140"/>
      <c r="AF564" s="140"/>
      <c r="AG564" s="140"/>
      <c r="AH564" s="140"/>
      <c r="AI564" s="140"/>
      <c r="AJ564" s="228"/>
      <c r="AK564" s="140"/>
      <c r="AL564" s="140"/>
      <c r="AM564" s="140"/>
      <c r="AN564" s="140"/>
      <c r="AO564" s="140"/>
      <c r="AP564" s="140"/>
      <c r="AQ564" s="140"/>
      <c r="AR564" s="140"/>
      <c r="AS564" s="140"/>
      <c r="AT564" s="140"/>
      <c r="AU564" s="140"/>
      <c r="AV564" s="140"/>
      <c r="AW564" s="140"/>
      <c r="AX564" s="140"/>
      <c r="AY564" s="140"/>
      <c r="AZ564" s="140"/>
      <c r="BA564" s="140"/>
      <c r="BB564" s="140"/>
      <c r="BC564" s="140"/>
      <c r="BD564" s="140"/>
      <c r="BE564" s="140"/>
      <c r="BF564" s="150"/>
      <c r="BG564" s="140"/>
      <c r="BH564" s="140"/>
      <c r="BI564" s="140"/>
      <c r="BJ564" s="140"/>
      <c r="BK564" s="140"/>
      <c r="BL564" s="140"/>
      <c r="BM564" s="140"/>
      <c r="BN564" s="140"/>
      <c r="BO564" s="140"/>
      <c r="BP564" s="140"/>
      <c r="BQ564" s="140"/>
      <c r="BR564" s="140"/>
    </row>
    <row r="565" spans="1:70" s="37" customFormat="1" x14ac:dyDescent="0.25">
      <c r="A565" s="234"/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44"/>
      <c r="S565" s="140"/>
      <c r="T565" s="140"/>
      <c r="U565" s="140"/>
      <c r="V565" s="140"/>
      <c r="W565" s="140"/>
      <c r="X565" s="140"/>
      <c r="Y565" s="140"/>
      <c r="Z565" s="140"/>
      <c r="AA565" s="140"/>
      <c r="AB565" s="140"/>
      <c r="AC565" s="140"/>
      <c r="AD565" s="140"/>
      <c r="AE565" s="140"/>
      <c r="AF565" s="140"/>
      <c r="AG565" s="140"/>
      <c r="AH565" s="140"/>
      <c r="AI565" s="140"/>
      <c r="AJ565" s="228"/>
      <c r="AK565" s="140"/>
      <c r="AL565" s="140"/>
      <c r="AM565" s="140"/>
      <c r="AN565" s="140"/>
      <c r="AO565" s="140"/>
      <c r="AP565" s="140"/>
      <c r="AQ565" s="140"/>
      <c r="AR565" s="140"/>
      <c r="AS565" s="140"/>
      <c r="AT565" s="140"/>
      <c r="AU565" s="140"/>
      <c r="AV565" s="140"/>
      <c r="AW565" s="140"/>
      <c r="AX565" s="140"/>
      <c r="AY565" s="140"/>
      <c r="AZ565" s="140"/>
      <c r="BA565" s="140"/>
      <c r="BB565" s="140"/>
      <c r="BC565" s="140"/>
      <c r="BD565" s="140"/>
      <c r="BE565" s="140"/>
      <c r="BF565" s="150"/>
      <c r="BG565" s="140"/>
      <c r="BH565" s="140"/>
      <c r="BI565" s="140"/>
      <c r="BJ565" s="140"/>
      <c r="BK565" s="140"/>
      <c r="BL565" s="140"/>
      <c r="BM565" s="140"/>
      <c r="BN565" s="140"/>
      <c r="BO565" s="140"/>
      <c r="BP565" s="140"/>
      <c r="BQ565" s="140"/>
      <c r="BR565" s="140"/>
    </row>
    <row r="566" spans="1:70" s="37" customFormat="1" ht="15.75" customHeight="1" x14ac:dyDescent="0.25">
      <c r="A566" s="234"/>
      <c r="B566" s="140"/>
      <c r="C566" s="140"/>
      <c r="D566" s="140"/>
      <c r="E566" s="140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44"/>
      <c r="S566" s="140"/>
      <c r="T566" s="140"/>
      <c r="U566" s="140"/>
      <c r="V566" s="140"/>
      <c r="W566" s="140"/>
      <c r="X566" s="140"/>
      <c r="Y566" s="140"/>
      <c r="Z566" s="140"/>
      <c r="AA566" s="140"/>
      <c r="AB566" s="140"/>
      <c r="AC566" s="140"/>
      <c r="AD566" s="140"/>
      <c r="AE566" s="140"/>
      <c r="AF566" s="140"/>
      <c r="AG566" s="140"/>
      <c r="AH566" s="140"/>
      <c r="AI566" s="140"/>
      <c r="AJ566" s="228"/>
      <c r="AK566" s="140"/>
      <c r="AL566" s="140"/>
      <c r="AM566" s="140"/>
      <c r="AN566" s="140"/>
      <c r="AO566" s="140"/>
      <c r="AP566" s="140"/>
      <c r="AQ566" s="140"/>
      <c r="AR566" s="140"/>
      <c r="AS566" s="140"/>
      <c r="AT566" s="140"/>
      <c r="AU566" s="140"/>
      <c r="AV566" s="140"/>
      <c r="AW566" s="140"/>
      <c r="AX566" s="140"/>
      <c r="AY566" s="140"/>
      <c r="AZ566" s="140"/>
      <c r="BA566" s="140"/>
      <c r="BB566" s="140"/>
      <c r="BC566" s="140"/>
      <c r="BD566" s="140"/>
      <c r="BE566" s="140"/>
      <c r="BF566" s="150"/>
      <c r="BG566" s="140"/>
      <c r="BH566" s="140"/>
      <c r="BI566" s="140"/>
      <c r="BJ566" s="140"/>
      <c r="BK566" s="140"/>
      <c r="BL566" s="140"/>
      <c r="BM566" s="140"/>
      <c r="BN566" s="140"/>
      <c r="BO566" s="140"/>
      <c r="BP566" s="140"/>
      <c r="BQ566" s="140"/>
      <c r="BR566" s="140"/>
    </row>
    <row r="567" spans="1:70" s="37" customFormat="1" x14ac:dyDescent="0.25">
      <c r="A567" s="234"/>
      <c r="B567" s="140"/>
      <c r="C567" s="140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44"/>
      <c r="S567" s="140"/>
      <c r="T567" s="140"/>
      <c r="U567" s="140"/>
      <c r="V567" s="140"/>
      <c r="W567" s="140"/>
      <c r="X567" s="140"/>
      <c r="Y567" s="140"/>
      <c r="Z567" s="140"/>
      <c r="AA567" s="140"/>
      <c r="AB567" s="140"/>
      <c r="AC567" s="140"/>
      <c r="AD567" s="140"/>
      <c r="AE567" s="140"/>
      <c r="AF567" s="140"/>
      <c r="AG567" s="140"/>
      <c r="AH567" s="140"/>
      <c r="AI567" s="140"/>
      <c r="AJ567" s="228"/>
      <c r="AK567" s="140"/>
      <c r="AL567" s="140"/>
      <c r="AM567" s="140"/>
      <c r="AN567" s="140"/>
      <c r="AO567" s="140"/>
      <c r="AP567" s="140"/>
      <c r="AQ567" s="140"/>
      <c r="AR567" s="140"/>
      <c r="AS567" s="140"/>
      <c r="AT567" s="140"/>
      <c r="AU567" s="140"/>
      <c r="AV567" s="140"/>
      <c r="AW567" s="140"/>
      <c r="AX567" s="140"/>
      <c r="AY567" s="140"/>
      <c r="AZ567" s="140"/>
      <c r="BA567" s="140"/>
      <c r="BB567" s="140"/>
      <c r="BC567" s="140"/>
      <c r="BD567" s="140"/>
      <c r="BE567" s="140"/>
      <c r="BF567" s="150"/>
      <c r="BG567" s="140"/>
      <c r="BH567" s="140"/>
      <c r="BI567" s="140"/>
      <c r="BJ567" s="140"/>
      <c r="BK567" s="140"/>
      <c r="BL567" s="140"/>
      <c r="BM567" s="140"/>
      <c r="BN567" s="140"/>
      <c r="BO567" s="140"/>
      <c r="BP567" s="140"/>
      <c r="BQ567" s="140"/>
      <c r="BR567" s="140"/>
    </row>
    <row r="568" spans="1:70" s="37" customFormat="1" ht="15.75" customHeight="1" x14ac:dyDescent="0.25">
      <c r="A568" s="234"/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44"/>
      <c r="S568" s="140"/>
      <c r="T568" s="140"/>
      <c r="U568" s="140"/>
      <c r="V568" s="140"/>
      <c r="W568" s="140"/>
      <c r="X568" s="140"/>
      <c r="Y568" s="140"/>
      <c r="Z568" s="140"/>
      <c r="AA568" s="140"/>
      <c r="AB568" s="140"/>
      <c r="AC568" s="140"/>
      <c r="AD568" s="140"/>
      <c r="AE568" s="140"/>
      <c r="AF568" s="140"/>
      <c r="AG568" s="140"/>
      <c r="AH568" s="140"/>
      <c r="AI568" s="140"/>
      <c r="AJ568" s="228"/>
      <c r="AK568" s="140"/>
      <c r="AL568" s="140"/>
      <c r="AM568" s="140"/>
      <c r="AN568" s="140"/>
      <c r="AO568" s="140"/>
      <c r="AP568" s="140"/>
      <c r="AQ568" s="140"/>
      <c r="AR568" s="140"/>
      <c r="AS568" s="140"/>
      <c r="AT568" s="140"/>
      <c r="AU568" s="140"/>
      <c r="AV568" s="140"/>
      <c r="AW568" s="140"/>
      <c r="AX568" s="140"/>
      <c r="AY568" s="140"/>
      <c r="AZ568" s="140"/>
      <c r="BA568" s="140"/>
      <c r="BB568" s="140"/>
      <c r="BC568" s="140"/>
      <c r="BD568" s="140"/>
      <c r="BE568" s="140"/>
      <c r="BF568" s="150"/>
      <c r="BG568" s="140"/>
      <c r="BH568" s="140"/>
      <c r="BI568" s="140"/>
      <c r="BJ568" s="140"/>
      <c r="BK568" s="140"/>
      <c r="BL568" s="140"/>
      <c r="BM568" s="140"/>
      <c r="BN568" s="140"/>
      <c r="BO568" s="140"/>
      <c r="BP568" s="140"/>
      <c r="BQ568" s="140"/>
      <c r="BR568" s="140"/>
    </row>
    <row r="569" spans="1:70" s="37" customFormat="1" x14ac:dyDescent="0.25">
      <c r="A569" s="234"/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44"/>
      <c r="S569" s="140"/>
      <c r="T569" s="140"/>
      <c r="U569" s="140"/>
      <c r="V569" s="140"/>
      <c r="W569" s="140"/>
      <c r="X569" s="140"/>
      <c r="Y569" s="140"/>
      <c r="Z569" s="140"/>
      <c r="AA569" s="140"/>
      <c r="AB569" s="140"/>
      <c r="AC569" s="140"/>
      <c r="AD569" s="140"/>
      <c r="AE569" s="140"/>
      <c r="AF569" s="140"/>
      <c r="AG569" s="140"/>
      <c r="AH569" s="140"/>
      <c r="AI569" s="140"/>
      <c r="AJ569" s="228"/>
      <c r="AK569" s="140"/>
      <c r="AL569" s="140"/>
      <c r="AM569" s="140"/>
      <c r="AN569" s="140"/>
      <c r="AO569" s="140"/>
      <c r="AP569" s="140"/>
      <c r="AQ569" s="140"/>
      <c r="AR569" s="140"/>
      <c r="AS569" s="140"/>
      <c r="AT569" s="140"/>
      <c r="AU569" s="140"/>
      <c r="AV569" s="140"/>
      <c r="AW569" s="140"/>
      <c r="AX569" s="140"/>
      <c r="AY569" s="140"/>
      <c r="AZ569" s="140"/>
      <c r="BA569" s="140"/>
      <c r="BB569" s="140"/>
      <c r="BC569" s="140"/>
      <c r="BD569" s="140"/>
      <c r="BE569" s="140"/>
      <c r="BF569" s="150"/>
      <c r="BG569" s="140"/>
      <c r="BH569" s="140"/>
      <c r="BI569" s="140"/>
      <c r="BJ569" s="140"/>
      <c r="BK569" s="140"/>
      <c r="BL569" s="140"/>
      <c r="BM569" s="140"/>
      <c r="BN569" s="140"/>
      <c r="BO569" s="140"/>
      <c r="BP569" s="140"/>
      <c r="BQ569" s="140"/>
      <c r="BR569" s="140"/>
    </row>
    <row r="570" spans="1:70" s="37" customFormat="1" ht="15.75" customHeight="1" x14ac:dyDescent="0.25">
      <c r="A570" s="234"/>
      <c r="B570" s="140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44"/>
      <c r="S570" s="140"/>
      <c r="T570" s="140"/>
      <c r="U570" s="140"/>
      <c r="V570" s="140"/>
      <c r="W570" s="140"/>
      <c r="X570" s="140"/>
      <c r="Y570" s="140"/>
      <c r="Z570" s="140"/>
      <c r="AA570" s="140"/>
      <c r="AB570" s="140"/>
      <c r="AC570" s="140"/>
      <c r="AD570" s="140"/>
      <c r="AE570" s="140"/>
      <c r="AF570" s="140"/>
      <c r="AG570" s="140"/>
      <c r="AH570" s="140"/>
      <c r="AI570" s="140"/>
      <c r="AJ570" s="228"/>
      <c r="AK570" s="140"/>
      <c r="AL570" s="140"/>
      <c r="AM570" s="140"/>
      <c r="AN570" s="140"/>
      <c r="AO570" s="140"/>
      <c r="AP570" s="140"/>
      <c r="AQ570" s="140"/>
      <c r="AR570" s="140"/>
      <c r="AS570" s="140"/>
      <c r="AT570" s="140"/>
      <c r="AU570" s="140"/>
      <c r="AV570" s="140"/>
      <c r="AW570" s="140"/>
      <c r="AX570" s="140"/>
      <c r="AY570" s="140"/>
      <c r="AZ570" s="140"/>
      <c r="BA570" s="140"/>
      <c r="BB570" s="140"/>
      <c r="BC570" s="140"/>
      <c r="BD570" s="140"/>
      <c r="BE570" s="140"/>
      <c r="BF570" s="150"/>
      <c r="BG570" s="140"/>
      <c r="BH570" s="140"/>
      <c r="BI570" s="140"/>
      <c r="BJ570" s="140"/>
      <c r="BK570" s="140"/>
      <c r="BL570" s="140"/>
      <c r="BM570" s="140"/>
      <c r="BN570" s="140"/>
      <c r="BO570" s="140"/>
      <c r="BP570" s="140"/>
      <c r="BQ570" s="140"/>
      <c r="BR570" s="140"/>
    </row>
    <row r="571" spans="1:70" s="37" customFormat="1" x14ac:dyDescent="0.25">
      <c r="A571" s="234"/>
      <c r="B571" s="140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44"/>
      <c r="S571" s="140"/>
      <c r="T571" s="140"/>
      <c r="U571" s="140"/>
      <c r="V571" s="140"/>
      <c r="W571" s="140"/>
      <c r="X571" s="140"/>
      <c r="Y571" s="140"/>
      <c r="Z571" s="140"/>
      <c r="AA571" s="140"/>
      <c r="AB571" s="140"/>
      <c r="AC571" s="140"/>
      <c r="AD571" s="140"/>
      <c r="AE571" s="140"/>
      <c r="AF571" s="140"/>
      <c r="AG571" s="140"/>
      <c r="AH571" s="140"/>
      <c r="AI571" s="140"/>
      <c r="AJ571" s="228"/>
      <c r="AK571" s="140"/>
      <c r="AL571" s="140"/>
      <c r="AM571" s="140"/>
      <c r="AN571" s="140"/>
      <c r="AO571" s="140"/>
      <c r="AP571" s="140"/>
      <c r="AQ571" s="140"/>
      <c r="AR571" s="140"/>
      <c r="AS571" s="140"/>
      <c r="AT571" s="140"/>
      <c r="AU571" s="140"/>
      <c r="AV571" s="140"/>
      <c r="AW571" s="140"/>
      <c r="AX571" s="140"/>
      <c r="AY571" s="140"/>
      <c r="AZ571" s="140"/>
      <c r="BA571" s="140"/>
      <c r="BB571" s="140"/>
      <c r="BC571" s="140"/>
      <c r="BD571" s="140"/>
      <c r="BE571" s="140"/>
      <c r="BF571" s="150"/>
      <c r="BG571" s="140"/>
      <c r="BH571" s="140"/>
      <c r="BI571" s="140"/>
      <c r="BJ571" s="140"/>
      <c r="BK571" s="140"/>
      <c r="BL571" s="140"/>
      <c r="BM571" s="140"/>
      <c r="BN571" s="140"/>
      <c r="BO571" s="140"/>
      <c r="BP571" s="140"/>
      <c r="BQ571" s="140"/>
      <c r="BR571" s="140"/>
    </row>
    <row r="572" spans="1:70" s="37" customFormat="1" ht="15.75" customHeight="1" x14ac:dyDescent="0.25">
      <c r="A572" s="234"/>
      <c r="B572" s="140"/>
      <c r="C572" s="140"/>
      <c r="D572" s="140"/>
      <c r="E572" s="140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44"/>
      <c r="S572" s="140"/>
      <c r="T572" s="140"/>
      <c r="U572" s="140"/>
      <c r="V572" s="140"/>
      <c r="W572" s="140"/>
      <c r="X572" s="140"/>
      <c r="Y572" s="140"/>
      <c r="Z572" s="140"/>
      <c r="AA572" s="140"/>
      <c r="AB572" s="140"/>
      <c r="AC572" s="140"/>
      <c r="AD572" s="140"/>
      <c r="AE572" s="140"/>
      <c r="AF572" s="140"/>
      <c r="AG572" s="140"/>
      <c r="AH572" s="140"/>
      <c r="AI572" s="140"/>
      <c r="AJ572" s="228"/>
      <c r="AK572" s="140"/>
      <c r="AL572" s="140"/>
      <c r="AM572" s="140"/>
      <c r="AN572" s="140"/>
      <c r="AO572" s="140"/>
      <c r="AP572" s="140"/>
      <c r="AQ572" s="140"/>
      <c r="AR572" s="140"/>
      <c r="AS572" s="140"/>
      <c r="AT572" s="140"/>
      <c r="AU572" s="140"/>
      <c r="AV572" s="140"/>
      <c r="AW572" s="140"/>
      <c r="AX572" s="140"/>
      <c r="AY572" s="140"/>
      <c r="AZ572" s="140"/>
      <c r="BA572" s="140"/>
      <c r="BB572" s="140"/>
      <c r="BC572" s="140"/>
      <c r="BD572" s="140"/>
      <c r="BE572" s="140"/>
      <c r="BF572" s="150"/>
      <c r="BG572" s="140"/>
      <c r="BH572" s="140"/>
      <c r="BI572" s="140"/>
      <c r="BJ572" s="140"/>
      <c r="BK572" s="140"/>
      <c r="BL572" s="140"/>
      <c r="BM572" s="140"/>
      <c r="BN572" s="140"/>
      <c r="BO572" s="140"/>
      <c r="BP572" s="140"/>
      <c r="BQ572" s="140"/>
      <c r="BR572" s="140"/>
    </row>
    <row r="573" spans="1:70" s="37" customFormat="1" x14ac:dyDescent="0.25">
      <c r="A573" s="234"/>
      <c r="B573" s="140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44"/>
      <c r="S573" s="140"/>
      <c r="T573" s="140"/>
      <c r="U573" s="140"/>
      <c r="V573" s="140"/>
      <c r="W573" s="140"/>
      <c r="X573" s="140"/>
      <c r="Y573" s="140"/>
      <c r="Z573" s="140"/>
      <c r="AA573" s="140"/>
      <c r="AB573" s="140"/>
      <c r="AC573" s="140"/>
      <c r="AD573" s="140"/>
      <c r="AE573" s="140"/>
      <c r="AF573" s="140"/>
      <c r="AG573" s="140"/>
      <c r="AH573" s="140"/>
      <c r="AI573" s="140"/>
      <c r="AJ573" s="228"/>
      <c r="AK573" s="140"/>
      <c r="AL573" s="140"/>
      <c r="AM573" s="140"/>
      <c r="AN573" s="140"/>
      <c r="AO573" s="140"/>
      <c r="AP573" s="140"/>
      <c r="AQ573" s="140"/>
      <c r="AR573" s="140"/>
      <c r="AS573" s="140"/>
      <c r="AT573" s="140"/>
      <c r="AU573" s="140"/>
      <c r="AV573" s="140"/>
      <c r="AW573" s="140"/>
      <c r="AX573" s="140"/>
      <c r="AY573" s="140"/>
      <c r="AZ573" s="140"/>
      <c r="BA573" s="140"/>
      <c r="BB573" s="140"/>
      <c r="BC573" s="140"/>
      <c r="BD573" s="140"/>
      <c r="BE573" s="140"/>
      <c r="BF573" s="150"/>
      <c r="BG573" s="140"/>
      <c r="BH573" s="140"/>
      <c r="BI573" s="140"/>
      <c r="BJ573" s="140"/>
      <c r="BK573" s="140"/>
      <c r="BL573" s="140"/>
      <c r="BM573" s="140"/>
      <c r="BN573" s="140"/>
      <c r="BO573" s="140"/>
      <c r="BP573" s="140"/>
      <c r="BQ573" s="140"/>
      <c r="BR573" s="140"/>
    </row>
    <row r="574" spans="1:70" s="37" customFormat="1" ht="15.75" customHeight="1" x14ac:dyDescent="0.25">
      <c r="A574" s="234"/>
      <c r="B574" s="140"/>
      <c r="C574" s="140"/>
      <c r="D574" s="140"/>
      <c r="E574" s="140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44"/>
      <c r="S574" s="140"/>
      <c r="T574" s="140"/>
      <c r="U574" s="140"/>
      <c r="V574" s="140"/>
      <c r="W574" s="140"/>
      <c r="X574" s="140"/>
      <c r="Y574" s="140"/>
      <c r="Z574" s="140"/>
      <c r="AA574" s="140"/>
      <c r="AB574" s="140"/>
      <c r="AC574" s="140"/>
      <c r="AD574" s="140"/>
      <c r="AE574" s="140"/>
      <c r="AF574" s="140"/>
      <c r="AG574" s="140"/>
      <c r="AH574" s="140"/>
      <c r="AI574" s="140"/>
      <c r="AJ574" s="228"/>
      <c r="AK574" s="140"/>
      <c r="AL574" s="140"/>
      <c r="AM574" s="140"/>
      <c r="AN574" s="140"/>
      <c r="AO574" s="140"/>
      <c r="AP574" s="140"/>
      <c r="AQ574" s="140"/>
      <c r="AR574" s="140"/>
      <c r="AS574" s="140"/>
      <c r="AT574" s="140"/>
      <c r="AU574" s="140"/>
      <c r="AV574" s="140"/>
      <c r="AW574" s="140"/>
      <c r="AX574" s="140"/>
      <c r="AY574" s="140"/>
      <c r="AZ574" s="140"/>
      <c r="BA574" s="140"/>
      <c r="BB574" s="140"/>
      <c r="BC574" s="140"/>
      <c r="BD574" s="140"/>
      <c r="BE574" s="140"/>
      <c r="BF574" s="150"/>
      <c r="BG574" s="140"/>
      <c r="BH574" s="140"/>
      <c r="BI574" s="140"/>
      <c r="BJ574" s="140"/>
      <c r="BK574" s="140"/>
      <c r="BL574" s="140"/>
      <c r="BM574" s="140"/>
      <c r="BN574" s="140"/>
      <c r="BO574" s="140"/>
      <c r="BP574" s="140"/>
      <c r="BQ574" s="140"/>
      <c r="BR574" s="140"/>
    </row>
    <row r="575" spans="1:70" s="37" customFormat="1" x14ac:dyDescent="0.25">
      <c r="A575" s="234"/>
      <c r="B575" s="140"/>
      <c r="C575" s="140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44"/>
      <c r="S575" s="140"/>
      <c r="T575" s="140"/>
      <c r="U575" s="140"/>
      <c r="V575" s="140"/>
      <c r="W575" s="140"/>
      <c r="X575" s="140"/>
      <c r="Y575" s="140"/>
      <c r="Z575" s="140"/>
      <c r="AA575" s="140"/>
      <c r="AB575" s="140"/>
      <c r="AC575" s="140"/>
      <c r="AD575" s="140"/>
      <c r="AE575" s="140"/>
      <c r="AF575" s="140"/>
      <c r="AG575" s="140"/>
      <c r="AH575" s="140"/>
      <c r="AI575" s="140"/>
      <c r="AJ575" s="228"/>
      <c r="AK575" s="140"/>
      <c r="AL575" s="140"/>
      <c r="AM575" s="140"/>
      <c r="AN575" s="140"/>
      <c r="AO575" s="140"/>
      <c r="AP575" s="140"/>
      <c r="AQ575" s="140"/>
      <c r="AR575" s="140"/>
      <c r="AS575" s="140"/>
      <c r="AT575" s="140"/>
      <c r="AU575" s="140"/>
      <c r="AV575" s="140"/>
      <c r="AW575" s="140"/>
      <c r="AX575" s="140"/>
      <c r="AY575" s="140"/>
      <c r="AZ575" s="140"/>
      <c r="BA575" s="140"/>
      <c r="BB575" s="140"/>
      <c r="BC575" s="140"/>
      <c r="BD575" s="140"/>
      <c r="BE575" s="140"/>
      <c r="BF575" s="150"/>
      <c r="BG575" s="140"/>
      <c r="BH575" s="140"/>
      <c r="BI575" s="140"/>
      <c r="BJ575" s="140"/>
      <c r="BK575" s="140"/>
      <c r="BL575" s="140"/>
      <c r="BM575" s="140"/>
      <c r="BN575" s="140"/>
      <c r="BO575" s="140"/>
      <c r="BP575" s="140"/>
      <c r="BQ575" s="140"/>
      <c r="BR575" s="140"/>
    </row>
    <row r="576" spans="1:70" s="37" customFormat="1" ht="15.75" customHeight="1" x14ac:dyDescent="0.25">
      <c r="A576" s="234"/>
      <c r="B576" s="140"/>
      <c r="C576" s="140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44"/>
      <c r="S576" s="140"/>
      <c r="T576" s="140"/>
      <c r="U576" s="140"/>
      <c r="V576" s="140"/>
      <c r="W576" s="140"/>
      <c r="X576" s="140"/>
      <c r="Y576" s="140"/>
      <c r="Z576" s="140"/>
      <c r="AA576" s="140"/>
      <c r="AB576" s="140"/>
      <c r="AC576" s="140"/>
      <c r="AD576" s="140"/>
      <c r="AE576" s="140"/>
      <c r="AF576" s="140"/>
      <c r="AG576" s="140"/>
      <c r="AH576" s="140"/>
      <c r="AI576" s="140"/>
      <c r="AJ576" s="228"/>
      <c r="AK576" s="140"/>
      <c r="AL576" s="140"/>
      <c r="AM576" s="140"/>
      <c r="AN576" s="140"/>
      <c r="AO576" s="140"/>
      <c r="AP576" s="140"/>
      <c r="AQ576" s="140"/>
      <c r="AR576" s="140"/>
      <c r="AS576" s="140"/>
      <c r="AT576" s="140"/>
      <c r="AU576" s="140"/>
      <c r="AV576" s="140"/>
      <c r="AW576" s="140"/>
      <c r="AX576" s="140"/>
      <c r="AY576" s="140"/>
      <c r="AZ576" s="140"/>
      <c r="BA576" s="140"/>
      <c r="BB576" s="140"/>
      <c r="BC576" s="140"/>
      <c r="BD576" s="140"/>
      <c r="BE576" s="140"/>
      <c r="BF576" s="150"/>
      <c r="BG576" s="140"/>
      <c r="BH576" s="140"/>
      <c r="BI576" s="140"/>
      <c r="BJ576" s="140"/>
      <c r="BK576" s="140"/>
      <c r="BL576" s="140"/>
      <c r="BM576" s="140"/>
      <c r="BN576" s="140"/>
      <c r="BO576" s="140"/>
      <c r="BP576" s="140"/>
      <c r="BQ576" s="140"/>
      <c r="BR576" s="140"/>
    </row>
    <row r="577" spans="1:70" s="37" customFormat="1" x14ac:dyDescent="0.25">
      <c r="A577" s="234"/>
      <c r="B577" s="140"/>
      <c r="C577" s="140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44"/>
      <c r="S577" s="140"/>
      <c r="T577" s="140"/>
      <c r="U577" s="140"/>
      <c r="V577" s="140"/>
      <c r="W577" s="140"/>
      <c r="X577" s="140"/>
      <c r="Y577" s="140"/>
      <c r="Z577" s="140"/>
      <c r="AA577" s="140"/>
      <c r="AB577" s="140"/>
      <c r="AC577" s="140"/>
      <c r="AD577" s="140"/>
      <c r="AE577" s="140"/>
      <c r="AF577" s="140"/>
      <c r="AG577" s="140"/>
      <c r="AH577" s="140"/>
      <c r="AI577" s="140"/>
      <c r="AJ577" s="228"/>
      <c r="AK577" s="140"/>
      <c r="AL577" s="140"/>
      <c r="AM577" s="140"/>
      <c r="AN577" s="140"/>
      <c r="AO577" s="140"/>
      <c r="AP577" s="140"/>
      <c r="AQ577" s="140"/>
      <c r="AR577" s="140"/>
      <c r="AS577" s="140"/>
      <c r="AT577" s="140"/>
      <c r="AU577" s="140"/>
      <c r="AV577" s="140"/>
      <c r="AW577" s="140"/>
      <c r="AX577" s="140"/>
      <c r="AY577" s="140"/>
      <c r="AZ577" s="140"/>
      <c r="BA577" s="140"/>
      <c r="BB577" s="140"/>
      <c r="BC577" s="140"/>
      <c r="BD577" s="140"/>
      <c r="BE577" s="140"/>
      <c r="BF577" s="150"/>
      <c r="BG577" s="140"/>
      <c r="BH577" s="140"/>
      <c r="BI577" s="140"/>
      <c r="BJ577" s="140"/>
      <c r="BK577" s="140"/>
      <c r="BL577" s="140"/>
      <c r="BM577" s="140"/>
      <c r="BN577" s="140"/>
      <c r="BO577" s="140"/>
      <c r="BP577" s="140"/>
      <c r="BQ577" s="140"/>
      <c r="BR577" s="140"/>
    </row>
    <row r="578" spans="1:70" s="37" customFormat="1" ht="15.75" customHeight="1" x14ac:dyDescent="0.25">
      <c r="A578" s="234"/>
      <c r="B578" s="140"/>
      <c r="C578" s="140"/>
      <c r="D578" s="140"/>
      <c r="E578" s="140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44"/>
      <c r="S578" s="140"/>
      <c r="T578" s="140"/>
      <c r="U578" s="140"/>
      <c r="V578" s="140"/>
      <c r="W578" s="140"/>
      <c r="X578" s="140"/>
      <c r="Y578" s="140"/>
      <c r="Z578" s="140"/>
      <c r="AA578" s="140"/>
      <c r="AB578" s="140"/>
      <c r="AC578" s="140"/>
      <c r="AD578" s="140"/>
      <c r="AE578" s="140"/>
      <c r="AF578" s="140"/>
      <c r="AG578" s="140"/>
      <c r="AH578" s="140"/>
      <c r="AI578" s="140"/>
      <c r="AJ578" s="228"/>
      <c r="AK578" s="140"/>
      <c r="AL578" s="140"/>
      <c r="AM578" s="140"/>
      <c r="AN578" s="140"/>
      <c r="AO578" s="140"/>
      <c r="AP578" s="140"/>
      <c r="AQ578" s="140"/>
      <c r="AR578" s="140"/>
      <c r="AS578" s="140"/>
      <c r="AT578" s="140"/>
      <c r="AU578" s="140"/>
      <c r="AV578" s="140"/>
      <c r="AW578" s="140"/>
      <c r="AX578" s="140"/>
      <c r="AY578" s="140"/>
      <c r="AZ578" s="140"/>
      <c r="BA578" s="140"/>
      <c r="BB578" s="140"/>
      <c r="BC578" s="140"/>
      <c r="BD578" s="140"/>
      <c r="BE578" s="140"/>
      <c r="BF578" s="150"/>
      <c r="BG578" s="140"/>
      <c r="BH578" s="140"/>
      <c r="BI578" s="140"/>
      <c r="BJ578" s="140"/>
      <c r="BK578" s="140"/>
      <c r="BL578" s="140"/>
      <c r="BM578" s="140"/>
      <c r="BN578" s="140"/>
      <c r="BO578" s="140"/>
      <c r="BP578" s="140"/>
      <c r="BQ578" s="140"/>
      <c r="BR578" s="140"/>
    </row>
    <row r="579" spans="1:70" s="37" customFormat="1" x14ac:dyDescent="0.25">
      <c r="A579" s="234"/>
      <c r="B579" s="140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44"/>
      <c r="S579" s="140"/>
      <c r="T579" s="140"/>
      <c r="U579" s="140"/>
      <c r="V579" s="140"/>
      <c r="W579" s="140"/>
      <c r="X579" s="140"/>
      <c r="Y579" s="140"/>
      <c r="Z579" s="140"/>
      <c r="AA579" s="140"/>
      <c r="AB579" s="140"/>
      <c r="AC579" s="140"/>
      <c r="AD579" s="140"/>
      <c r="AE579" s="140"/>
      <c r="AF579" s="140"/>
      <c r="AG579" s="140"/>
      <c r="AH579" s="140"/>
      <c r="AI579" s="140"/>
      <c r="AJ579" s="228"/>
      <c r="AK579" s="140"/>
      <c r="AL579" s="140"/>
      <c r="AM579" s="140"/>
      <c r="AN579" s="140"/>
      <c r="AO579" s="140"/>
      <c r="AP579" s="140"/>
      <c r="AQ579" s="140"/>
      <c r="AR579" s="140"/>
      <c r="AS579" s="140"/>
      <c r="AT579" s="140"/>
      <c r="AU579" s="140"/>
      <c r="AV579" s="140"/>
      <c r="AW579" s="140"/>
      <c r="AX579" s="140"/>
      <c r="AY579" s="140"/>
      <c r="AZ579" s="140"/>
      <c r="BA579" s="140"/>
      <c r="BB579" s="140"/>
      <c r="BC579" s="140"/>
      <c r="BD579" s="140"/>
      <c r="BE579" s="140"/>
      <c r="BF579" s="150"/>
      <c r="BG579" s="140"/>
      <c r="BH579" s="140"/>
      <c r="BI579" s="140"/>
      <c r="BJ579" s="140"/>
      <c r="BK579" s="140"/>
      <c r="BL579" s="140"/>
      <c r="BM579" s="140"/>
      <c r="BN579" s="140"/>
      <c r="BO579" s="140"/>
      <c r="BP579" s="140"/>
      <c r="BQ579" s="140"/>
      <c r="BR579" s="140"/>
    </row>
    <row r="580" spans="1:70" s="37" customFormat="1" ht="15.75" customHeight="1" x14ac:dyDescent="0.25">
      <c r="A580" s="234"/>
      <c r="B580" s="140"/>
      <c r="C580" s="140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44"/>
      <c r="S580" s="140"/>
      <c r="T580" s="140"/>
      <c r="U580" s="140"/>
      <c r="V580" s="140"/>
      <c r="W580" s="140"/>
      <c r="X580" s="140"/>
      <c r="Y580" s="140"/>
      <c r="Z580" s="140"/>
      <c r="AA580" s="140"/>
      <c r="AB580" s="140"/>
      <c r="AC580" s="140"/>
      <c r="AD580" s="140"/>
      <c r="AE580" s="140"/>
      <c r="AF580" s="140"/>
      <c r="AG580" s="140"/>
      <c r="AH580" s="140"/>
      <c r="AI580" s="140"/>
      <c r="AJ580" s="228"/>
      <c r="AK580" s="140"/>
      <c r="AL580" s="140"/>
      <c r="AM580" s="140"/>
      <c r="AN580" s="140"/>
      <c r="AO580" s="140"/>
      <c r="AP580" s="140"/>
      <c r="AQ580" s="140"/>
      <c r="AR580" s="140"/>
      <c r="AS580" s="140"/>
      <c r="AT580" s="140"/>
      <c r="AU580" s="140"/>
      <c r="AV580" s="140"/>
      <c r="AW580" s="140"/>
      <c r="AX580" s="140"/>
      <c r="AY580" s="140"/>
      <c r="AZ580" s="140"/>
      <c r="BA580" s="140"/>
      <c r="BB580" s="140"/>
      <c r="BC580" s="140"/>
      <c r="BD580" s="140"/>
      <c r="BE580" s="140"/>
      <c r="BF580" s="150"/>
      <c r="BG580" s="140"/>
      <c r="BH580" s="140"/>
      <c r="BI580" s="140"/>
      <c r="BJ580" s="140"/>
      <c r="BK580" s="140"/>
      <c r="BL580" s="140"/>
      <c r="BM580" s="140"/>
      <c r="BN580" s="140"/>
      <c r="BO580" s="140"/>
      <c r="BP580" s="140"/>
      <c r="BQ580" s="140"/>
      <c r="BR580" s="140"/>
    </row>
    <row r="581" spans="1:70" s="37" customFormat="1" x14ac:dyDescent="0.25">
      <c r="A581" s="234"/>
      <c r="B581" s="140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44"/>
      <c r="S581" s="140"/>
      <c r="T581" s="140"/>
      <c r="U581" s="140"/>
      <c r="V581" s="140"/>
      <c r="W581" s="140"/>
      <c r="X581" s="140"/>
      <c r="Y581" s="140"/>
      <c r="Z581" s="140"/>
      <c r="AA581" s="140"/>
      <c r="AB581" s="140"/>
      <c r="AC581" s="140"/>
      <c r="AD581" s="140"/>
      <c r="AE581" s="140"/>
      <c r="AF581" s="140"/>
      <c r="AG581" s="140"/>
      <c r="AH581" s="140"/>
      <c r="AI581" s="140"/>
      <c r="AJ581" s="228"/>
      <c r="AK581" s="140"/>
      <c r="AL581" s="140"/>
      <c r="AM581" s="140"/>
      <c r="AN581" s="140"/>
      <c r="AO581" s="140"/>
      <c r="AP581" s="140"/>
      <c r="AQ581" s="140"/>
      <c r="AR581" s="140"/>
      <c r="AS581" s="140"/>
      <c r="AT581" s="140"/>
      <c r="AU581" s="140"/>
      <c r="AV581" s="140"/>
      <c r="AW581" s="140"/>
      <c r="AX581" s="140"/>
      <c r="AY581" s="140"/>
      <c r="AZ581" s="140"/>
      <c r="BA581" s="140"/>
      <c r="BB581" s="140"/>
      <c r="BC581" s="140"/>
      <c r="BD581" s="140"/>
      <c r="BE581" s="140"/>
      <c r="BF581" s="150"/>
      <c r="BG581" s="140"/>
      <c r="BH581" s="140"/>
      <c r="BI581" s="140"/>
      <c r="BJ581" s="140"/>
      <c r="BK581" s="140"/>
      <c r="BL581" s="140"/>
      <c r="BM581" s="140"/>
      <c r="BN581" s="140"/>
      <c r="BO581" s="140"/>
      <c r="BP581" s="140"/>
      <c r="BQ581" s="140"/>
      <c r="BR581" s="140"/>
    </row>
    <row r="582" spans="1:70" s="37" customFormat="1" ht="15.75" customHeight="1" x14ac:dyDescent="0.25">
      <c r="A582" s="234"/>
      <c r="B582" s="140"/>
      <c r="C582" s="140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44"/>
      <c r="S582" s="140"/>
      <c r="T582" s="140"/>
      <c r="U582" s="140"/>
      <c r="V582" s="140"/>
      <c r="W582" s="140"/>
      <c r="X582" s="140"/>
      <c r="Y582" s="140"/>
      <c r="Z582" s="140"/>
      <c r="AA582" s="140"/>
      <c r="AB582" s="140"/>
      <c r="AC582" s="140"/>
      <c r="AD582" s="140"/>
      <c r="AE582" s="140"/>
      <c r="AF582" s="140"/>
      <c r="AG582" s="140"/>
      <c r="AH582" s="140"/>
      <c r="AI582" s="140"/>
      <c r="AJ582" s="228"/>
      <c r="AK582" s="140"/>
      <c r="AL582" s="140"/>
      <c r="AM582" s="140"/>
      <c r="AN582" s="140"/>
      <c r="AO582" s="140"/>
      <c r="AP582" s="140"/>
      <c r="AQ582" s="140"/>
      <c r="AR582" s="140"/>
      <c r="AS582" s="140"/>
      <c r="AT582" s="140"/>
      <c r="AU582" s="140"/>
      <c r="AV582" s="140"/>
      <c r="AW582" s="140"/>
      <c r="AX582" s="140"/>
      <c r="AY582" s="140"/>
      <c r="AZ582" s="140"/>
      <c r="BA582" s="140"/>
      <c r="BB582" s="140"/>
      <c r="BC582" s="140"/>
      <c r="BD582" s="140"/>
      <c r="BE582" s="140"/>
      <c r="BF582" s="150"/>
      <c r="BG582" s="140"/>
      <c r="BH582" s="140"/>
      <c r="BI582" s="140"/>
      <c r="BJ582" s="140"/>
      <c r="BK582" s="140"/>
      <c r="BL582" s="140"/>
      <c r="BM582" s="140"/>
      <c r="BN582" s="140"/>
      <c r="BO582" s="140"/>
      <c r="BP582" s="140"/>
      <c r="BQ582" s="140"/>
      <c r="BR582" s="140"/>
    </row>
    <row r="583" spans="1:70" s="37" customFormat="1" x14ac:dyDescent="0.25">
      <c r="A583" s="234"/>
      <c r="B583" s="140"/>
      <c r="C583" s="140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44"/>
      <c r="S583" s="140"/>
      <c r="T583" s="140"/>
      <c r="U583" s="140"/>
      <c r="V583" s="140"/>
      <c r="W583" s="140"/>
      <c r="X583" s="140"/>
      <c r="Y583" s="140"/>
      <c r="Z583" s="140"/>
      <c r="AA583" s="140"/>
      <c r="AB583" s="140"/>
      <c r="AC583" s="140"/>
      <c r="AD583" s="140"/>
      <c r="AE583" s="140"/>
      <c r="AF583" s="140"/>
      <c r="AG583" s="140"/>
      <c r="AH583" s="140"/>
      <c r="AI583" s="140"/>
      <c r="AJ583" s="228"/>
      <c r="AK583" s="140"/>
      <c r="AL583" s="140"/>
      <c r="AM583" s="140"/>
      <c r="AN583" s="140"/>
      <c r="AO583" s="140"/>
      <c r="AP583" s="140"/>
      <c r="AQ583" s="140"/>
      <c r="AR583" s="140"/>
      <c r="AS583" s="140"/>
      <c r="AT583" s="140"/>
      <c r="AU583" s="140"/>
      <c r="AV583" s="140"/>
      <c r="AW583" s="140"/>
      <c r="AX583" s="140"/>
      <c r="AY583" s="140"/>
      <c r="AZ583" s="140"/>
      <c r="BA583" s="140"/>
      <c r="BB583" s="140"/>
      <c r="BC583" s="140"/>
      <c r="BD583" s="140"/>
      <c r="BE583" s="140"/>
      <c r="BF583" s="150"/>
      <c r="BG583" s="140"/>
      <c r="BH583" s="140"/>
      <c r="BI583" s="140"/>
      <c r="BJ583" s="140"/>
      <c r="BK583" s="140"/>
      <c r="BL583" s="140"/>
      <c r="BM583" s="140"/>
      <c r="BN583" s="140"/>
      <c r="BO583" s="140"/>
      <c r="BP583" s="140"/>
      <c r="BQ583" s="140"/>
      <c r="BR583" s="140"/>
    </row>
    <row r="584" spans="1:70" s="37" customFormat="1" ht="15.75" customHeight="1" x14ac:dyDescent="0.25">
      <c r="A584" s="234"/>
      <c r="B584" s="140"/>
      <c r="C584" s="140"/>
      <c r="D584" s="140"/>
      <c r="E584" s="140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44"/>
      <c r="S584" s="140"/>
      <c r="T584" s="140"/>
      <c r="U584" s="140"/>
      <c r="V584" s="140"/>
      <c r="W584" s="140"/>
      <c r="X584" s="140"/>
      <c r="Y584" s="140"/>
      <c r="Z584" s="140"/>
      <c r="AA584" s="140"/>
      <c r="AB584" s="140"/>
      <c r="AC584" s="140"/>
      <c r="AD584" s="140"/>
      <c r="AE584" s="140"/>
      <c r="AF584" s="140"/>
      <c r="AG584" s="140"/>
      <c r="AH584" s="140"/>
      <c r="AI584" s="140"/>
      <c r="AJ584" s="228"/>
      <c r="AK584" s="140"/>
      <c r="AL584" s="140"/>
      <c r="AM584" s="140"/>
      <c r="AN584" s="140"/>
      <c r="AO584" s="140"/>
      <c r="AP584" s="140"/>
      <c r="AQ584" s="140"/>
      <c r="AR584" s="140"/>
      <c r="AS584" s="140"/>
      <c r="AT584" s="140"/>
      <c r="AU584" s="140"/>
      <c r="AV584" s="140"/>
      <c r="AW584" s="140"/>
      <c r="AX584" s="140"/>
      <c r="AY584" s="140"/>
      <c r="AZ584" s="140"/>
      <c r="BA584" s="140"/>
      <c r="BB584" s="140"/>
      <c r="BC584" s="140"/>
      <c r="BD584" s="140"/>
      <c r="BE584" s="140"/>
      <c r="BF584" s="150"/>
      <c r="BG584" s="140"/>
      <c r="BH584" s="140"/>
      <c r="BI584" s="140"/>
      <c r="BJ584" s="140"/>
      <c r="BK584" s="140"/>
      <c r="BL584" s="140"/>
      <c r="BM584" s="140"/>
      <c r="BN584" s="140"/>
      <c r="BO584" s="140"/>
      <c r="BP584" s="140"/>
      <c r="BQ584" s="140"/>
      <c r="BR584" s="140"/>
    </row>
    <row r="585" spans="1:70" s="37" customFormat="1" x14ac:dyDescent="0.25">
      <c r="A585" s="234"/>
      <c r="B585" s="140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44"/>
      <c r="S585" s="140"/>
      <c r="T585" s="140"/>
      <c r="U585" s="140"/>
      <c r="V585" s="140"/>
      <c r="W585" s="140"/>
      <c r="X585" s="140"/>
      <c r="Y585" s="140"/>
      <c r="Z585" s="140"/>
      <c r="AA585" s="140"/>
      <c r="AB585" s="140"/>
      <c r="AC585" s="140"/>
      <c r="AD585" s="140"/>
      <c r="AE585" s="140"/>
      <c r="AF585" s="140"/>
      <c r="AG585" s="140"/>
      <c r="AH585" s="140"/>
      <c r="AI585" s="140"/>
      <c r="AJ585" s="228"/>
      <c r="AK585" s="140"/>
      <c r="AL585" s="140"/>
      <c r="AM585" s="140"/>
      <c r="AN585" s="140"/>
      <c r="AO585" s="140"/>
      <c r="AP585" s="140"/>
      <c r="AQ585" s="140"/>
      <c r="AR585" s="140"/>
      <c r="AS585" s="140"/>
      <c r="AT585" s="140"/>
      <c r="AU585" s="140"/>
      <c r="AV585" s="140"/>
      <c r="AW585" s="140"/>
      <c r="AX585" s="140"/>
      <c r="AY585" s="140"/>
      <c r="AZ585" s="140"/>
      <c r="BA585" s="140"/>
      <c r="BB585" s="140"/>
      <c r="BC585" s="140"/>
      <c r="BD585" s="140"/>
      <c r="BE585" s="140"/>
      <c r="BF585" s="150"/>
      <c r="BG585" s="140"/>
      <c r="BH585" s="140"/>
      <c r="BI585" s="140"/>
      <c r="BJ585" s="140"/>
      <c r="BK585" s="140"/>
      <c r="BL585" s="140"/>
      <c r="BM585" s="140"/>
      <c r="BN585" s="140"/>
      <c r="BO585" s="140"/>
      <c r="BP585" s="140"/>
      <c r="BQ585" s="140"/>
      <c r="BR585" s="140"/>
    </row>
    <row r="586" spans="1:70" s="37" customFormat="1" ht="15.75" customHeight="1" x14ac:dyDescent="0.25">
      <c r="A586" s="234"/>
      <c r="B586" s="140"/>
      <c r="C586" s="140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44"/>
      <c r="S586" s="140"/>
      <c r="T586" s="140"/>
      <c r="U586" s="140"/>
      <c r="V586" s="140"/>
      <c r="W586" s="140"/>
      <c r="X586" s="140"/>
      <c r="Y586" s="140"/>
      <c r="Z586" s="140"/>
      <c r="AA586" s="140"/>
      <c r="AB586" s="140"/>
      <c r="AC586" s="140"/>
      <c r="AD586" s="140"/>
      <c r="AE586" s="140"/>
      <c r="AF586" s="140"/>
      <c r="AG586" s="140"/>
      <c r="AH586" s="140"/>
      <c r="AI586" s="140"/>
      <c r="AJ586" s="228"/>
      <c r="AK586" s="140"/>
      <c r="AL586" s="140"/>
      <c r="AM586" s="140"/>
      <c r="AN586" s="140"/>
      <c r="AO586" s="140"/>
      <c r="AP586" s="140"/>
      <c r="AQ586" s="140"/>
      <c r="AR586" s="140"/>
      <c r="AS586" s="140"/>
      <c r="AT586" s="140"/>
      <c r="AU586" s="140"/>
      <c r="AV586" s="140"/>
      <c r="AW586" s="140"/>
      <c r="AX586" s="140"/>
      <c r="AY586" s="140"/>
      <c r="AZ586" s="140"/>
      <c r="BA586" s="140"/>
      <c r="BB586" s="140"/>
      <c r="BC586" s="140"/>
      <c r="BD586" s="140"/>
      <c r="BE586" s="140"/>
      <c r="BF586" s="150"/>
      <c r="BG586" s="140"/>
      <c r="BH586" s="140"/>
      <c r="BI586" s="140"/>
      <c r="BJ586" s="140"/>
      <c r="BK586" s="140"/>
      <c r="BL586" s="140"/>
      <c r="BM586" s="140"/>
      <c r="BN586" s="140"/>
      <c r="BO586" s="140"/>
      <c r="BP586" s="140"/>
      <c r="BQ586" s="140"/>
      <c r="BR586" s="140"/>
    </row>
    <row r="587" spans="1:70" s="37" customFormat="1" x14ac:dyDescent="0.25">
      <c r="A587" s="234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44"/>
      <c r="S587" s="140"/>
      <c r="T587" s="140"/>
      <c r="U587" s="140"/>
      <c r="V587" s="140"/>
      <c r="W587" s="140"/>
      <c r="X587" s="140"/>
      <c r="Y587" s="140"/>
      <c r="Z587" s="140"/>
      <c r="AA587" s="140"/>
      <c r="AB587" s="140"/>
      <c r="AC587" s="140"/>
      <c r="AD587" s="140"/>
      <c r="AE587" s="140"/>
      <c r="AF587" s="140"/>
      <c r="AG587" s="140"/>
      <c r="AH587" s="140"/>
      <c r="AI587" s="140"/>
      <c r="AJ587" s="228"/>
      <c r="AK587" s="140"/>
      <c r="AL587" s="140"/>
      <c r="AM587" s="140"/>
      <c r="AN587" s="140"/>
      <c r="AO587" s="140"/>
      <c r="AP587" s="140"/>
      <c r="AQ587" s="140"/>
      <c r="AR587" s="140"/>
      <c r="AS587" s="140"/>
      <c r="AT587" s="140"/>
      <c r="AU587" s="140"/>
      <c r="AV587" s="140"/>
      <c r="AW587" s="140"/>
      <c r="AX587" s="140"/>
      <c r="AY587" s="140"/>
      <c r="AZ587" s="140"/>
      <c r="BA587" s="140"/>
      <c r="BB587" s="140"/>
      <c r="BC587" s="140"/>
      <c r="BD587" s="140"/>
      <c r="BE587" s="140"/>
      <c r="BF587" s="150"/>
      <c r="BG587" s="140"/>
      <c r="BH587" s="140"/>
      <c r="BI587" s="140"/>
      <c r="BJ587" s="140"/>
      <c r="BK587" s="140"/>
      <c r="BL587" s="140"/>
      <c r="BM587" s="140"/>
      <c r="BN587" s="140"/>
      <c r="BO587" s="140"/>
      <c r="BP587" s="140"/>
      <c r="BQ587" s="140"/>
      <c r="BR587" s="140"/>
    </row>
    <row r="588" spans="1:70" s="37" customFormat="1" ht="15.75" customHeight="1" x14ac:dyDescent="0.25">
      <c r="A588" s="234"/>
      <c r="B588" s="140"/>
      <c r="C588" s="140"/>
      <c r="D588" s="140"/>
      <c r="E588" s="140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44"/>
      <c r="S588" s="140"/>
      <c r="T588" s="140"/>
      <c r="U588" s="140"/>
      <c r="V588" s="140"/>
      <c r="W588" s="140"/>
      <c r="X588" s="140"/>
      <c r="Y588" s="140"/>
      <c r="Z588" s="140"/>
      <c r="AA588" s="140"/>
      <c r="AB588" s="140"/>
      <c r="AC588" s="140"/>
      <c r="AD588" s="140"/>
      <c r="AE588" s="140"/>
      <c r="AF588" s="140"/>
      <c r="AG588" s="140"/>
      <c r="AH588" s="140"/>
      <c r="AI588" s="140"/>
      <c r="AJ588" s="228"/>
      <c r="AK588" s="140"/>
      <c r="AL588" s="140"/>
      <c r="AM588" s="140"/>
      <c r="AN588" s="140"/>
      <c r="AO588" s="140"/>
      <c r="AP588" s="140"/>
      <c r="AQ588" s="140"/>
      <c r="AR588" s="140"/>
      <c r="AS588" s="140"/>
      <c r="AT588" s="140"/>
      <c r="AU588" s="140"/>
      <c r="AV588" s="140"/>
      <c r="AW588" s="140"/>
      <c r="AX588" s="140"/>
      <c r="AY588" s="140"/>
      <c r="AZ588" s="140"/>
      <c r="BA588" s="140"/>
      <c r="BB588" s="140"/>
      <c r="BC588" s="140"/>
      <c r="BD588" s="140"/>
      <c r="BE588" s="140"/>
      <c r="BF588" s="150"/>
      <c r="BG588" s="140"/>
      <c r="BH588" s="140"/>
      <c r="BI588" s="140"/>
      <c r="BJ588" s="140"/>
      <c r="BK588" s="140"/>
      <c r="BL588" s="140"/>
      <c r="BM588" s="140"/>
      <c r="BN588" s="140"/>
      <c r="BO588" s="140"/>
      <c r="BP588" s="140"/>
      <c r="BQ588" s="140"/>
      <c r="BR588" s="140"/>
    </row>
    <row r="589" spans="1:70" s="37" customFormat="1" x14ac:dyDescent="0.25">
      <c r="A589" s="234"/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44"/>
      <c r="S589" s="140"/>
      <c r="T589" s="140"/>
      <c r="U589" s="140"/>
      <c r="V589" s="140"/>
      <c r="W589" s="140"/>
      <c r="X589" s="140"/>
      <c r="Y589" s="140"/>
      <c r="Z589" s="140"/>
      <c r="AA589" s="140"/>
      <c r="AB589" s="140"/>
      <c r="AC589" s="140"/>
      <c r="AD589" s="140"/>
      <c r="AE589" s="140"/>
      <c r="AF589" s="140"/>
      <c r="AG589" s="140"/>
      <c r="AH589" s="140"/>
      <c r="AI589" s="140"/>
      <c r="AJ589" s="228"/>
      <c r="AK589" s="140"/>
      <c r="AL589" s="140"/>
      <c r="AM589" s="140"/>
      <c r="AN589" s="140"/>
      <c r="AO589" s="140"/>
      <c r="AP589" s="140"/>
      <c r="AQ589" s="140"/>
      <c r="AR589" s="140"/>
      <c r="AS589" s="140"/>
      <c r="AT589" s="140"/>
      <c r="AU589" s="140"/>
      <c r="AV589" s="140"/>
      <c r="AW589" s="140"/>
      <c r="AX589" s="140"/>
      <c r="AY589" s="140"/>
      <c r="AZ589" s="140"/>
      <c r="BA589" s="140"/>
      <c r="BB589" s="140"/>
      <c r="BC589" s="140"/>
      <c r="BD589" s="140"/>
      <c r="BE589" s="140"/>
      <c r="BF589" s="150"/>
      <c r="BG589" s="140"/>
      <c r="BH589" s="140"/>
      <c r="BI589" s="140"/>
      <c r="BJ589" s="140"/>
      <c r="BK589" s="140"/>
      <c r="BL589" s="140"/>
      <c r="BM589" s="140"/>
      <c r="BN589" s="140"/>
      <c r="BO589" s="140"/>
      <c r="BP589" s="140"/>
      <c r="BQ589" s="140"/>
      <c r="BR589" s="140"/>
    </row>
    <row r="590" spans="1:70" s="37" customFormat="1" ht="15.75" customHeight="1" x14ac:dyDescent="0.25">
      <c r="A590" s="234"/>
      <c r="B590" s="140"/>
      <c r="C590" s="140"/>
      <c r="D590" s="140"/>
      <c r="E590" s="140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44"/>
      <c r="S590" s="140"/>
      <c r="T590" s="140"/>
      <c r="U590" s="140"/>
      <c r="V590" s="140"/>
      <c r="W590" s="140"/>
      <c r="X590" s="140"/>
      <c r="Y590" s="140"/>
      <c r="Z590" s="140"/>
      <c r="AA590" s="140"/>
      <c r="AB590" s="140"/>
      <c r="AC590" s="140"/>
      <c r="AD590" s="140"/>
      <c r="AE590" s="140"/>
      <c r="AF590" s="140"/>
      <c r="AG590" s="140"/>
      <c r="AH590" s="140"/>
      <c r="AI590" s="140"/>
      <c r="AJ590" s="228"/>
      <c r="AK590" s="140"/>
      <c r="AL590" s="140"/>
      <c r="AM590" s="140"/>
      <c r="AN590" s="140"/>
      <c r="AO590" s="140"/>
      <c r="AP590" s="140"/>
      <c r="AQ590" s="140"/>
      <c r="AR590" s="140"/>
      <c r="AS590" s="140"/>
      <c r="AT590" s="140"/>
      <c r="AU590" s="140"/>
      <c r="AV590" s="140"/>
      <c r="AW590" s="140"/>
      <c r="AX590" s="140"/>
      <c r="AY590" s="140"/>
      <c r="AZ590" s="140"/>
      <c r="BA590" s="140"/>
      <c r="BB590" s="140"/>
      <c r="BC590" s="140"/>
      <c r="BD590" s="140"/>
      <c r="BE590" s="140"/>
      <c r="BF590" s="150"/>
      <c r="BG590" s="140"/>
      <c r="BH590" s="140"/>
      <c r="BI590" s="140"/>
      <c r="BJ590" s="140"/>
      <c r="BK590" s="140"/>
      <c r="BL590" s="140"/>
      <c r="BM590" s="140"/>
      <c r="BN590" s="140"/>
      <c r="BO590" s="140"/>
      <c r="BP590" s="140"/>
      <c r="BQ590" s="140"/>
      <c r="BR590" s="140"/>
    </row>
    <row r="591" spans="1:70" s="37" customFormat="1" x14ac:dyDescent="0.25">
      <c r="A591" s="234"/>
      <c r="B591" s="140"/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44"/>
      <c r="S591" s="140"/>
      <c r="T591" s="140"/>
      <c r="U591" s="140"/>
      <c r="V591" s="140"/>
      <c r="W591" s="140"/>
      <c r="X591" s="140"/>
      <c r="Y591" s="140"/>
      <c r="Z591" s="140"/>
      <c r="AA591" s="140"/>
      <c r="AB591" s="140"/>
      <c r="AC591" s="140"/>
      <c r="AD591" s="140"/>
      <c r="AE591" s="140"/>
      <c r="AF591" s="140"/>
      <c r="AG591" s="140"/>
      <c r="AH591" s="140"/>
      <c r="AI591" s="140"/>
      <c r="AJ591" s="228"/>
      <c r="AK591" s="140"/>
      <c r="AL591" s="140"/>
      <c r="AM591" s="140"/>
      <c r="AN591" s="140"/>
      <c r="AO591" s="140"/>
      <c r="AP591" s="140"/>
      <c r="AQ591" s="140"/>
      <c r="AR591" s="140"/>
      <c r="AS591" s="140"/>
      <c r="AT591" s="140"/>
      <c r="AU591" s="140"/>
      <c r="AV591" s="140"/>
      <c r="AW591" s="140"/>
      <c r="AX591" s="140"/>
      <c r="AY591" s="140"/>
      <c r="AZ591" s="140"/>
      <c r="BA591" s="140"/>
      <c r="BB591" s="140"/>
      <c r="BC591" s="140"/>
      <c r="BD591" s="140"/>
      <c r="BE591" s="140"/>
      <c r="BF591" s="150"/>
      <c r="BG591" s="140"/>
      <c r="BH591" s="140"/>
      <c r="BI591" s="140"/>
      <c r="BJ591" s="140"/>
      <c r="BK591" s="140"/>
      <c r="BL591" s="140"/>
      <c r="BM591" s="140"/>
      <c r="BN591" s="140"/>
      <c r="BO591" s="140"/>
      <c r="BP591" s="140"/>
      <c r="BQ591" s="140"/>
      <c r="BR591" s="140"/>
    </row>
    <row r="592" spans="1:70" s="37" customFormat="1" ht="15.75" customHeight="1" x14ac:dyDescent="0.25">
      <c r="A592" s="234"/>
      <c r="B592" s="140"/>
      <c r="C592" s="140"/>
      <c r="D592" s="140"/>
      <c r="E592" s="140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44"/>
      <c r="S592" s="140"/>
      <c r="T592" s="140"/>
      <c r="U592" s="140"/>
      <c r="V592" s="140"/>
      <c r="W592" s="140"/>
      <c r="X592" s="140"/>
      <c r="Y592" s="140"/>
      <c r="Z592" s="140"/>
      <c r="AA592" s="140"/>
      <c r="AB592" s="140"/>
      <c r="AC592" s="140"/>
      <c r="AD592" s="140"/>
      <c r="AE592" s="140"/>
      <c r="AF592" s="140"/>
      <c r="AG592" s="140"/>
      <c r="AH592" s="140"/>
      <c r="AI592" s="140"/>
      <c r="AJ592" s="228"/>
      <c r="AK592" s="140"/>
      <c r="AL592" s="140"/>
      <c r="AM592" s="140"/>
      <c r="AN592" s="140"/>
      <c r="AO592" s="140"/>
      <c r="AP592" s="140"/>
      <c r="AQ592" s="140"/>
      <c r="AR592" s="140"/>
      <c r="AS592" s="140"/>
      <c r="AT592" s="140"/>
      <c r="AU592" s="140"/>
      <c r="AV592" s="140"/>
      <c r="AW592" s="140"/>
      <c r="AX592" s="140"/>
      <c r="AY592" s="140"/>
      <c r="AZ592" s="140"/>
      <c r="BA592" s="140"/>
      <c r="BB592" s="140"/>
      <c r="BC592" s="140"/>
      <c r="BD592" s="140"/>
      <c r="BE592" s="140"/>
      <c r="BF592" s="150"/>
      <c r="BG592" s="140"/>
      <c r="BH592" s="140"/>
      <c r="BI592" s="140"/>
      <c r="BJ592" s="140"/>
      <c r="BK592" s="140"/>
      <c r="BL592" s="140"/>
      <c r="BM592" s="140"/>
      <c r="BN592" s="140"/>
      <c r="BO592" s="140"/>
      <c r="BP592" s="140"/>
      <c r="BQ592" s="140"/>
      <c r="BR592" s="140"/>
    </row>
    <row r="593" spans="1:70" s="37" customFormat="1" x14ac:dyDescent="0.25">
      <c r="A593" s="234"/>
      <c r="B593" s="140"/>
      <c r="C593" s="140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44"/>
      <c r="S593" s="140"/>
      <c r="T593" s="140"/>
      <c r="U593" s="140"/>
      <c r="V593" s="140"/>
      <c r="W593" s="140"/>
      <c r="X593" s="140"/>
      <c r="Y593" s="140"/>
      <c r="Z593" s="140"/>
      <c r="AA593" s="140"/>
      <c r="AB593" s="140"/>
      <c r="AC593" s="140"/>
      <c r="AD593" s="140"/>
      <c r="AE593" s="140"/>
      <c r="AF593" s="140"/>
      <c r="AG593" s="140"/>
      <c r="AH593" s="140"/>
      <c r="AI593" s="140"/>
      <c r="AJ593" s="228"/>
      <c r="AK593" s="140"/>
      <c r="AL593" s="140"/>
      <c r="AM593" s="140"/>
      <c r="AN593" s="140"/>
      <c r="AO593" s="140"/>
      <c r="AP593" s="140"/>
      <c r="AQ593" s="140"/>
      <c r="AR593" s="140"/>
      <c r="AS593" s="140"/>
      <c r="AT593" s="140"/>
      <c r="AU593" s="140"/>
      <c r="AV593" s="140"/>
      <c r="AW593" s="140"/>
      <c r="AX593" s="140"/>
      <c r="AY593" s="140"/>
      <c r="AZ593" s="140"/>
      <c r="BA593" s="140"/>
      <c r="BB593" s="140"/>
      <c r="BC593" s="140"/>
      <c r="BD593" s="140"/>
      <c r="BE593" s="140"/>
      <c r="BF593" s="150"/>
      <c r="BG593" s="140"/>
      <c r="BH593" s="140"/>
      <c r="BI593" s="140"/>
      <c r="BJ593" s="140"/>
      <c r="BK593" s="140"/>
      <c r="BL593" s="140"/>
      <c r="BM593" s="140"/>
      <c r="BN593" s="140"/>
      <c r="BO593" s="140"/>
      <c r="BP593" s="140"/>
      <c r="BQ593" s="140"/>
      <c r="BR593" s="140"/>
    </row>
    <row r="594" spans="1:70" s="37" customFormat="1" ht="15.75" customHeight="1" x14ac:dyDescent="0.25">
      <c r="A594" s="234"/>
      <c r="B594" s="140"/>
      <c r="C594" s="140"/>
      <c r="D594" s="140"/>
      <c r="E594" s="140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44"/>
      <c r="S594" s="140"/>
      <c r="T594" s="140"/>
      <c r="U594" s="140"/>
      <c r="V594" s="140"/>
      <c r="W594" s="140"/>
      <c r="X594" s="140"/>
      <c r="Y594" s="140"/>
      <c r="Z594" s="140"/>
      <c r="AA594" s="140"/>
      <c r="AB594" s="140"/>
      <c r="AC594" s="140"/>
      <c r="AD594" s="140"/>
      <c r="AE594" s="140"/>
      <c r="AF594" s="140"/>
      <c r="AG594" s="140"/>
      <c r="AH594" s="140"/>
      <c r="AI594" s="140"/>
      <c r="AJ594" s="228"/>
      <c r="AK594" s="140"/>
      <c r="AL594" s="140"/>
      <c r="AM594" s="140"/>
      <c r="AN594" s="140"/>
      <c r="AO594" s="140"/>
      <c r="AP594" s="140"/>
      <c r="AQ594" s="140"/>
      <c r="AR594" s="140"/>
      <c r="AS594" s="140"/>
      <c r="AT594" s="140"/>
      <c r="AU594" s="140"/>
      <c r="AV594" s="140"/>
      <c r="AW594" s="140"/>
      <c r="AX594" s="140"/>
      <c r="AY594" s="140"/>
      <c r="AZ594" s="140"/>
      <c r="BA594" s="140"/>
      <c r="BB594" s="140"/>
      <c r="BC594" s="140"/>
      <c r="BD594" s="140"/>
      <c r="BE594" s="140"/>
      <c r="BF594" s="150"/>
      <c r="BG594" s="140"/>
      <c r="BH594" s="140"/>
      <c r="BI594" s="140"/>
      <c r="BJ594" s="140"/>
      <c r="BK594" s="140"/>
      <c r="BL594" s="140"/>
      <c r="BM594" s="140"/>
      <c r="BN594" s="140"/>
      <c r="BO594" s="140"/>
      <c r="BP594" s="140"/>
      <c r="BQ594" s="140"/>
      <c r="BR594" s="140"/>
    </row>
    <row r="595" spans="1:70" s="37" customFormat="1" x14ac:dyDescent="0.25">
      <c r="A595" s="234"/>
      <c r="B595" s="140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44"/>
      <c r="S595" s="140"/>
      <c r="T595" s="140"/>
      <c r="U595" s="140"/>
      <c r="V595" s="140"/>
      <c r="W595" s="140"/>
      <c r="X595" s="140"/>
      <c r="Y595" s="140"/>
      <c r="Z595" s="140"/>
      <c r="AA595" s="140"/>
      <c r="AB595" s="140"/>
      <c r="AC595" s="140"/>
      <c r="AD595" s="140"/>
      <c r="AE595" s="140"/>
      <c r="AF595" s="140"/>
      <c r="AG595" s="140"/>
      <c r="AH595" s="140"/>
      <c r="AI595" s="140"/>
      <c r="AJ595" s="228"/>
      <c r="AK595" s="140"/>
      <c r="AL595" s="140"/>
      <c r="AM595" s="140"/>
      <c r="AN595" s="140"/>
      <c r="AO595" s="140"/>
      <c r="AP595" s="140"/>
      <c r="AQ595" s="140"/>
      <c r="AR595" s="140"/>
      <c r="AS595" s="140"/>
      <c r="AT595" s="140"/>
      <c r="AU595" s="140"/>
      <c r="AV595" s="140"/>
      <c r="AW595" s="140"/>
      <c r="AX595" s="140"/>
      <c r="AY595" s="140"/>
      <c r="AZ595" s="140"/>
      <c r="BA595" s="140"/>
      <c r="BB595" s="140"/>
      <c r="BC595" s="140"/>
      <c r="BD595" s="140"/>
      <c r="BE595" s="140"/>
      <c r="BF595" s="150"/>
      <c r="BG595" s="140"/>
      <c r="BH595" s="140"/>
      <c r="BI595" s="140"/>
      <c r="BJ595" s="140"/>
      <c r="BK595" s="140"/>
      <c r="BL595" s="140"/>
      <c r="BM595" s="140"/>
      <c r="BN595" s="140"/>
      <c r="BO595" s="140"/>
      <c r="BP595" s="140"/>
      <c r="BQ595" s="140"/>
      <c r="BR595" s="140"/>
    </row>
    <row r="596" spans="1:70" s="37" customFormat="1" ht="15.75" customHeight="1" x14ac:dyDescent="0.25">
      <c r="A596" s="234"/>
      <c r="B596" s="140"/>
      <c r="C596" s="140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44"/>
      <c r="S596" s="140"/>
      <c r="T596" s="140"/>
      <c r="U596" s="140"/>
      <c r="V596" s="140"/>
      <c r="W596" s="140"/>
      <c r="X596" s="140"/>
      <c r="Y596" s="140"/>
      <c r="Z596" s="140"/>
      <c r="AA596" s="140"/>
      <c r="AB596" s="140"/>
      <c r="AC596" s="140"/>
      <c r="AD596" s="140"/>
      <c r="AE596" s="140"/>
      <c r="AF596" s="140"/>
      <c r="AG596" s="140"/>
      <c r="AH596" s="140"/>
      <c r="AI596" s="140"/>
      <c r="AJ596" s="228"/>
      <c r="AK596" s="140"/>
      <c r="AL596" s="140"/>
      <c r="AM596" s="140"/>
      <c r="AN596" s="140"/>
      <c r="AO596" s="140"/>
      <c r="AP596" s="140"/>
      <c r="AQ596" s="140"/>
      <c r="AR596" s="140"/>
      <c r="AS596" s="140"/>
      <c r="AT596" s="140"/>
      <c r="AU596" s="140"/>
      <c r="AV596" s="140"/>
      <c r="AW596" s="140"/>
      <c r="AX596" s="140"/>
      <c r="AY596" s="140"/>
      <c r="AZ596" s="140"/>
      <c r="BA596" s="140"/>
      <c r="BB596" s="140"/>
      <c r="BC596" s="140"/>
      <c r="BD596" s="140"/>
      <c r="BE596" s="140"/>
      <c r="BF596" s="150"/>
      <c r="BG596" s="140"/>
      <c r="BH596" s="140"/>
      <c r="BI596" s="140"/>
      <c r="BJ596" s="140"/>
      <c r="BK596" s="140"/>
      <c r="BL596" s="140"/>
      <c r="BM596" s="140"/>
      <c r="BN596" s="140"/>
      <c r="BO596" s="140"/>
      <c r="BP596" s="140"/>
      <c r="BQ596" s="140"/>
      <c r="BR596" s="140"/>
    </row>
    <row r="597" spans="1:70" s="37" customFormat="1" x14ac:dyDescent="0.25">
      <c r="A597" s="234"/>
      <c r="B597" s="140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44"/>
      <c r="S597" s="140"/>
      <c r="T597" s="140"/>
      <c r="U597" s="140"/>
      <c r="V597" s="140"/>
      <c r="W597" s="140"/>
      <c r="X597" s="140"/>
      <c r="Y597" s="140"/>
      <c r="Z597" s="140"/>
      <c r="AA597" s="140"/>
      <c r="AB597" s="140"/>
      <c r="AC597" s="140"/>
      <c r="AD597" s="140"/>
      <c r="AE597" s="140"/>
      <c r="AF597" s="140"/>
      <c r="AG597" s="140"/>
      <c r="AH597" s="140"/>
      <c r="AI597" s="140"/>
      <c r="AJ597" s="228"/>
      <c r="AK597" s="140"/>
      <c r="AL597" s="140"/>
      <c r="AM597" s="140"/>
      <c r="AN597" s="140"/>
      <c r="AO597" s="140"/>
      <c r="AP597" s="140"/>
      <c r="AQ597" s="140"/>
      <c r="AR597" s="140"/>
      <c r="AS597" s="140"/>
      <c r="AT597" s="140"/>
      <c r="AU597" s="140"/>
      <c r="AV597" s="140"/>
      <c r="AW597" s="140"/>
      <c r="AX597" s="140"/>
      <c r="AY597" s="140"/>
      <c r="AZ597" s="140"/>
      <c r="BA597" s="140"/>
      <c r="BB597" s="140"/>
      <c r="BC597" s="140"/>
      <c r="BD597" s="140"/>
      <c r="BE597" s="140"/>
      <c r="BF597" s="150"/>
      <c r="BG597" s="140"/>
      <c r="BH597" s="140"/>
      <c r="BI597" s="140"/>
      <c r="BJ597" s="140"/>
      <c r="BK597" s="140"/>
      <c r="BL597" s="140"/>
      <c r="BM597" s="140"/>
      <c r="BN597" s="140"/>
      <c r="BO597" s="140"/>
      <c r="BP597" s="140"/>
      <c r="BQ597" s="140"/>
      <c r="BR597" s="140"/>
    </row>
    <row r="598" spans="1:70" s="37" customFormat="1" ht="15.75" customHeight="1" x14ac:dyDescent="0.25">
      <c r="A598" s="234"/>
      <c r="B598" s="140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44"/>
      <c r="S598" s="140"/>
      <c r="T598" s="140"/>
      <c r="U598" s="140"/>
      <c r="V598" s="140"/>
      <c r="W598" s="140"/>
      <c r="X598" s="140"/>
      <c r="Y598" s="140"/>
      <c r="Z598" s="140"/>
      <c r="AA598" s="140"/>
      <c r="AB598" s="140"/>
      <c r="AC598" s="140"/>
      <c r="AD598" s="140"/>
      <c r="AE598" s="140"/>
      <c r="AF598" s="140"/>
      <c r="AG598" s="140"/>
      <c r="AH598" s="140"/>
      <c r="AI598" s="140"/>
      <c r="AJ598" s="228"/>
      <c r="AK598" s="140"/>
      <c r="AL598" s="140"/>
      <c r="AM598" s="140"/>
      <c r="AN598" s="140"/>
      <c r="AO598" s="140"/>
      <c r="AP598" s="140"/>
      <c r="AQ598" s="140"/>
      <c r="AR598" s="140"/>
      <c r="AS598" s="140"/>
      <c r="AT598" s="140"/>
      <c r="AU598" s="140"/>
      <c r="AV598" s="140"/>
      <c r="AW598" s="140"/>
      <c r="AX598" s="140"/>
      <c r="AY598" s="140"/>
      <c r="AZ598" s="140"/>
      <c r="BA598" s="140"/>
      <c r="BB598" s="140"/>
      <c r="BC598" s="140"/>
      <c r="BD598" s="140"/>
      <c r="BE598" s="140"/>
      <c r="BF598" s="150"/>
      <c r="BG598" s="140"/>
      <c r="BH598" s="140"/>
      <c r="BI598" s="140"/>
      <c r="BJ598" s="140"/>
      <c r="BK598" s="140"/>
      <c r="BL598" s="140"/>
      <c r="BM598" s="140"/>
      <c r="BN598" s="140"/>
      <c r="BO598" s="140"/>
      <c r="BP598" s="140"/>
      <c r="BQ598" s="140"/>
      <c r="BR598" s="140"/>
    </row>
    <row r="599" spans="1:70" s="37" customFormat="1" x14ac:dyDescent="0.25">
      <c r="A599" s="234"/>
      <c r="B599" s="140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44"/>
      <c r="S599" s="140"/>
      <c r="T599" s="140"/>
      <c r="U599" s="140"/>
      <c r="V599" s="140"/>
      <c r="W599" s="140"/>
      <c r="X599" s="140"/>
      <c r="Y599" s="140"/>
      <c r="Z599" s="140"/>
      <c r="AA599" s="140"/>
      <c r="AB599" s="140"/>
      <c r="AC599" s="140"/>
      <c r="AD599" s="140"/>
      <c r="AE599" s="140"/>
      <c r="AF599" s="140"/>
      <c r="AG599" s="140"/>
      <c r="AH599" s="140"/>
      <c r="AI599" s="140"/>
      <c r="AJ599" s="228"/>
      <c r="AK599" s="140"/>
      <c r="AL599" s="140"/>
      <c r="AM599" s="140"/>
      <c r="AN599" s="140"/>
      <c r="AO599" s="140"/>
      <c r="AP599" s="140"/>
      <c r="AQ599" s="140"/>
      <c r="AR599" s="140"/>
      <c r="AS599" s="140"/>
      <c r="AT599" s="140"/>
      <c r="AU599" s="140"/>
      <c r="AV599" s="140"/>
      <c r="AW599" s="140"/>
      <c r="AX599" s="140"/>
      <c r="AY599" s="140"/>
      <c r="AZ599" s="140"/>
      <c r="BA599" s="140"/>
      <c r="BB599" s="140"/>
      <c r="BC599" s="140"/>
      <c r="BD599" s="140"/>
      <c r="BE599" s="140"/>
      <c r="BF599" s="150"/>
      <c r="BG599" s="140"/>
      <c r="BH599" s="140"/>
      <c r="BI599" s="140"/>
      <c r="BJ599" s="140"/>
      <c r="BK599" s="140"/>
      <c r="BL599" s="140"/>
      <c r="BM599" s="140"/>
      <c r="BN599" s="140"/>
      <c r="BO599" s="140"/>
      <c r="BP599" s="140"/>
      <c r="BQ599" s="140"/>
      <c r="BR599" s="140"/>
    </row>
    <row r="600" spans="1:70" s="37" customFormat="1" ht="15.75" customHeight="1" x14ac:dyDescent="0.25">
      <c r="A600" s="234"/>
      <c r="B600" s="140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44"/>
      <c r="S600" s="140"/>
      <c r="T600" s="140"/>
      <c r="U600" s="140"/>
      <c r="V600" s="140"/>
      <c r="W600" s="140"/>
      <c r="X600" s="140"/>
      <c r="Y600" s="140"/>
      <c r="Z600" s="140"/>
      <c r="AA600" s="140"/>
      <c r="AB600" s="140"/>
      <c r="AC600" s="140"/>
      <c r="AD600" s="140"/>
      <c r="AE600" s="140"/>
      <c r="AF600" s="140"/>
      <c r="AG600" s="140"/>
      <c r="AH600" s="140"/>
      <c r="AI600" s="140"/>
      <c r="AJ600" s="228"/>
      <c r="AK600" s="140"/>
      <c r="AL600" s="140"/>
      <c r="AM600" s="140"/>
      <c r="AN600" s="140"/>
      <c r="AO600" s="140"/>
      <c r="AP600" s="140"/>
      <c r="AQ600" s="140"/>
      <c r="AR600" s="140"/>
      <c r="AS600" s="140"/>
      <c r="AT600" s="140"/>
      <c r="AU600" s="140"/>
      <c r="AV600" s="140"/>
      <c r="AW600" s="140"/>
      <c r="AX600" s="140"/>
      <c r="AY600" s="140"/>
      <c r="AZ600" s="140"/>
      <c r="BA600" s="140"/>
      <c r="BB600" s="140"/>
      <c r="BC600" s="140"/>
      <c r="BD600" s="140"/>
      <c r="BE600" s="140"/>
      <c r="BF600" s="150"/>
      <c r="BG600" s="140"/>
      <c r="BH600" s="140"/>
      <c r="BI600" s="140"/>
      <c r="BJ600" s="140"/>
      <c r="BK600" s="140"/>
      <c r="BL600" s="140"/>
      <c r="BM600" s="140"/>
      <c r="BN600" s="140"/>
      <c r="BO600" s="140"/>
      <c r="BP600" s="140"/>
      <c r="BQ600" s="140"/>
      <c r="BR600" s="140"/>
    </row>
    <row r="601" spans="1:70" s="37" customFormat="1" x14ac:dyDescent="0.25">
      <c r="A601" s="234"/>
      <c r="B601" s="140"/>
      <c r="C601" s="140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44"/>
      <c r="S601" s="140"/>
      <c r="T601" s="140"/>
      <c r="U601" s="140"/>
      <c r="V601" s="140"/>
      <c r="W601" s="140"/>
      <c r="X601" s="140"/>
      <c r="Y601" s="140"/>
      <c r="Z601" s="140"/>
      <c r="AA601" s="140"/>
      <c r="AB601" s="140"/>
      <c r="AC601" s="140"/>
      <c r="AD601" s="140"/>
      <c r="AE601" s="140"/>
      <c r="AF601" s="140"/>
      <c r="AG601" s="140"/>
      <c r="AH601" s="140"/>
      <c r="AI601" s="140"/>
      <c r="AJ601" s="228"/>
      <c r="AK601" s="140"/>
      <c r="AL601" s="140"/>
      <c r="AM601" s="140"/>
      <c r="AN601" s="140"/>
      <c r="AO601" s="140"/>
      <c r="AP601" s="140"/>
      <c r="AQ601" s="140"/>
      <c r="AR601" s="140"/>
      <c r="AS601" s="140"/>
      <c r="AT601" s="140"/>
      <c r="AU601" s="140"/>
      <c r="AV601" s="140"/>
      <c r="AW601" s="140"/>
      <c r="AX601" s="140"/>
      <c r="AY601" s="140"/>
      <c r="AZ601" s="140"/>
      <c r="BA601" s="140"/>
      <c r="BB601" s="140"/>
      <c r="BC601" s="140"/>
      <c r="BD601" s="140"/>
      <c r="BE601" s="140"/>
      <c r="BF601" s="150"/>
      <c r="BG601" s="140"/>
      <c r="BH601" s="140"/>
      <c r="BI601" s="140"/>
      <c r="BJ601" s="140"/>
      <c r="BK601" s="140"/>
      <c r="BL601" s="140"/>
      <c r="BM601" s="140"/>
      <c r="BN601" s="140"/>
      <c r="BO601" s="140"/>
      <c r="BP601" s="140"/>
      <c r="BQ601" s="140"/>
      <c r="BR601" s="140"/>
    </row>
    <row r="602" spans="1:70" s="37" customFormat="1" ht="15.75" customHeight="1" x14ac:dyDescent="0.25">
      <c r="A602" s="234"/>
      <c r="B602" s="140"/>
      <c r="C602" s="140"/>
      <c r="D602" s="140"/>
      <c r="E602" s="140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44"/>
      <c r="S602" s="140"/>
      <c r="T602" s="140"/>
      <c r="U602" s="140"/>
      <c r="V602" s="140"/>
      <c r="W602" s="140"/>
      <c r="X602" s="140"/>
      <c r="Y602" s="140"/>
      <c r="Z602" s="140"/>
      <c r="AA602" s="140"/>
      <c r="AB602" s="140"/>
      <c r="AC602" s="140"/>
      <c r="AD602" s="140"/>
      <c r="AE602" s="140"/>
      <c r="AF602" s="140"/>
      <c r="AG602" s="140"/>
      <c r="AH602" s="140"/>
      <c r="AI602" s="140"/>
      <c r="AJ602" s="228"/>
      <c r="AK602" s="140"/>
      <c r="AL602" s="140"/>
      <c r="AM602" s="140"/>
      <c r="AN602" s="140"/>
      <c r="AO602" s="140"/>
      <c r="AP602" s="140"/>
      <c r="AQ602" s="140"/>
      <c r="AR602" s="140"/>
      <c r="AS602" s="140"/>
      <c r="AT602" s="140"/>
      <c r="AU602" s="140"/>
      <c r="AV602" s="140"/>
      <c r="AW602" s="140"/>
      <c r="AX602" s="140"/>
      <c r="AY602" s="140"/>
      <c r="AZ602" s="140"/>
      <c r="BA602" s="140"/>
      <c r="BB602" s="140"/>
      <c r="BC602" s="140"/>
      <c r="BD602" s="140"/>
      <c r="BE602" s="140"/>
      <c r="BF602" s="150"/>
      <c r="BG602" s="140"/>
      <c r="BH602" s="140"/>
      <c r="BI602" s="140"/>
      <c r="BJ602" s="140"/>
      <c r="BK602" s="140"/>
      <c r="BL602" s="140"/>
      <c r="BM602" s="140"/>
      <c r="BN602" s="140"/>
      <c r="BO602" s="140"/>
      <c r="BP602" s="140"/>
      <c r="BQ602" s="140"/>
      <c r="BR602" s="140"/>
    </row>
    <row r="603" spans="1:70" s="37" customFormat="1" x14ac:dyDescent="0.25">
      <c r="A603" s="234"/>
      <c r="B603" s="140"/>
      <c r="C603" s="140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44"/>
      <c r="S603" s="140"/>
      <c r="T603" s="140"/>
      <c r="U603" s="140"/>
      <c r="V603" s="140"/>
      <c r="W603" s="140"/>
      <c r="X603" s="140"/>
      <c r="Y603" s="140"/>
      <c r="Z603" s="140"/>
      <c r="AA603" s="140"/>
      <c r="AB603" s="140"/>
      <c r="AC603" s="140"/>
      <c r="AD603" s="140"/>
      <c r="AE603" s="140"/>
      <c r="AF603" s="140"/>
      <c r="AG603" s="140"/>
      <c r="AH603" s="140"/>
      <c r="AI603" s="140"/>
      <c r="AJ603" s="228"/>
      <c r="AK603" s="140"/>
      <c r="AL603" s="140"/>
      <c r="AM603" s="140"/>
      <c r="AN603" s="140"/>
      <c r="AO603" s="140"/>
      <c r="AP603" s="140"/>
      <c r="AQ603" s="140"/>
      <c r="AR603" s="140"/>
      <c r="AS603" s="140"/>
      <c r="AT603" s="140"/>
      <c r="AU603" s="140"/>
      <c r="AV603" s="140"/>
      <c r="AW603" s="140"/>
      <c r="AX603" s="140"/>
      <c r="AY603" s="140"/>
      <c r="AZ603" s="140"/>
      <c r="BA603" s="140"/>
      <c r="BB603" s="140"/>
      <c r="BC603" s="140"/>
      <c r="BD603" s="140"/>
      <c r="BE603" s="140"/>
      <c r="BF603" s="150"/>
      <c r="BG603" s="140"/>
      <c r="BH603" s="140"/>
      <c r="BI603" s="140"/>
      <c r="BJ603" s="140"/>
      <c r="BK603" s="140"/>
      <c r="BL603" s="140"/>
      <c r="BM603" s="140"/>
      <c r="BN603" s="140"/>
      <c r="BO603" s="140"/>
      <c r="BP603" s="140"/>
      <c r="BQ603" s="140"/>
      <c r="BR603" s="140"/>
    </row>
    <row r="604" spans="1:70" s="37" customFormat="1" ht="15.75" customHeight="1" x14ac:dyDescent="0.25">
      <c r="A604" s="234"/>
      <c r="B604" s="140"/>
      <c r="C604" s="140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44"/>
      <c r="S604" s="140"/>
      <c r="T604" s="140"/>
      <c r="U604" s="140"/>
      <c r="V604" s="140"/>
      <c r="W604" s="140"/>
      <c r="X604" s="140"/>
      <c r="Y604" s="140"/>
      <c r="Z604" s="140"/>
      <c r="AA604" s="140"/>
      <c r="AB604" s="140"/>
      <c r="AC604" s="140"/>
      <c r="AD604" s="140"/>
      <c r="AE604" s="140"/>
      <c r="AF604" s="140"/>
      <c r="AG604" s="140"/>
      <c r="AH604" s="140"/>
      <c r="AI604" s="140"/>
      <c r="AJ604" s="228"/>
      <c r="AK604" s="140"/>
      <c r="AL604" s="140"/>
      <c r="AM604" s="140"/>
      <c r="AN604" s="140"/>
      <c r="AO604" s="140"/>
      <c r="AP604" s="140"/>
      <c r="AQ604" s="140"/>
      <c r="AR604" s="140"/>
      <c r="AS604" s="140"/>
      <c r="AT604" s="140"/>
      <c r="AU604" s="140"/>
      <c r="AV604" s="140"/>
      <c r="AW604" s="140"/>
      <c r="AX604" s="140"/>
      <c r="AY604" s="140"/>
      <c r="AZ604" s="140"/>
      <c r="BA604" s="140"/>
      <c r="BB604" s="140"/>
      <c r="BC604" s="140"/>
      <c r="BD604" s="140"/>
      <c r="BE604" s="140"/>
      <c r="BF604" s="150"/>
      <c r="BG604" s="140"/>
      <c r="BH604" s="140"/>
      <c r="BI604" s="140"/>
      <c r="BJ604" s="140"/>
      <c r="BK604" s="140"/>
      <c r="BL604" s="140"/>
      <c r="BM604" s="140"/>
      <c r="BN604" s="140"/>
      <c r="BO604" s="140"/>
      <c r="BP604" s="140"/>
      <c r="BQ604" s="140"/>
      <c r="BR604" s="140"/>
    </row>
    <row r="605" spans="1:70" s="37" customFormat="1" x14ac:dyDescent="0.25">
      <c r="A605" s="234"/>
      <c r="B605" s="140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44"/>
      <c r="S605" s="140"/>
      <c r="T605" s="140"/>
      <c r="U605" s="140"/>
      <c r="V605" s="140"/>
      <c r="W605" s="140"/>
      <c r="X605" s="140"/>
      <c r="Y605" s="140"/>
      <c r="Z605" s="140"/>
      <c r="AA605" s="140"/>
      <c r="AB605" s="140"/>
      <c r="AC605" s="140"/>
      <c r="AD605" s="140"/>
      <c r="AE605" s="140"/>
      <c r="AF605" s="140"/>
      <c r="AG605" s="140"/>
      <c r="AH605" s="140"/>
      <c r="AI605" s="140"/>
      <c r="AJ605" s="228"/>
      <c r="AK605" s="140"/>
      <c r="AL605" s="140"/>
      <c r="AM605" s="140"/>
      <c r="AN605" s="140"/>
      <c r="AO605" s="140"/>
      <c r="AP605" s="140"/>
      <c r="AQ605" s="140"/>
      <c r="AR605" s="140"/>
      <c r="AS605" s="140"/>
      <c r="AT605" s="140"/>
      <c r="AU605" s="140"/>
      <c r="AV605" s="140"/>
      <c r="AW605" s="140"/>
      <c r="AX605" s="140"/>
      <c r="AY605" s="140"/>
      <c r="AZ605" s="140"/>
      <c r="BA605" s="140"/>
      <c r="BB605" s="140"/>
      <c r="BC605" s="140"/>
      <c r="BD605" s="140"/>
      <c r="BE605" s="140"/>
      <c r="BF605" s="150"/>
      <c r="BG605" s="140"/>
      <c r="BH605" s="140"/>
      <c r="BI605" s="140"/>
      <c r="BJ605" s="140"/>
      <c r="BK605" s="140"/>
      <c r="BL605" s="140"/>
      <c r="BM605" s="140"/>
      <c r="BN605" s="140"/>
      <c r="BO605" s="140"/>
      <c r="BP605" s="140"/>
      <c r="BQ605" s="140"/>
      <c r="BR605" s="140"/>
    </row>
    <row r="606" spans="1:70" s="37" customFormat="1" ht="15.75" customHeight="1" x14ac:dyDescent="0.25">
      <c r="A606" s="234"/>
      <c r="B606" s="140"/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44"/>
      <c r="S606" s="140"/>
      <c r="T606" s="140"/>
      <c r="U606" s="140"/>
      <c r="V606" s="140"/>
      <c r="W606" s="140"/>
      <c r="X606" s="140"/>
      <c r="Y606" s="140"/>
      <c r="Z606" s="140"/>
      <c r="AA606" s="140"/>
      <c r="AB606" s="140"/>
      <c r="AC606" s="140"/>
      <c r="AD606" s="140"/>
      <c r="AE606" s="140"/>
      <c r="AF606" s="140"/>
      <c r="AG606" s="140"/>
      <c r="AH606" s="140"/>
      <c r="AI606" s="140"/>
      <c r="AJ606" s="228"/>
      <c r="AK606" s="140"/>
      <c r="AL606" s="140"/>
      <c r="AM606" s="140"/>
      <c r="AN606" s="140"/>
      <c r="AO606" s="140"/>
      <c r="AP606" s="140"/>
      <c r="AQ606" s="140"/>
      <c r="AR606" s="140"/>
      <c r="AS606" s="140"/>
      <c r="AT606" s="140"/>
      <c r="AU606" s="140"/>
      <c r="AV606" s="140"/>
      <c r="AW606" s="140"/>
      <c r="AX606" s="140"/>
      <c r="AY606" s="140"/>
      <c r="AZ606" s="140"/>
      <c r="BA606" s="140"/>
      <c r="BB606" s="140"/>
      <c r="BC606" s="140"/>
      <c r="BD606" s="140"/>
      <c r="BE606" s="140"/>
      <c r="BF606" s="150"/>
      <c r="BG606" s="140"/>
      <c r="BH606" s="140"/>
      <c r="BI606" s="140"/>
      <c r="BJ606" s="140"/>
      <c r="BK606" s="140"/>
      <c r="BL606" s="140"/>
      <c r="BM606" s="140"/>
      <c r="BN606" s="140"/>
      <c r="BO606" s="140"/>
      <c r="BP606" s="140"/>
      <c r="BQ606" s="140"/>
      <c r="BR606" s="140"/>
    </row>
    <row r="607" spans="1:70" s="37" customFormat="1" x14ac:dyDescent="0.25">
      <c r="A607" s="234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44"/>
      <c r="S607" s="140"/>
      <c r="T607" s="140"/>
      <c r="U607" s="140"/>
      <c r="V607" s="140"/>
      <c r="W607" s="140"/>
      <c r="X607" s="140"/>
      <c r="Y607" s="140"/>
      <c r="Z607" s="140"/>
      <c r="AA607" s="140"/>
      <c r="AB607" s="140"/>
      <c r="AC607" s="140"/>
      <c r="AD607" s="140"/>
      <c r="AE607" s="140"/>
      <c r="AF607" s="140"/>
      <c r="AG607" s="140"/>
      <c r="AH607" s="140"/>
      <c r="AI607" s="140"/>
      <c r="AJ607" s="228"/>
      <c r="AK607" s="140"/>
      <c r="AL607" s="140"/>
      <c r="AM607" s="140"/>
      <c r="AN607" s="140"/>
      <c r="AO607" s="140"/>
      <c r="AP607" s="140"/>
      <c r="AQ607" s="140"/>
      <c r="AR607" s="140"/>
      <c r="AS607" s="140"/>
      <c r="AT607" s="140"/>
      <c r="AU607" s="140"/>
      <c r="AV607" s="140"/>
      <c r="AW607" s="140"/>
      <c r="AX607" s="140"/>
      <c r="AY607" s="140"/>
      <c r="AZ607" s="140"/>
      <c r="BA607" s="140"/>
      <c r="BB607" s="140"/>
      <c r="BC607" s="140"/>
      <c r="BD607" s="140"/>
      <c r="BE607" s="140"/>
      <c r="BF607" s="150"/>
      <c r="BG607" s="140"/>
      <c r="BH607" s="140"/>
      <c r="BI607" s="140"/>
      <c r="BJ607" s="140"/>
      <c r="BK607" s="140"/>
      <c r="BL607" s="140"/>
      <c r="BM607" s="140"/>
      <c r="BN607" s="140"/>
      <c r="BO607" s="140"/>
      <c r="BP607" s="140"/>
      <c r="BQ607" s="140"/>
      <c r="BR607" s="140"/>
    </row>
    <row r="608" spans="1:70" s="37" customFormat="1" ht="15.75" customHeight="1" x14ac:dyDescent="0.25">
      <c r="A608" s="234"/>
      <c r="B608" s="140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44"/>
      <c r="S608" s="140"/>
      <c r="T608" s="140"/>
      <c r="U608" s="140"/>
      <c r="V608" s="140"/>
      <c r="W608" s="140"/>
      <c r="X608" s="140"/>
      <c r="Y608" s="140"/>
      <c r="Z608" s="140"/>
      <c r="AA608" s="140"/>
      <c r="AB608" s="140"/>
      <c r="AC608" s="140"/>
      <c r="AD608" s="140"/>
      <c r="AE608" s="140"/>
      <c r="AF608" s="140"/>
      <c r="AG608" s="140"/>
      <c r="AH608" s="140"/>
      <c r="AI608" s="140"/>
      <c r="AJ608" s="228"/>
      <c r="AK608" s="140"/>
      <c r="AL608" s="140"/>
      <c r="AM608" s="140"/>
      <c r="AN608" s="140"/>
      <c r="AO608" s="140"/>
      <c r="AP608" s="140"/>
      <c r="AQ608" s="140"/>
      <c r="AR608" s="140"/>
      <c r="AS608" s="140"/>
      <c r="AT608" s="140"/>
      <c r="AU608" s="140"/>
      <c r="AV608" s="140"/>
      <c r="AW608" s="140"/>
      <c r="AX608" s="140"/>
      <c r="AY608" s="140"/>
      <c r="AZ608" s="140"/>
      <c r="BA608" s="140"/>
      <c r="BB608" s="140"/>
      <c r="BC608" s="140"/>
      <c r="BD608" s="140"/>
      <c r="BE608" s="140"/>
      <c r="BF608" s="150"/>
      <c r="BG608" s="140"/>
      <c r="BH608" s="140"/>
      <c r="BI608" s="140"/>
      <c r="BJ608" s="140"/>
      <c r="BK608" s="140"/>
      <c r="BL608" s="140"/>
      <c r="BM608" s="140"/>
      <c r="BN608" s="140"/>
      <c r="BO608" s="140"/>
      <c r="BP608" s="140"/>
      <c r="BQ608" s="140"/>
      <c r="BR608" s="140"/>
    </row>
    <row r="609" spans="1:70" s="37" customFormat="1" x14ac:dyDescent="0.25">
      <c r="A609" s="234"/>
      <c r="B609" s="140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44"/>
      <c r="S609" s="140"/>
      <c r="T609" s="140"/>
      <c r="U609" s="140"/>
      <c r="V609" s="140"/>
      <c r="W609" s="140"/>
      <c r="X609" s="140"/>
      <c r="Y609" s="140"/>
      <c r="Z609" s="140"/>
      <c r="AA609" s="140"/>
      <c r="AB609" s="140"/>
      <c r="AC609" s="140"/>
      <c r="AD609" s="140"/>
      <c r="AE609" s="140"/>
      <c r="AF609" s="140"/>
      <c r="AG609" s="140"/>
      <c r="AH609" s="140"/>
      <c r="AI609" s="140"/>
      <c r="AJ609" s="228"/>
      <c r="AK609" s="140"/>
      <c r="AL609" s="140"/>
      <c r="AM609" s="140"/>
      <c r="AN609" s="140"/>
      <c r="AO609" s="140"/>
      <c r="AP609" s="140"/>
      <c r="AQ609" s="140"/>
      <c r="AR609" s="140"/>
      <c r="AS609" s="140"/>
      <c r="AT609" s="140"/>
      <c r="AU609" s="140"/>
      <c r="AV609" s="140"/>
      <c r="AW609" s="140"/>
      <c r="AX609" s="140"/>
      <c r="AY609" s="140"/>
      <c r="AZ609" s="140"/>
      <c r="BA609" s="140"/>
      <c r="BB609" s="140"/>
      <c r="BC609" s="140"/>
      <c r="BD609" s="140"/>
      <c r="BE609" s="140"/>
      <c r="BF609" s="150"/>
      <c r="BG609" s="140"/>
      <c r="BH609" s="140"/>
      <c r="BI609" s="140"/>
      <c r="BJ609" s="140"/>
      <c r="BK609" s="140"/>
      <c r="BL609" s="140"/>
      <c r="BM609" s="140"/>
      <c r="BN609" s="140"/>
      <c r="BO609" s="140"/>
      <c r="BP609" s="140"/>
      <c r="BQ609" s="140"/>
      <c r="BR609" s="140"/>
    </row>
    <row r="610" spans="1:70" s="37" customFormat="1" ht="15.75" customHeight="1" x14ac:dyDescent="0.25">
      <c r="A610" s="234"/>
      <c r="B610" s="140"/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44"/>
      <c r="S610" s="140"/>
      <c r="T610" s="140"/>
      <c r="U610" s="140"/>
      <c r="V610" s="140"/>
      <c r="W610" s="140"/>
      <c r="X610" s="140"/>
      <c r="Y610" s="140"/>
      <c r="Z610" s="140"/>
      <c r="AA610" s="140"/>
      <c r="AB610" s="140"/>
      <c r="AC610" s="140"/>
      <c r="AD610" s="140"/>
      <c r="AE610" s="140"/>
      <c r="AF610" s="140"/>
      <c r="AG610" s="140"/>
      <c r="AH610" s="140"/>
      <c r="AI610" s="140"/>
      <c r="AJ610" s="228"/>
      <c r="AK610" s="140"/>
      <c r="AL610" s="140"/>
      <c r="AM610" s="140"/>
      <c r="AN610" s="140"/>
      <c r="AO610" s="140"/>
      <c r="AP610" s="140"/>
      <c r="AQ610" s="140"/>
      <c r="AR610" s="140"/>
      <c r="AS610" s="140"/>
      <c r="AT610" s="140"/>
      <c r="AU610" s="140"/>
      <c r="AV610" s="140"/>
      <c r="AW610" s="140"/>
      <c r="AX610" s="140"/>
      <c r="AY610" s="140"/>
      <c r="AZ610" s="140"/>
      <c r="BA610" s="140"/>
      <c r="BB610" s="140"/>
      <c r="BC610" s="140"/>
      <c r="BD610" s="140"/>
      <c r="BE610" s="140"/>
      <c r="BF610" s="150"/>
      <c r="BG610" s="140"/>
      <c r="BH610" s="140"/>
      <c r="BI610" s="140"/>
      <c r="BJ610" s="140"/>
      <c r="BK610" s="140"/>
      <c r="BL610" s="140"/>
      <c r="BM610" s="140"/>
      <c r="BN610" s="140"/>
      <c r="BO610" s="140"/>
      <c r="BP610" s="140"/>
      <c r="BQ610" s="140"/>
      <c r="BR610" s="140"/>
    </row>
    <row r="611" spans="1:70" s="37" customFormat="1" x14ac:dyDescent="0.25">
      <c r="A611" s="234"/>
      <c r="B611" s="140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44"/>
      <c r="S611" s="140"/>
      <c r="T611" s="140"/>
      <c r="U611" s="140"/>
      <c r="V611" s="140"/>
      <c r="W611" s="140"/>
      <c r="X611" s="140"/>
      <c r="Y611" s="140"/>
      <c r="Z611" s="140"/>
      <c r="AA611" s="140"/>
      <c r="AB611" s="140"/>
      <c r="AC611" s="140"/>
      <c r="AD611" s="140"/>
      <c r="AE611" s="140"/>
      <c r="AF611" s="140"/>
      <c r="AG611" s="140"/>
      <c r="AH611" s="140"/>
      <c r="AI611" s="140"/>
      <c r="AJ611" s="228"/>
      <c r="AK611" s="140"/>
      <c r="AL611" s="140"/>
      <c r="AM611" s="140"/>
      <c r="AN611" s="140"/>
      <c r="AO611" s="140"/>
      <c r="AP611" s="140"/>
      <c r="AQ611" s="140"/>
      <c r="AR611" s="140"/>
      <c r="AS611" s="140"/>
      <c r="AT611" s="140"/>
      <c r="AU611" s="140"/>
      <c r="AV611" s="140"/>
      <c r="AW611" s="140"/>
      <c r="AX611" s="140"/>
      <c r="AY611" s="140"/>
      <c r="AZ611" s="140"/>
      <c r="BA611" s="140"/>
      <c r="BB611" s="140"/>
      <c r="BC611" s="140"/>
      <c r="BD611" s="140"/>
      <c r="BE611" s="140"/>
      <c r="BF611" s="150"/>
      <c r="BG611" s="140"/>
      <c r="BH611" s="140"/>
      <c r="BI611" s="140"/>
      <c r="BJ611" s="140"/>
      <c r="BK611" s="140"/>
      <c r="BL611" s="140"/>
      <c r="BM611" s="140"/>
      <c r="BN611" s="140"/>
      <c r="BO611" s="140"/>
      <c r="BP611" s="140"/>
      <c r="BQ611" s="140"/>
      <c r="BR611" s="140"/>
    </row>
    <row r="612" spans="1:70" s="37" customFormat="1" ht="15.75" customHeight="1" x14ac:dyDescent="0.25">
      <c r="A612" s="234"/>
      <c r="B612" s="140"/>
      <c r="C612" s="140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44"/>
      <c r="S612" s="140"/>
      <c r="T612" s="140"/>
      <c r="U612" s="140"/>
      <c r="V612" s="140"/>
      <c r="W612" s="140"/>
      <c r="X612" s="140"/>
      <c r="Y612" s="140"/>
      <c r="Z612" s="140"/>
      <c r="AA612" s="140"/>
      <c r="AB612" s="140"/>
      <c r="AC612" s="140"/>
      <c r="AD612" s="140"/>
      <c r="AE612" s="140"/>
      <c r="AF612" s="140"/>
      <c r="AG612" s="140"/>
      <c r="AH612" s="140"/>
      <c r="AI612" s="140"/>
      <c r="AJ612" s="228"/>
      <c r="AK612" s="140"/>
      <c r="AL612" s="140"/>
      <c r="AM612" s="140"/>
      <c r="AN612" s="140"/>
      <c r="AO612" s="140"/>
      <c r="AP612" s="140"/>
      <c r="AQ612" s="140"/>
      <c r="AR612" s="140"/>
      <c r="AS612" s="140"/>
      <c r="AT612" s="140"/>
      <c r="AU612" s="140"/>
      <c r="AV612" s="140"/>
      <c r="AW612" s="140"/>
      <c r="AX612" s="140"/>
      <c r="AY612" s="140"/>
      <c r="AZ612" s="140"/>
      <c r="BA612" s="140"/>
      <c r="BB612" s="140"/>
      <c r="BC612" s="140"/>
      <c r="BD612" s="140"/>
      <c r="BE612" s="140"/>
      <c r="BF612" s="150"/>
      <c r="BG612" s="140"/>
      <c r="BH612" s="140"/>
      <c r="BI612" s="140"/>
      <c r="BJ612" s="140"/>
      <c r="BK612" s="140"/>
      <c r="BL612" s="140"/>
      <c r="BM612" s="140"/>
      <c r="BN612" s="140"/>
      <c r="BO612" s="140"/>
      <c r="BP612" s="140"/>
      <c r="BQ612" s="140"/>
      <c r="BR612" s="140"/>
    </row>
    <row r="613" spans="1:70" s="37" customFormat="1" x14ac:dyDescent="0.25">
      <c r="A613" s="234"/>
      <c r="B613" s="140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44"/>
      <c r="S613" s="140"/>
      <c r="T613" s="140"/>
      <c r="U613" s="140"/>
      <c r="V613" s="140"/>
      <c r="W613" s="140"/>
      <c r="X613" s="140"/>
      <c r="Y613" s="140"/>
      <c r="Z613" s="140"/>
      <c r="AA613" s="140"/>
      <c r="AB613" s="140"/>
      <c r="AC613" s="140"/>
      <c r="AD613" s="140"/>
      <c r="AE613" s="140"/>
      <c r="AF613" s="140"/>
      <c r="AG613" s="140"/>
      <c r="AH613" s="140"/>
      <c r="AI613" s="140"/>
      <c r="AJ613" s="228"/>
      <c r="AK613" s="140"/>
      <c r="AL613" s="140"/>
      <c r="AM613" s="140"/>
      <c r="AN613" s="140"/>
      <c r="AO613" s="140"/>
      <c r="AP613" s="140"/>
      <c r="AQ613" s="140"/>
      <c r="AR613" s="140"/>
      <c r="AS613" s="140"/>
      <c r="AT613" s="140"/>
      <c r="AU613" s="140"/>
      <c r="AV613" s="140"/>
      <c r="AW613" s="140"/>
      <c r="AX613" s="140"/>
      <c r="AY613" s="140"/>
      <c r="AZ613" s="140"/>
      <c r="BA613" s="140"/>
      <c r="BB613" s="140"/>
      <c r="BC613" s="140"/>
      <c r="BD613" s="140"/>
      <c r="BE613" s="140"/>
      <c r="BF613" s="150"/>
      <c r="BG613" s="140"/>
      <c r="BH613" s="140"/>
      <c r="BI613" s="140"/>
      <c r="BJ613" s="140"/>
      <c r="BK613" s="140"/>
      <c r="BL613" s="140"/>
      <c r="BM613" s="140"/>
      <c r="BN613" s="140"/>
      <c r="BO613" s="140"/>
      <c r="BP613" s="140"/>
      <c r="BQ613" s="140"/>
      <c r="BR613" s="140"/>
    </row>
    <row r="614" spans="1:70" s="37" customFormat="1" ht="15.75" customHeight="1" x14ac:dyDescent="0.25">
      <c r="A614" s="234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44"/>
      <c r="S614" s="140"/>
      <c r="T614" s="140"/>
      <c r="U614" s="140"/>
      <c r="V614" s="140"/>
      <c r="W614" s="140"/>
      <c r="X614" s="140"/>
      <c r="Y614" s="140"/>
      <c r="Z614" s="140"/>
      <c r="AA614" s="140"/>
      <c r="AB614" s="140"/>
      <c r="AC614" s="140"/>
      <c r="AD614" s="140"/>
      <c r="AE614" s="140"/>
      <c r="AF614" s="140"/>
      <c r="AG614" s="140"/>
      <c r="AH614" s="140"/>
      <c r="AI614" s="140"/>
      <c r="AJ614" s="228"/>
      <c r="AK614" s="140"/>
      <c r="AL614" s="140"/>
      <c r="AM614" s="140"/>
      <c r="AN614" s="140"/>
      <c r="AO614" s="140"/>
      <c r="AP614" s="140"/>
      <c r="AQ614" s="140"/>
      <c r="AR614" s="140"/>
      <c r="AS614" s="140"/>
      <c r="AT614" s="140"/>
      <c r="AU614" s="140"/>
      <c r="AV614" s="140"/>
      <c r="AW614" s="140"/>
      <c r="AX614" s="140"/>
      <c r="AY614" s="140"/>
      <c r="AZ614" s="140"/>
      <c r="BA614" s="140"/>
      <c r="BB614" s="140"/>
      <c r="BC614" s="140"/>
      <c r="BD614" s="140"/>
      <c r="BE614" s="140"/>
      <c r="BF614" s="150"/>
      <c r="BG614" s="140"/>
      <c r="BH614" s="140"/>
      <c r="BI614" s="140"/>
      <c r="BJ614" s="140"/>
      <c r="BK614" s="140"/>
      <c r="BL614" s="140"/>
      <c r="BM614" s="140"/>
      <c r="BN614" s="140"/>
      <c r="BO614" s="140"/>
      <c r="BP614" s="140"/>
      <c r="BQ614" s="140"/>
      <c r="BR614" s="140"/>
    </row>
    <row r="615" spans="1:70" s="37" customFormat="1" x14ac:dyDescent="0.25">
      <c r="A615" s="234"/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44"/>
      <c r="S615" s="140"/>
      <c r="T615" s="140"/>
      <c r="U615" s="140"/>
      <c r="V615" s="140"/>
      <c r="W615" s="140"/>
      <c r="X615" s="140"/>
      <c r="Y615" s="140"/>
      <c r="Z615" s="140"/>
      <c r="AA615" s="140"/>
      <c r="AB615" s="140"/>
      <c r="AC615" s="140"/>
      <c r="AD615" s="140"/>
      <c r="AE615" s="140"/>
      <c r="AF615" s="140"/>
      <c r="AG615" s="140"/>
      <c r="AH615" s="140"/>
      <c r="AI615" s="140"/>
      <c r="AJ615" s="228"/>
      <c r="AK615" s="140"/>
      <c r="AL615" s="140"/>
      <c r="AM615" s="140"/>
      <c r="AN615" s="140"/>
      <c r="AO615" s="140"/>
      <c r="AP615" s="140"/>
      <c r="AQ615" s="140"/>
      <c r="AR615" s="140"/>
      <c r="AS615" s="140"/>
      <c r="AT615" s="140"/>
      <c r="AU615" s="140"/>
      <c r="AV615" s="140"/>
      <c r="AW615" s="140"/>
      <c r="AX615" s="140"/>
      <c r="AY615" s="140"/>
      <c r="AZ615" s="140"/>
      <c r="BA615" s="140"/>
      <c r="BB615" s="140"/>
      <c r="BC615" s="140"/>
      <c r="BD615" s="140"/>
      <c r="BE615" s="140"/>
      <c r="BF615" s="150"/>
      <c r="BG615" s="140"/>
      <c r="BH615" s="140"/>
      <c r="BI615" s="140"/>
      <c r="BJ615" s="140"/>
      <c r="BK615" s="140"/>
      <c r="BL615" s="140"/>
      <c r="BM615" s="140"/>
      <c r="BN615" s="140"/>
      <c r="BO615" s="140"/>
      <c r="BP615" s="140"/>
      <c r="BQ615" s="140"/>
      <c r="BR615" s="140"/>
    </row>
    <row r="616" spans="1:70" s="37" customFormat="1" ht="15.75" customHeight="1" x14ac:dyDescent="0.25">
      <c r="A616" s="234"/>
      <c r="B616" s="140"/>
      <c r="C616" s="140"/>
      <c r="D616" s="140"/>
      <c r="E616" s="140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44"/>
      <c r="S616" s="140"/>
      <c r="T616" s="140"/>
      <c r="U616" s="140"/>
      <c r="V616" s="140"/>
      <c r="W616" s="140"/>
      <c r="X616" s="140"/>
      <c r="Y616" s="140"/>
      <c r="Z616" s="140"/>
      <c r="AA616" s="140"/>
      <c r="AB616" s="140"/>
      <c r="AC616" s="140"/>
      <c r="AD616" s="140"/>
      <c r="AE616" s="140"/>
      <c r="AF616" s="140"/>
      <c r="AG616" s="140"/>
      <c r="AH616" s="140"/>
      <c r="AI616" s="140"/>
      <c r="AJ616" s="228"/>
      <c r="AK616" s="140"/>
      <c r="AL616" s="140"/>
      <c r="AM616" s="140"/>
      <c r="AN616" s="140"/>
      <c r="AO616" s="140"/>
      <c r="AP616" s="140"/>
      <c r="AQ616" s="140"/>
      <c r="AR616" s="140"/>
      <c r="AS616" s="140"/>
      <c r="AT616" s="140"/>
      <c r="AU616" s="140"/>
      <c r="AV616" s="140"/>
      <c r="AW616" s="140"/>
      <c r="AX616" s="140"/>
      <c r="AY616" s="140"/>
      <c r="AZ616" s="140"/>
      <c r="BA616" s="140"/>
      <c r="BB616" s="140"/>
      <c r="BC616" s="140"/>
      <c r="BD616" s="140"/>
      <c r="BE616" s="140"/>
      <c r="BF616" s="150"/>
      <c r="BG616" s="140"/>
      <c r="BH616" s="140"/>
      <c r="BI616" s="140"/>
      <c r="BJ616" s="140"/>
      <c r="BK616" s="140"/>
      <c r="BL616" s="140"/>
      <c r="BM616" s="140"/>
      <c r="BN616" s="140"/>
      <c r="BO616" s="140"/>
      <c r="BP616" s="140"/>
      <c r="BQ616" s="140"/>
      <c r="BR616" s="140"/>
    </row>
    <row r="617" spans="1:70" s="37" customFormat="1" x14ac:dyDescent="0.25">
      <c r="A617" s="234"/>
      <c r="B617" s="140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44"/>
      <c r="S617" s="140"/>
      <c r="T617" s="140"/>
      <c r="U617" s="140"/>
      <c r="V617" s="140"/>
      <c r="W617" s="140"/>
      <c r="X617" s="140"/>
      <c r="Y617" s="140"/>
      <c r="Z617" s="140"/>
      <c r="AA617" s="140"/>
      <c r="AB617" s="140"/>
      <c r="AC617" s="140"/>
      <c r="AD617" s="140"/>
      <c r="AE617" s="140"/>
      <c r="AF617" s="140"/>
      <c r="AG617" s="140"/>
      <c r="AH617" s="140"/>
      <c r="AI617" s="140"/>
      <c r="AJ617" s="228"/>
      <c r="AK617" s="140"/>
      <c r="AL617" s="140"/>
      <c r="AM617" s="140"/>
      <c r="AN617" s="140"/>
      <c r="AO617" s="140"/>
      <c r="AP617" s="140"/>
      <c r="AQ617" s="140"/>
      <c r="AR617" s="140"/>
      <c r="AS617" s="140"/>
      <c r="AT617" s="140"/>
      <c r="AU617" s="140"/>
      <c r="AV617" s="140"/>
      <c r="AW617" s="140"/>
      <c r="AX617" s="140"/>
      <c r="AY617" s="140"/>
      <c r="AZ617" s="140"/>
      <c r="BA617" s="140"/>
      <c r="BB617" s="140"/>
      <c r="BC617" s="140"/>
      <c r="BD617" s="140"/>
      <c r="BE617" s="140"/>
      <c r="BF617" s="150"/>
      <c r="BG617" s="140"/>
      <c r="BH617" s="140"/>
      <c r="BI617" s="140"/>
      <c r="BJ617" s="140"/>
      <c r="BK617" s="140"/>
      <c r="BL617" s="140"/>
      <c r="BM617" s="140"/>
      <c r="BN617" s="140"/>
      <c r="BO617" s="140"/>
      <c r="BP617" s="140"/>
      <c r="BQ617" s="140"/>
      <c r="BR617" s="140"/>
    </row>
    <row r="618" spans="1:70" s="37" customFormat="1" ht="15.75" customHeight="1" x14ac:dyDescent="0.25">
      <c r="A618" s="234"/>
      <c r="B618" s="140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44"/>
      <c r="S618" s="140"/>
      <c r="T618" s="140"/>
      <c r="U618" s="140"/>
      <c r="V618" s="140"/>
      <c r="W618" s="140"/>
      <c r="X618" s="140"/>
      <c r="Y618" s="140"/>
      <c r="Z618" s="140"/>
      <c r="AA618" s="140"/>
      <c r="AB618" s="140"/>
      <c r="AC618" s="140"/>
      <c r="AD618" s="140"/>
      <c r="AE618" s="140"/>
      <c r="AF618" s="140"/>
      <c r="AG618" s="140"/>
      <c r="AH618" s="140"/>
      <c r="AI618" s="140"/>
      <c r="AJ618" s="228"/>
      <c r="AK618" s="140"/>
      <c r="AL618" s="140"/>
      <c r="AM618" s="140"/>
      <c r="AN618" s="140"/>
      <c r="AO618" s="140"/>
      <c r="AP618" s="140"/>
      <c r="AQ618" s="140"/>
      <c r="AR618" s="140"/>
      <c r="AS618" s="140"/>
      <c r="AT618" s="140"/>
      <c r="AU618" s="140"/>
      <c r="AV618" s="140"/>
      <c r="AW618" s="140"/>
      <c r="AX618" s="140"/>
      <c r="AY618" s="140"/>
      <c r="AZ618" s="140"/>
      <c r="BA618" s="140"/>
      <c r="BB618" s="140"/>
      <c r="BC618" s="140"/>
      <c r="BD618" s="140"/>
      <c r="BE618" s="140"/>
      <c r="BF618" s="150"/>
      <c r="BG618" s="140"/>
      <c r="BH618" s="140"/>
      <c r="BI618" s="140"/>
      <c r="BJ618" s="140"/>
      <c r="BK618" s="140"/>
      <c r="BL618" s="140"/>
      <c r="BM618" s="140"/>
      <c r="BN618" s="140"/>
      <c r="BO618" s="140"/>
      <c r="BP618" s="140"/>
      <c r="BQ618" s="140"/>
      <c r="BR618" s="140"/>
    </row>
    <row r="619" spans="1:70" s="37" customFormat="1" x14ac:dyDescent="0.25">
      <c r="A619" s="234"/>
      <c r="B619" s="140"/>
      <c r="C619" s="140"/>
      <c r="D619" s="140"/>
      <c r="E619" s="140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44"/>
      <c r="S619" s="140"/>
      <c r="T619" s="140"/>
      <c r="U619" s="140"/>
      <c r="V619" s="140"/>
      <c r="W619" s="140"/>
      <c r="X619" s="140"/>
      <c r="Y619" s="140"/>
      <c r="Z619" s="140"/>
      <c r="AA619" s="140"/>
      <c r="AB619" s="140"/>
      <c r="AC619" s="140"/>
      <c r="AD619" s="140"/>
      <c r="AE619" s="140"/>
      <c r="AF619" s="140"/>
      <c r="AG619" s="140"/>
      <c r="AH619" s="140"/>
      <c r="AI619" s="140"/>
      <c r="AJ619" s="228"/>
      <c r="AK619" s="140"/>
      <c r="AL619" s="140"/>
      <c r="AM619" s="140"/>
      <c r="AN619" s="140"/>
      <c r="AO619" s="140"/>
      <c r="AP619" s="140"/>
      <c r="AQ619" s="140"/>
      <c r="AR619" s="140"/>
      <c r="AS619" s="140"/>
      <c r="AT619" s="140"/>
      <c r="AU619" s="140"/>
      <c r="AV619" s="140"/>
      <c r="AW619" s="140"/>
      <c r="AX619" s="140"/>
      <c r="AY619" s="140"/>
      <c r="AZ619" s="140"/>
      <c r="BA619" s="140"/>
      <c r="BB619" s="140"/>
      <c r="BC619" s="140"/>
      <c r="BD619" s="140"/>
      <c r="BE619" s="140"/>
      <c r="BF619" s="150"/>
      <c r="BG619" s="140"/>
      <c r="BH619" s="140"/>
      <c r="BI619" s="140"/>
      <c r="BJ619" s="140"/>
      <c r="BK619" s="140"/>
      <c r="BL619" s="140"/>
      <c r="BM619" s="140"/>
      <c r="BN619" s="140"/>
      <c r="BO619" s="140"/>
      <c r="BP619" s="140"/>
      <c r="BQ619" s="140"/>
      <c r="BR619" s="140"/>
    </row>
    <row r="620" spans="1:70" s="37" customFormat="1" ht="15.75" customHeight="1" x14ac:dyDescent="0.25">
      <c r="A620" s="234"/>
      <c r="B620" s="140"/>
      <c r="C620" s="140"/>
      <c r="D620" s="140"/>
      <c r="E620" s="140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44"/>
      <c r="S620" s="140"/>
      <c r="T620" s="140"/>
      <c r="U620" s="140"/>
      <c r="V620" s="140"/>
      <c r="W620" s="140"/>
      <c r="X620" s="140"/>
      <c r="Y620" s="140"/>
      <c r="Z620" s="140"/>
      <c r="AA620" s="140"/>
      <c r="AB620" s="140"/>
      <c r="AC620" s="140"/>
      <c r="AD620" s="140"/>
      <c r="AE620" s="140"/>
      <c r="AF620" s="140"/>
      <c r="AG620" s="140"/>
      <c r="AH620" s="140"/>
      <c r="AI620" s="140"/>
      <c r="AJ620" s="228"/>
      <c r="AK620" s="140"/>
      <c r="AL620" s="140"/>
      <c r="AM620" s="140"/>
      <c r="AN620" s="140"/>
      <c r="AO620" s="140"/>
      <c r="AP620" s="140"/>
      <c r="AQ620" s="140"/>
      <c r="AR620" s="140"/>
      <c r="AS620" s="140"/>
      <c r="AT620" s="140"/>
      <c r="AU620" s="140"/>
      <c r="AV620" s="140"/>
      <c r="AW620" s="140"/>
      <c r="AX620" s="140"/>
      <c r="AY620" s="140"/>
      <c r="AZ620" s="140"/>
      <c r="BA620" s="140"/>
      <c r="BB620" s="140"/>
      <c r="BC620" s="140"/>
      <c r="BD620" s="140"/>
      <c r="BE620" s="140"/>
      <c r="BF620" s="150"/>
      <c r="BG620" s="140"/>
      <c r="BH620" s="140"/>
      <c r="BI620" s="140"/>
      <c r="BJ620" s="140"/>
      <c r="BK620" s="140"/>
      <c r="BL620" s="140"/>
      <c r="BM620" s="140"/>
      <c r="BN620" s="140"/>
      <c r="BO620" s="140"/>
      <c r="BP620" s="140"/>
      <c r="BQ620" s="140"/>
      <c r="BR620" s="140"/>
    </row>
    <row r="621" spans="1:70" s="37" customFormat="1" x14ac:dyDescent="0.25">
      <c r="A621" s="234"/>
      <c r="B621" s="140"/>
      <c r="C621" s="140"/>
      <c r="D621" s="140"/>
      <c r="E621" s="140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44"/>
      <c r="S621" s="140"/>
      <c r="T621" s="140"/>
      <c r="U621" s="140"/>
      <c r="V621" s="140"/>
      <c r="W621" s="140"/>
      <c r="X621" s="140"/>
      <c r="Y621" s="140"/>
      <c r="Z621" s="140"/>
      <c r="AA621" s="140"/>
      <c r="AB621" s="140"/>
      <c r="AC621" s="140"/>
      <c r="AD621" s="140"/>
      <c r="AE621" s="140"/>
      <c r="AF621" s="140"/>
      <c r="AG621" s="140"/>
      <c r="AH621" s="140"/>
      <c r="AI621" s="140"/>
      <c r="AJ621" s="228"/>
      <c r="AK621" s="140"/>
      <c r="AL621" s="140"/>
      <c r="AM621" s="140"/>
      <c r="AN621" s="140"/>
      <c r="AO621" s="140"/>
      <c r="AP621" s="140"/>
      <c r="AQ621" s="140"/>
      <c r="AR621" s="140"/>
      <c r="AS621" s="140"/>
      <c r="AT621" s="140"/>
      <c r="AU621" s="140"/>
      <c r="AV621" s="140"/>
      <c r="AW621" s="140"/>
      <c r="AX621" s="140"/>
      <c r="AY621" s="140"/>
      <c r="AZ621" s="140"/>
      <c r="BA621" s="140"/>
      <c r="BB621" s="140"/>
      <c r="BC621" s="140"/>
      <c r="BD621" s="140"/>
      <c r="BE621" s="140"/>
      <c r="BF621" s="150"/>
      <c r="BG621" s="140"/>
      <c r="BH621" s="140"/>
      <c r="BI621" s="140"/>
      <c r="BJ621" s="140"/>
      <c r="BK621" s="140"/>
      <c r="BL621" s="140"/>
      <c r="BM621" s="140"/>
      <c r="BN621" s="140"/>
      <c r="BO621" s="140"/>
      <c r="BP621" s="140"/>
      <c r="BQ621" s="140"/>
      <c r="BR621" s="140"/>
    </row>
    <row r="622" spans="1:70" s="37" customFormat="1" ht="15.75" customHeight="1" x14ac:dyDescent="0.25">
      <c r="A622" s="234"/>
      <c r="B622" s="140"/>
      <c r="C622" s="140"/>
      <c r="D622" s="140"/>
      <c r="E622" s="140"/>
      <c r="F622" s="140"/>
      <c r="G622" s="140"/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44"/>
      <c r="S622" s="140"/>
      <c r="T622" s="140"/>
      <c r="U622" s="140"/>
      <c r="V622" s="140"/>
      <c r="W622" s="140"/>
      <c r="X622" s="140"/>
      <c r="Y622" s="140"/>
      <c r="Z622" s="140"/>
      <c r="AA622" s="140"/>
      <c r="AB622" s="140"/>
      <c r="AC622" s="140"/>
      <c r="AD622" s="140"/>
      <c r="AE622" s="140"/>
      <c r="AF622" s="140"/>
      <c r="AG622" s="140"/>
      <c r="AH622" s="140"/>
      <c r="AI622" s="140"/>
      <c r="AJ622" s="228"/>
      <c r="AK622" s="140"/>
      <c r="AL622" s="140"/>
      <c r="AM622" s="140"/>
      <c r="AN622" s="140"/>
      <c r="AO622" s="140"/>
      <c r="AP622" s="140"/>
      <c r="AQ622" s="140"/>
      <c r="AR622" s="140"/>
      <c r="AS622" s="140"/>
      <c r="AT622" s="140"/>
      <c r="AU622" s="140"/>
      <c r="AV622" s="140"/>
      <c r="AW622" s="140"/>
      <c r="AX622" s="140"/>
      <c r="AY622" s="140"/>
      <c r="AZ622" s="140"/>
      <c r="BA622" s="140"/>
      <c r="BB622" s="140"/>
      <c r="BC622" s="140"/>
      <c r="BD622" s="140"/>
      <c r="BE622" s="140"/>
      <c r="BF622" s="150"/>
      <c r="BG622" s="140"/>
      <c r="BH622" s="140"/>
      <c r="BI622" s="140"/>
      <c r="BJ622" s="140"/>
      <c r="BK622" s="140"/>
      <c r="BL622" s="140"/>
      <c r="BM622" s="140"/>
      <c r="BN622" s="140"/>
      <c r="BO622" s="140"/>
      <c r="BP622" s="140"/>
      <c r="BQ622" s="140"/>
      <c r="BR622" s="140"/>
    </row>
    <row r="623" spans="1:70" s="37" customFormat="1" x14ac:dyDescent="0.25">
      <c r="A623" s="234"/>
      <c r="B623" s="140"/>
      <c r="C623" s="140"/>
      <c r="D623" s="140"/>
      <c r="E623" s="140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44"/>
      <c r="S623" s="140"/>
      <c r="T623" s="140"/>
      <c r="U623" s="140"/>
      <c r="V623" s="140"/>
      <c r="W623" s="140"/>
      <c r="X623" s="140"/>
      <c r="Y623" s="140"/>
      <c r="Z623" s="140"/>
      <c r="AA623" s="140"/>
      <c r="AB623" s="140"/>
      <c r="AC623" s="140"/>
      <c r="AD623" s="140"/>
      <c r="AE623" s="140"/>
      <c r="AF623" s="140"/>
      <c r="AG623" s="140"/>
      <c r="AH623" s="140"/>
      <c r="AI623" s="140"/>
      <c r="AJ623" s="228"/>
      <c r="AK623" s="140"/>
      <c r="AL623" s="140"/>
      <c r="AM623" s="140"/>
      <c r="AN623" s="140"/>
      <c r="AO623" s="140"/>
      <c r="AP623" s="140"/>
      <c r="AQ623" s="140"/>
      <c r="AR623" s="140"/>
      <c r="AS623" s="140"/>
      <c r="AT623" s="140"/>
      <c r="AU623" s="140"/>
      <c r="AV623" s="140"/>
      <c r="AW623" s="140"/>
      <c r="AX623" s="140"/>
      <c r="AY623" s="140"/>
      <c r="AZ623" s="140"/>
      <c r="BA623" s="140"/>
      <c r="BB623" s="140"/>
      <c r="BC623" s="140"/>
      <c r="BD623" s="140"/>
      <c r="BE623" s="140"/>
      <c r="BF623" s="150"/>
      <c r="BG623" s="140"/>
      <c r="BH623" s="140"/>
      <c r="BI623" s="140"/>
      <c r="BJ623" s="140"/>
      <c r="BK623" s="140"/>
      <c r="BL623" s="140"/>
      <c r="BM623" s="140"/>
      <c r="BN623" s="140"/>
      <c r="BO623" s="140"/>
      <c r="BP623" s="140"/>
      <c r="BQ623" s="140"/>
      <c r="BR623" s="140"/>
    </row>
    <row r="624" spans="1:70" s="37" customFormat="1" ht="15.75" customHeight="1" x14ac:dyDescent="0.25">
      <c r="A624" s="234"/>
      <c r="B624" s="140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44"/>
      <c r="S624" s="140"/>
      <c r="T624" s="140"/>
      <c r="U624" s="140"/>
      <c r="V624" s="140"/>
      <c r="W624" s="140"/>
      <c r="X624" s="140"/>
      <c r="Y624" s="140"/>
      <c r="Z624" s="140"/>
      <c r="AA624" s="140"/>
      <c r="AB624" s="140"/>
      <c r="AC624" s="140"/>
      <c r="AD624" s="140"/>
      <c r="AE624" s="140"/>
      <c r="AF624" s="140"/>
      <c r="AG624" s="140"/>
      <c r="AH624" s="140"/>
      <c r="AI624" s="140"/>
      <c r="AJ624" s="228"/>
      <c r="AK624" s="140"/>
      <c r="AL624" s="140"/>
      <c r="AM624" s="140"/>
      <c r="AN624" s="140"/>
      <c r="AO624" s="140"/>
      <c r="AP624" s="140"/>
      <c r="AQ624" s="140"/>
      <c r="AR624" s="140"/>
      <c r="AS624" s="140"/>
      <c r="AT624" s="140"/>
      <c r="AU624" s="140"/>
      <c r="AV624" s="140"/>
      <c r="AW624" s="140"/>
      <c r="AX624" s="140"/>
      <c r="AY624" s="140"/>
      <c r="AZ624" s="140"/>
      <c r="BA624" s="140"/>
      <c r="BB624" s="140"/>
      <c r="BC624" s="140"/>
      <c r="BD624" s="140"/>
      <c r="BE624" s="140"/>
      <c r="BF624" s="150"/>
      <c r="BG624" s="140"/>
      <c r="BH624" s="140"/>
      <c r="BI624" s="140"/>
      <c r="BJ624" s="140"/>
      <c r="BK624" s="140"/>
      <c r="BL624" s="140"/>
      <c r="BM624" s="140"/>
      <c r="BN624" s="140"/>
      <c r="BO624" s="140"/>
      <c r="BP624" s="140"/>
      <c r="BQ624" s="140"/>
      <c r="BR624" s="140"/>
    </row>
    <row r="625" spans="1:70" s="37" customFormat="1" x14ac:dyDescent="0.25">
      <c r="A625" s="234"/>
      <c r="B625" s="140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44"/>
      <c r="S625" s="140"/>
      <c r="T625" s="140"/>
      <c r="U625" s="140"/>
      <c r="V625" s="140"/>
      <c r="W625" s="140"/>
      <c r="X625" s="140"/>
      <c r="Y625" s="140"/>
      <c r="Z625" s="140"/>
      <c r="AA625" s="140"/>
      <c r="AB625" s="140"/>
      <c r="AC625" s="140"/>
      <c r="AD625" s="140"/>
      <c r="AE625" s="140"/>
      <c r="AF625" s="140"/>
      <c r="AG625" s="140"/>
      <c r="AH625" s="140"/>
      <c r="AI625" s="140"/>
      <c r="AJ625" s="228"/>
      <c r="AK625" s="140"/>
      <c r="AL625" s="140"/>
      <c r="AM625" s="140"/>
      <c r="AN625" s="140"/>
      <c r="AO625" s="140"/>
      <c r="AP625" s="140"/>
      <c r="AQ625" s="140"/>
      <c r="AR625" s="140"/>
      <c r="AS625" s="140"/>
      <c r="AT625" s="140"/>
      <c r="AU625" s="140"/>
      <c r="AV625" s="140"/>
      <c r="AW625" s="140"/>
      <c r="AX625" s="140"/>
      <c r="AY625" s="140"/>
      <c r="AZ625" s="140"/>
      <c r="BA625" s="140"/>
      <c r="BB625" s="140"/>
      <c r="BC625" s="140"/>
      <c r="BD625" s="140"/>
      <c r="BE625" s="140"/>
      <c r="BF625" s="150"/>
      <c r="BG625" s="140"/>
      <c r="BH625" s="140"/>
      <c r="BI625" s="140"/>
      <c r="BJ625" s="140"/>
      <c r="BK625" s="140"/>
      <c r="BL625" s="140"/>
      <c r="BM625" s="140"/>
      <c r="BN625" s="140"/>
      <c r="BO625" s="140"/>
      <c r="BP625" s="140"/>
      <c r="BQ625" s="140"/>
      <c r="BR625" s="140"/>
    </row>
    <row r="626" spans="1:70" s="37" customFormat="1" ht="15.75" customHeight="1" x14ac:dyDescent="0.25">
      <c r="A626" s="234"/>
      <c r="B626" s="140"/>
      <c r="C626" s="140"/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44"/>
      <c r="S626" s="140"/>
      <c r="T626" s="140"/>
      <c r="U626" s="140"/>
      <c r="V626" s="140"/>
      <c r="W626" s="140"/>
      <c r="X626" s="140"/>
      <c r="Y626" s="140"/>
      <c r="Z626" s="140"/>
      <c r="AA626" s="140"/>
      <c r="AB626" s="140"/>
      <c r="AC626" s="140"/>
      <c r="AD626" s="140"/>
      <c r="AE626" s="140"/>
      <c r="AF626" s="140"/>
      <c r="AG626" s="140"/>
      <c r="AH626" s="140"/>
      <c r="AI626" s="140"/>
      <c r="AJ626" s="228"/>
      <c r="AK626" s="140"/>
      <c r="AL626" s="140"/>
      <c r="AM626" s="140"/>
      <c r="AN626" s="140"/>
      <c r="AO626" s="140"/>
      <c r="AP626" s="140"/>
      <c r="AQ626" s="140"/>
      <c r="AR626" s="140"/>
      <c r="AS626" s="140"/>
      <c r="AT626" s="140"/>
      <c r="AU626" s="140"/>
      <c r="AV626" s="140"/>
      <c r="AW626" s="140"/>
      <c r="AX626" s="140"/>
      <c r="AY626" s="140"/>
      <c r="AZ626" s="140"/>
      <c r="BA626" s="140"/>
      <c r="BB626" s="140"/>
      <c r="BC626" s="140"/>
      <c r="BD626" s="140"/>
      <c r="BE626" s="140"/>
      <c r="BF626" s="150"/>
      <c r="BG626" s="140"/>
      <c r="BH626" s="140"/>
      <c r="BI626" s="140"/>
      <c r="BJ626" s="140"/>
      <c r="BK626" s="140"/>
      <c r="BL626" s="140"/>
      <c r="BM626" s="140"/>
      <c r="BN626" s="140"/>
      <c r="BO626" s="140"/>
      <c r="BP626" s="140"/>
      <c r="BQ626" s="140"/>
      <c r="BR626" s="140"/>
    </row>
    <row r="627" spans="1:70" s="37" customFormat="1" x14ac:dyDescent="0.25">
      <c r="A627" s="234"/>
      <c r="B627" s="140"/>
      <c r="C627" s="140"/>
      <c r="D627" s="140"/>
      <c r="E627" s="140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44"/>
      <c r="S627" s="140"/>
      <c r="T627" s="140"/>
      <c r="U627" s="140"/>
      <c r="V627" s="140"/>
      <c r="W627" s="140"/>
      <c r="X627" s="140"/>
      <c r="Y627" s="140"/>
      <c r="Z627" s="140"/>
      <c r="AA627" s="140"/>
      <c r="AB627" s="140"/>
      <c r="AC627" s="140"/>
      <c r="AD627" s="140"/>
      <c r="AE627" s="140"/>
      <c r="AF627" s="140"/>
      <c r="AG627" s="140"/>
      <c r="AH627" s="140"/>
      <c r="AI627" s="140"/>
      <c r="AJ627" s="228"/>
      <c r="AK627" s="140"/>
      <c r="AL627" s="140"/>
      <c r="AM627" s="140"/>
      <c r="AN627" s="140"/>
      <c r="AO627" s="140"/>
      <c r="AP627" s="140"/>
      <c r="AQ627" s="140"/>
      <c r="AR627" s="140"/>
      <c r="AS627" s="140"/>
      <c r="AT627" s="140"/>
      <c r="AU627" s="140"/>
      <c r="AV627" s="140"/>
      <c r="AW627" s="140"/>
      <c r="AX627" s="140"/>
      <c r="AY627" s="140"/>
      <c r="AZ627" s="140"/>
      <c r="BA627" s="140"/>
      <c r="BB627" s="140"/>
      <c r="BC627" s="140"/>
      <c r="BD627" s="140"/>
      <c r="BE627" s="140"/>
      <c r="BF627" s="150"/>
      <c r="BG627" s="140"/>
      <c r="BH627" s="140"/>
      <c r="BI627" s="140"/>
      <c r="BJ627" s="140"/>
      <c r="BK627" s="140"/>
      <c r="BL627" s="140"/>
      <c r="BM627" s="140"/>
      <c r="BN627" s="140"/>
      <c r="BO627" s="140"/>
      <c r="BP627" s="140"/>
      <c r="BQ627" s="140"/>
      <c r="BR627" s="140"/>
    </row>
    <row r="628" spans="1:70" s="37" customFormat="1" ht="15.75" customHeight="1" x14ac:dyDescent="0.25">
      <c r="A628" s="234"/>
      <c r="B628" s="140"/>
      <c r="C628" s="140"/>
      <c r="D628" s="140"/>
      <c r="E628" s="140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44"/>
      <c r="S628" s="140"/>
      <c r="T628" s="140"/>
      <c r="U628" s="140"/>
      <c r="V628" s="140"/>
      <c r="W628" s="140"/>
      <c r="X628" s="140"/>
      <c r="Y628" s="140"/>
      <c r="Z628" s="140"/>
      <c r="AA628" s="140"/>
      <c r="AB628" s="140"/>
      <c r="AC628" s="140"/>
      <c r="AD628" s="140"/>
      <c r="AE628" s="140"/>
      <c r="AF628" s="140"/>
      <c r="AG628" s="140"/>
      <c r="AH628" s="140"/>
      <c r="AI628" s="140"/>
      <c r="AJ628" s="228"/>
      <c r="AK628" s="140"/>
      <c r="AL628" s="140"/>
      <c r="AM628" s="140"/>
      <c r="AN628" s="140"/>
      <c r="AO628" s="140"/>
      <c r="AP628" s="140"/>
      <c r="AQ628" s="140"/>
      <c r="AR628" s="140"/>
      <c r="AS628" s="140"/>
      <c r="AT628" s="140"/>
      <c r="AU628" s="140"/>
      <c r="AV628" s="140"/>
      <c r="AW628" s="140"/>
      <c r="AX628" s="140"/>
      <c r="AY628" s="140"/>
      <c r="AZ628" s="140"/>
      <c r="BA628" s="140"/>
      <c r="BB628" s="140"/>
      <c r="BC628" s="140"/>
      <c r="BD628" s="140"/>
      <c r="BE628" s="140"/>
      <c r="BF628" s="150"/>
      <c r="BG628" s="140"/>
      <c r="BH628" s="140"/>
      <c r="BI628" s="140"/>
      <c r="BJ628" s="140"/>
      <c r="BK628" s="140"/>
      <c r="BL628" s="140"/>
      <c r="BM628" s="140"/>
      <c r="BN628" s="140"/>
      <c r="BO628" s="140"/>
      <c r="BP628" s="140"/>
      <c r="BQ628" s="140"/>
      <c r="BR628" s="140"/>
    </row>
    <row r="629" spans="1:70" s="37" customFormat="1" x14ac:dyDescent="0.25">
      <c r="A629" s="234"/>
      <c r="B629" s="140"/>
      <c r="C629" s="140"/>
      <c r="D629" s="140"/>
      <c r="E629" s="140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  <c r="R629" s="44"/>
      <c r="S629" s="140"/>
      <c r="T629" s="140"/>
      <c r="U629" s="140"/>
      <c r="V629" s="140"/>
      <c r="W629" s="140"/>
      <c r="X629" s="140"/>
      <c r="Y629" s="140"/>
      <c r="Z629" s="140"/>
      <c r="AA629" s="140"/>
      <c r="AB629" s="140"/>
      <c r="AC629" s="140"/>
      <c r="AD629" s="140"/>
      <c r="AE629" s="140"/>
      <c r="AF629" s="140"/>
      <c r="AG629" s="140"/>
      <c r="AH629" s="140"/>
      <c r="AI629" s="140"/>
      <c r="AJ629" s="228"/>
      <c r="AK629" s="140"/>
      <c r="AL629" s="140"/>
      <c r="AM629" s="140"/>
      <c r="AN629" s="140"/>
      <c r="AO629" s="140"/>
      <c r="AP629" s="140"/>
      <c r="AQ629" s="140"/>
      <c r="AR629" s="140"/>
      <c r="AS629" s="140"/>
      <c r="AT629" s="140"/>
      <c r="AU629" s="140"/>
      <c r="AV629" s="140"/>
      <c r="AW629" s="140"/>
      <c r="AX629" s="140"/>
      <c r="AY629" s="140"/>
      <c r="AZ629" s="140"/>
      <c r="BA629" s="140"/>
      <c r="BB629" s="140"/>
      <c r="BC629" s="140"/>
      <c r="BD629" s="140"/>
      <c r="BE629" s="140"/>
      <c r="BF629" s="150"/>
      <c r="BG629" s="140"/>
      <c r="BH629" s="140"/>
      <c r="BI629" s="140"/>
      <c r="BJ629" s="140"/>
      <c r="BK629" s="140"/>
      <c r="BL629" s="140"/>
      <c r="BM629" s="140"/>
      <c r="BN629" s="140"/>
      <c r="BO629" s="140"/>
      <c r="BP629" s="140"/>
      <c r="BQ629" s="140"/>
      <c r="BR629" s="140"/>
    </row>
    <row r="630" spans="1:70" s="37" customFormat="1" ht="15.75" customHeight="1" x14ac:dyDescent="0.25">
      <c r="A630" s="234"/>
      <c r="B630" s="140"/>
      <c r="C630" s="140"/>
      <c r="D630" s="140"/>
      <c r="E630" s="140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44"/>
      <c r="S630" s="140"/>
      <c r="T630" s="140"/>
      <c r="U630" s="140"/>
      <c r="V630" s="140"/>
      <c r="W630" s="140"/>
      <c r="X630" s="140"/>
      <c r="Y630" s="140"/>
      <c r="Z630" s="140"/>
      <c r="AA630" s="140"/>
      <c r="AB630" s="140"/>
      <c r="AC630" s="140"/>
      <c r="AD630" s="140"/>
      <c r="AE630" s="140"/>
      <c r="AF630" s="140"/>
      <c r="AG630" s="140"/>
      <c r="AH630" s="140"/>
      <c r="AI630" s="140"/>
      <c r="AJ630" s="228"/>
      <c r="AK630" s="140"/>
      <c r="AL630" s="140"/>
      <c r="AM630" s="140"/>
      <c r="AN630" s="140"/>
      <c r="AO630" s="140"/>
      <c r="AP630" s="140"/>
      <c r="AQ630" s="140"/>
      <c r="AR630" s="140"/>
      <c r="AS630" s="140"/>
      <c r="AT630" s="140"/>
      <c r="AU630" s="140"/>
      <c r="AV630" s="140"/>
      <c r="AW630" s="140"/>
      <c r="AX630" s="140"/>
      <c r="AY630" s="140"/>
      <c r="AZ630" s="140"/>
      <c r="BA630" s="140"/>
      <c r="BB630" s="140"/>
      <c r="BC630" s="140"/>
      <c r="BD630" s="140"/>
      <c r="BE630" s="140"/>
      <c r="BF630" s="150"/>
      <c r="BG630" s="140"/>
      <c r="BH630" s="140"/>
      <c r="BI630" s="140"/>
      <c r="BJ630" s="140"/>
      <c r="BK630" s="140"/>
      <c r="BL630" s="140"/>
      <c r="BM630" s="140"/>
      <c r="BN630" s="140"/>
      <c r="BO630" s="140"/>
      <c r="BP630" s="140"/>
      <c r="BQ630" s="140"/>
      <c r="BR630" s="140"/>
    </row>
    <row r="631" spans="1:70" s="37" customFormat="1" x14ac:dyDescent="0.25">
      <c r="A631" s="234"/>
      <c r="B631" s="140"/>
      <c r="C631" s="140"/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44"/>
      <c r="S631" s="140"/>
      <c r="T631" s="140"/>
      <c r="U631" s="140"/>
      <c r="V631" s="140"/>
      <c r="W631" s="140"/>
      <c r="X631" s="140"/>
      <c r="Y631" s="140"/>
      <c r="Z631" s="140"/>
      <c r="AA631" s="140"/>
      <c r="AB631" s="140"/>
      <c r="AC631" s="140"/>
      <c r="AD631" s="140"/>
      <c r="AE631" s="140"/>
      <c r="AF631" s="140"/>
      <c r="AG631" s="140"/>
      <c r="AH631" s="140"/>
      <c r="AI631" s="140"/>
      <c r="AJ631" s="228"/>
      <c r="AK631" s="140"/>
      <c r="AL631" s="140"/>
      <c r="AM631" s="140"/>
      <c r="AN631" s="140"/>
      <c r="AO631" s="140"/>
      <c r="AP631" s="140"/>
      <c r="AQ631" s="140"/>
      <c r="AR631" s="140"/>
      <c r="AS631" s="140"/>
      <c r="AT631" s="140"/>
      <c r="AU631" s="140"/>
      <c r="AV631" s="140"/>
      <c r="AW631" s="140"/>
      <c r="AX631" s="140"/>
      <c r="AY631" s="140"/>
      <c r="AZ631" s="140"/>
      <c r="BA631" s="140"/>
      <c r="BB631" s="140"/>
      <c r="BC631" s="140"/>
      <c r="BD631" s="140"/>
      <c r="BE631" s="140"/>
      <c r="BF631" s="150"/>
      <c r="BG631" s="140"/>
      <c r="BH631" s="140"/>
      <c r="BI631" s="140"/>
      <c r="BJ631" s="140"/>
      <c r="BK631" s="140"/>
      <c r="BL631" s="140"/>
      <c r="BM631" s="140"/>
      <c r="BN631" s="140"/>
      <c r="BO631" s="140"/>
      <c r="BP631" s="140"/>
      <c r="BQ631" s="140"/>
      <c r="BR631" s="140"/>
    </row>
    <row r="632" spans="1:70" s="37" customFormat="1" ht="15.75" customHeight="1" x14ac:dyDescent="0.25">
      <c r="A632" s="234"/>
      <c r="B632" s="140"/>
      <c r="C632" s="140"/>
      <c r="D632" s="140"/>
      <c r="E632" s="140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44"/>
      <c r="S632" s="140"/>
      <c r="T632" s="140"/>
      <c r="U632" s="140"/>
      <c r="V632" s="140"/>
      <c r="W632" s="140"/>
      <c r="X632" s="140"/>
      <c r="Y632" s="140"/>
      <c r="Z632" s="140"/>
      <c r="AA632" s="140"/>
      <c r="AB632" s="140"/>
      <c r="AC632" s="140"/>
      <c r="AD632" s="140"/>
      <c r="AE632" s="140"/>
      <c r="AF632" s="140"/>
      <c r="AG632" s="140"/>
      <c r="AH632" s="140"/>
      <c r="AI632" s="140"/>
      <c r="AJ632" s="228"/>
      <c r="AK632" s="140"/>
      <c r="AL632" s="140"/>
      <c r="AM632" s="140"/>
      <c r="AN632" s="140"/>
      <c r="AO632" s="140"/>
      <c r="AP632" s="140"/>
      <c r="AQ632" s="140"/>
      <c r="AR632" s="140"/>
      <c r="AS632" s="140"/>
      <c r="AT632" s="140"/>
      <c r="AU632" s="140"/>
      <c r="AV632" s="140"/>
      <c r="AW632" s="140"/>
      <c r="AX632" s="140"/>
      <c r="AY632" s="140"/>
      <c r="AZ632" s="140"/>
      <c r="BA632" s="140"/>
      <c r="BB632" s="140"/>
      <c r="BC632" s="140"/>
      <c r="BD632" s="140"/>
      <c r="BE632" s="140"/>
      <c r="BF632" s="150"/>
      <c r="BG632" s="140"/>
      <c r="BH632" s="140"/>
      <c r="BI632" s="140"/>
      <c r="BJ632" s="140"/>
      <c r="BK632" s="140"/>
      <c r="BL632" s="140"/>
      <c r="BM632" s="140"/>
      <c r="BN632" s="140"/>
      <c r="BO632" s="140"/>
      <c r="BP632" s="140"/>
      <c r="BQ632" s="140"/>
      <c r="BR632" s="140"/>
    </row>
    <row r="633" spans="1:70" s="37" customFormat="1" x14ac:dyDescent="0.25">
      <c r="A633" s="234"/>
      <c r="B633" s="140"/>
      <c r="C633" s="140"/>
      <c r="D633" s="140"/>
      <c r="E633" s="140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44"/>
      <c r="S633" s="140"/>
      <c r="T633" s="140"/>
      <c r="U633" s="140"/>
      <c r="V633" s="140"/>
      <c r="W633" s="140"/>
      <c r="X633" s="140"/>
      <c r="Y633" s="140"/>
      <c r="Z633" s="140"/>
      <c r="AA633" s="140"/>
      <c r="AB633" s="140"/>
      <c r="AC633" s="140"/>
      <c r="AD633" s="140"/>
      <c r="AE633" s="140"/>
      <c r="AF633" s="140"/>
      <c r="AG633" s="140"/>
      <c r="AH633" s="140"/>
      <c r="AI633" s="140"/>
      <c r="AJ633" s="228"/>
      <c r="AK633" s="140"/>
      <c r="AL633" s="140"/>
      <c r="AM633" s="140"/>
      <c r="AN633" s="140"/>
      <c r="AO633" s="140"/>
      <c r="AP633" s="140"/>
      <c r="AQ633" s="140"/>
      <c r="AR633" s="140"/>
      <c r="AS633" s="140"/>
      <c r="AT633" s="140"/>
      <c r="AU633" s="140"/>
      <c r="AV633" s="140"/>
      <c r="AW633" s="140"/>
      <c r="AX633" s="140"/>
      <c r="AY633" s="140"/>
      <c r="AZ633" s="140"/>
      <c r="BA633" s="140"/>
      <c r="BB633" s="140"/>
      <c r="BC633" s="140"/>
      <c r="BD633" s="140"/>
      <c r="BE633" s="140"/>
      <c r="BF633" s="150"/>
      <c r="BG633" s="140"/>
      <c r="BH633" s="140"/>
      <c r="BI633" s="140"/>
      <c r="BJ633" s="140"/>
      <c r="BK633" s="140"/>
      <c r="BL633" s="140"/>
      <c r="BM633" s="140"/>
      <c r="BN633" s="140"/>
      <c r="BO633" s="140"/>
      <c r="BP633" s="140"/>
      <c r="BQ633" s="140"/>
      <c r="BR633" s="140"/>
    </row>
    <row r="634" spans="1:70" s="37" customFormat="1" ht="15.75" customHeight="1" x14ac:dyDescent="0.25">
      <c r="A634" s="234"/>
      <c r="B634" s="140"/>
      <c r="C634" s="140"/>
      <c r="D634" s="140"/>
      <c r="E634" s="140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  <c r="R634" s="44"/>
      <c r="S634" s="140"/>
      <c r="T634" s="140"/>
      <c r="U634" s="140"/>
      <c r="V634" s="140"/>
      <c r="W634" s="140"/>
      <c r="X634" s="140"/>
      <c r="Y634" s="140"/>
      <c r="Z634" s="140"/>
      <c r="AA634" s="140"/>
      <c r="AB634" s="140"/>
      <c r="AC634" s="140"/>
      <c r="AD634" s="140"/>
      <c r="AE634" s="140"/>
      <c r="AF634" s="140"/>
      <c r="AG634" s="140"/>
      <c r="AH634" s="140"/>
      <c r="AI634" s="140"/>
      <c r="AJ634" s="228"/>
      <c r="AK634" s="140"/>
      <c r="AL634" s="140"/>
      <c r="AM634" s="140"/>
      <c r="AN634" s="140"/>
      <c r="AO634" s="140"/>
      <c r="AP634" s="140"/>
      <c r="AQ634" s="140"/>
      <c r="AR634" s="140"/>
      <c r="AS634" s="140"/>
      <c r="AT634" s="140"/>
      <c r="AU634" s="140"/>
      <c r="AV634" s="140"/>
      <c r="AW634" s="140"/>
      <c r="AX634" s="140"/>
      <c r="AY634" s="140"/>
      <c r="AZ634" s="140"/>
      <c r="BA634" s="140"/>
      <c r="BB634" s="140"/>
      <c r="BC634" s="140"/>
      <c r="BD634" s="140"/>
      <c r="BE634" s="140"/>
      <c r="BF634" s="150"/>
      <c r="BG634" s="140"/>
      <c r="BH634" s="140"/>
      <c r="BI634" s="140"/>
      <c r="BJ634" s="140"/>
      <c r="BK634" s="140"/>
      <c r="BL634" s="140"/>
      <c r="BM634" s="140"/>
      <c r="BN634" s="140"/>
      <c r="BO634" s="140"/>
      <c r="BP634" s="140"/>
      <c r="BQ634" s="140"/>
      <c r="BR634" s="140"/>
    </row>
    <row r="635" spans="1:70" s="37" customFormat="1" x14ac:dyDescent="0.25">
      <c r="A635" s="234"/>
      <c r="B635" s="140"/>
      <c r="C635" s="140"/>
      <c r="D635" s="140"/>
      <c r="E635" s="140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44"/>
      <c r="S635" s="140"/>
      <c r="T635" s="140"/>
      <c r="U635" s="140"/>
      <c r="V635" s="140"/>
      <c r="W635" s="140"/>
      <c r="X635" s="140"/>
      <c r="Y635" s="140"/>
      <c r="Z635" s="140"/>
      <c r="AA635" s="140"/>
      <c r="AB635" s="140"/>
      <c r="AC635" s="140"/>
      <c r="AD635" s="140"/>
      <c r="AE635" s="140"/>
      <c r="AF635" s="140"/>
      <c r="AG635" s="140"/>
      <c r="AH635" s="140"/>
      <c r="AI635" s="140"/>
      <c r="AJ635" s="228"/>
      <c r="AK635" s="140"/>
      <c r="AL635" s="140"/>
      <c r="AM635" s="140"/>
      <c r="AN635" s="140"/>
      <c r="AO635" s="140"/>
      <c r="AP635" s="140"/>
      <c r="AQ635" s="140"/>
      <c r="AR635" s="140"/>
      <c r="AS635" s="140"/>
      <c r="AT635" s="140"/>
      <c r="AU635" s="140"/>
      <c r="AV635" s="140"/>
      <c r="AW635" s="140"/>
      <c r="AX635" s="140"/>
      <c r="AY635" s="140"/>
      <c r="AZ635" s="140"/>
      <c r="BA635" s="140"/>
      <c r="BB635" s="140"/>
      <c r="BC635" s="140"/>
      <c r="BD635" s="140"/>
      <c r="BE635" s="140"/>
      <c r="BF635" s="150"/>
      <c r="BG635" s="140"/>
      <c r="BH635" s="140"/>
      <c r="BI635" s="140"/>
      <c r="BJ635" s="140"/>
      <c r="BK635" s="140"/>
      <c r="BL635" s="140"/>
      <c r="BM635" s="140"/>
      <c r="BN635" s="140"/>
      <c r="BO635" s="140"/>
      <c r="BP635" s="140"/>
      <c r="BQ635" s="140"/>
      <c r="BR635" s="140"/>
    </row>
    <row r="636" spans="1:70" s="37" customFormat="1" ht="15.75" customHeight="1" x14ac:dyDescent="0.25">
      <c r="A636" s="234"/>
      <c r="B636" s="140"/>
      <c r="C636" s="140"/>
      <c r="D636" s="140"/>
      <c r="E636" s="140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  <c r="R636" s="44"/>
      <c r="S636" s="140"/>
      <c r="T636" s="140"/>
      <c r="U636" s="140"/>
      <c r="V636" s="140"/>
      <c r="W636" s="140"/>
      <c r="X636" s="140"/>
      <c r="Y636" s="140"/>
      <c r="Z636" s="140"/>
      <c r="AA636" s="140"/>
      <c r="AB636" s="140"/>
      <c r="AC636" s="140"/>
      <c r="AD636" s="140"/>
      <c r="AE636" s="140"/>
      <c r="AF636" s="140"/>
      <c r="AG636" s="140"/>
      <c r="AH636" s="140"/>
      <c r="AI636" s="140"/>
      <c r="AJ636" s="228"/>
      <c r="AK636" s="140"/>
      <c r="AL636" s="140"/>
      <c r="AM636" s="140"/>
      <c r="AN636" s="140"/>
      <c r="AO636" s="140"/>
      <c r="AP636" s="140"/>
      <c r="AQ636" s="140"/>
      <c r="AR636" s="140"/>
      <c r="AS636" s="140"/>
      <c r="AT636" s="140"/>
      <c r="AU636" s="140"/>
      <c r="AV636" s="140"/>
      <c r="AW636" s="140"/>
      <c r="AX636" s="140"/>
      <c r="AY636" s="140"/>
      <c r="AZ636" s="140"/>
      <c r="BA636" s="140"/>
      <c r="BB636" s="140"/>
      <c r="BC636" s="140"/>
      <c r="BD636" s="140"/>
      <c r="BE636" s="140"/>
      <c r="BF636" s="150"/>
      <c r="BG636" s="140"/>
      <c r="BH636" s="140"/>
      <c r="BI636" s="140"/>
      <c r="BJ636" s="140"/>
      <c r="BK636" s="140"/>
      <c r="BL636" s="140"/>
      <c r="BM636" s="140"/>
      <c r="BN636" s="140"/>
      <c r="BO636" s="140"/>
      <c r="BP636" s="140"/>
      <c r="BQ636" s="140"/>
      <c r="BR636" s="140"/>
    </row>
    <row r="637" spans="1:70" s="37" customFormat="1" x14ac:dyDescent="0.25">
      <c r="A637" s="234"/>
      <c r="B637" s="140"/>
      <c r="C637" s="140"/>
      <c r="D637" s="140"/>
      <c r="E637" s="140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  <c r="R637" s="44"/>
      <c r="S637" s="140"/>
      <c r="T637" s="140"/>
      <c r="U637" s="140"/>
      <c r="V637" s="140"/>
      <c r="W637" s="140"/>
      <c r="X637" s="140"/>
      <c r="Y637" s="140"/>
      <c r="Z637" s="140"/>
      <c r="AA637" s="140"/>
      <c r="AB637" s="140"/>
      <c r="AC637" s="140"/>
      <c r="AD637" s="140"/>
      <c r="AE637" s="140"/>
      <c r="AF637" s="140"/>
      <c r="AG637" s="140"/>
      <c r="AH637" s="140"/>
      <c r="AI637" s="140"/>
      <c r="AJ637" s="228"/>
      <c r="AK637" s="140"/>
      <c r="AL637" s="140"/>
      <c r="AM637" s="140"/>
      <c r="AN637" s="140"/>
      <c r="AO637" s="140"/>
      <c r="AP637" s="140"/>
      <c r="AQ637" s="140"/>
      <c r="AR637" s="140"/>
      <c r="AS637" s="140"/>
      <c r="AT637" s="140"/>
      <c r="AU637" s="140"/>
      <c r="AV637" s="140"/>
      <c r="AW637" s="140"/>
      <c r="AX637" s="140"/>
      <c r="AY637" s="140"/>
      <c r="AZ637" s="140"/>
      <c r="BA637" s="140"/>
      <c r="BB637" s="140"/>
      <c r="BC637" s="140"/>
      <c r="BD637" s="140"/>
      <c r="BE637" s="140"/>
      <c r="BF637" s="150"/>
      <c r="BG637" s="140"/>
      <c r="BH637" s="140"/>
      <c r="BI637" s="140"/>
      <c r="BJ637" s="140"/>
      <c r="BK637" s="140"/>
      <c r="BL637" s="140"/>
      <c r="BM637" s="140"/>
      <c r="BN637" s="140"/>
      <c r="BO637" s="140"/>
      <c r="BP637" s="140"/>
      <c r="BQ637" s="140"/>
      <c r="BR637" s="140"/>
    </row>
    <row r="638" spans="1:70" s="37" customFormat="1" ht="15.75" customHeight="1" x14ac:dyDescent="0.25">
      <c r="A638" s="234"/>
      <c r="B638" s="140"/>
      <c r="C638" s="140"/>
      <c r="D638" s="140"/>
      <c r="E638" s="140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44"/>
      <c r="S638" s="140"/>
      <c r="T638" s="140"/>
      <c r="U638" s="140"/>
      <c r="V638" s="140"/>
      <c r="W638" s="140"/>
      <c r="X638" s="140"/>
      <c r="Y638" s="140"/>
      <c r="Z638" s="140"/>
      <c r="AA638" s="140"/>
      <c r="AB638" s="140"/>
      <c r="AC638" s="140"/>
      <c r="AD638" s="140"/>
      <c r="AE638" s="140"/>
      <c r="AF638" s="140"/>
      <c r="AG638" s="140"/>
      <c r="AH638" s="140"/>
      <c r="AI638" s="140"/>
      <c r="AJ638" s="228"/>
      <c r="AK638" s="140"/>
      <c r="AL638" s="140"/>
      <c r="AM638" s="140"/>
      <c r="AN638" s="140"/>
      <c r="AO638" s="140"/>
      <c r="AP638" s="140"/>
      <c r="AQ638" s="140"/>
      <c r="AR638" s="140"/>
      <c r="AS638" s="140"/>
      <c r="AT638" s="140"/>
      <c r="AU638" s="140"/>
      <c r="AV638" s="140"/>
      <c r="AW638" s="140"/>
      <c r="AX638" s="140"/>
      <c r="AY638" s="140"/>
      <c r="AZ638" s="140"/>
      <c r="BA638" s="140"/>
      <c r="BB638" s="140"/>
      <c r="BC638" s="140"/>
      <c r="BD638" s="140"/>
      <c r="BE638" s="140"/>
      <c r="BF638" s="150"/>
      <c r="BG638" s="140"/>
      <c r="BH638" s="140"/>
      <c r="BI638" s="140"/>
      <c r="BJ638" s="140"/>
      <c r="BK638" s="140"/>
      <c r="BL638" s="140"/>
      <c r="BM638" s="140"/>
      <c r="BN638" s="140"/>
      <c r="BO638" s="140"/>
      <c r="BP638" s="140"/>
      <c r="BQ638" s="140"/>
      <c r="BR638" s="140"/>
    </row>
    <row r="639" spans="1:70" s="37" customFormat="1" x14ac:dyDescent="0.25">
      <c r="A639" s="234"/>
      <c r="B639" s="140"/>
      <c r="C639" s="140"/>
      <c r="D639" s="140"/>
      <c r="E639" s="140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  <c r="R639" s="44"/>
      <c r="S639" s="140"/>
      <c r="T639" s="140"/>
      <c r="U639" s="140"/>
      <c r="V639" s="140"/>
      <c r="W639" s="140"/>
      <c r="X639" s="140"/>
      <c r="Y639" s="140"/>
      <c r="Z639" s="140"/>
      <c r="AA639" s="140"/>
      <c r="AB639" s="140"/>
      <c r="AC639" s="140"/>
      <c r="AD639" s="140"/>
      <c r="AE639" s="140"/>
      <c r="AF639" s="140"/>
      <c r="AG639" s="140"/>
      <c r="AH639" s="140"/>
      <c r="AI639" s="140"/>
      <c r="AJ639" s="228"/>
      <c r="AK639" s="140"/>
      <c r="AL639" s="140"/>
      <c r="AM639" s="140"/>
      <c r="AN639" s="140"/>
      <c r="AO639" s="140"/>
      <c r="AP639" s="140"/>
      <c r="AQ639" s="140"/>
      <c r="AR639" s="140"/>
      <c r="AS639" s="140"/>
      <c r="AT639" s="140"/>
      <c r="AU639" s="140"/>
      <c r="AV639" s="140"/>
      <c r="AW639" s="140"/>
      <c r="AX639" s="140"/>
      <c r="AY639" s="140"/>
      <c r="AZ639" s="140"/>
      <c r="BA639" s="140"/>
      <c r="BB639" s="140"/>
      <c r="BC639" s="140"/>
      <c r="BD639" s="140"/>
      <c r="BE639" s="140"/>
      <c r="BF639" s="150"/>
      <c r="BG639" s="140"/>
      <c r="BH639" s="140"/>
      <c r="BI639" s="140"/>
      <c r="BJ639" s="140"/>
      <c r="BK639" s="140"/>
      <c r="BL639" s="140"/>
      <c r="BM639" s="140"/>
      <c r="BN639" s="140"/>
      <c r="BO639" s="140"/>
      <c r="BP639" s="140"/>
      <c r="BQ639" s="140"/>
      <c r="BR639" s="140"/>
    </row>
    <row r="640" spans="1:70" s="37" customFormat="1" ht="15.75" customHeight="1" x14ac:dyDescent="0.25">
      <c r="A640" s="234"/>
      <c r="B640" s="140"/>
      <c r="C640" s="140"/>
      <c r="D640" s="140"/>
      <c r="E640" s="140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  <c r="R640" s="44"/>
      <c r="S640" s="140"/>
      <c r="T640" s="140"/>
      <c r="U640" s="140"/>
      <c r="V640" s="140"/>
      <c r="W640" s="140"/>
      <c r="X640" s="140"/>
      <c r="Y640" s="140"/>
      <c r="Z640" s="140"/>
      <c r="AA640" s="140"/>
      <c r="AB640" s="140"/>
      <c r="AC640" s="140"/>
      <c r="AD640" s="140"/>
      <c r="AE640" s="140"/>
      <c r="AF640" s="140"/>
      <c r="AG640" s="140"/>
      <c r="AH640" s="140"/>
      <c r="AI640" s="140"/>
      <c r="AJ640" s="228"/>
      <c r="AK640" s="140"/>
      <c r="AL640" s="140"/>
      <c r="AM640" s="140"/>
      <c r="AN640" s="140"/>
      <c r="AO640" s="140"/>
      <c r="AP640" s="140"/>
      <c r="AQ640" s="140"/>
      <c r="AR640" s="140"/>
      <c r="AS640" s="140"/>
      <c r="AT640" s="140"/>
      <c r="AU640" s="140"/>
      <c r="AV640" s="140"/>
      <c r="AW640" s="140"/>
      <c r="AX640" s="140"/>
      <c r="AY640" s="140"/>
      <c r="AZ640" s="140"/>
      <c r="BA640" s="140"/>
      <c r="BB640" s="140"/>
      <c r="BC640" s="140"/>
      <c r="BD640" s="140"/>
      <c r="BE640" s="140"/>
      <c r="BF640" s="150"/>
      <c r="BG640" s="140"/>
      <c r="BH640" s="140"/>
      <c r="BI640" s="140"/>
      <c r="BJ640" s="140"/>
      <c r="BK640" s="140"/>
      <c r="BL640" s="140"/>
      <c r="BM640" s="140"/>
      <c r="BN640" s="140"/>
      <c r="BO640" s="140"/>
      <c r="BP640" s="140"/>
      <c r="BQ640" s="140"/>
      <c r="BR640" s="140"/>
    </row>
    <row r="641" spans="1:70" s="37" customFormat="1" x14ac:dyDescent="0.25">
      <c r="A641" s="234"/>
      <c r="B641" s="140"/>
      <c r="C641" s="140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  <c r="R641" s="44"/>
      <c r="S641" s="140"/>
      <c r="T641" s="140"/>
      <c r="U641" s="140"/>
      <c r="V641" s="140"/>
      <c r="W641" s="140"/>
      <c r="X641" s="140"/>
      <c r="Y641" s="140"/>
      <c r="Z641" s="140"/>
      <c r="AA641" s="140"/>
      <c r="AB641" s="140"/>
      <c r="AC641" s="140"/>
      <c r="AD641" s="140"/>
      <c r="AE641" s="140"/>
      <c r="AF641" s="140"/>
      <c r="AG641" s="140"/>
      <c r="AH641" s="140"/>
      <c r="AI641" s="140"/>
      <c r="AJ641" s="228"/>
      <c r="AK641" s="140"/>
      <c r="AL641" s="140"/>
      <c r="AM641" s="140"/>
      <c r="AN641" s="140"/>
      <c r="AO641" s="140"/>
      <c r="AP641" s="140"/>
      <c r="AQ641" s="140"/>
      <c r="AR641" s="140"/>
      <c r="AS641" s="140"/>
      <c r="AT641" s="140"/>
      <c r="AU641" s="140"/>
      <c r="AV641" s="140"/>
      <c r="AW641" s="140"/>
      <c r="AX641" s="140"/>
      <c r="AY641" s="140"/>
      <c r="AZ641" s="140"/>
      <c r="BA641" s="140"/>
      <c r="BB641" s="140"/>
      <c r="BC641" s="140"/>
      <c r="BD641" s="140"/>
      <c r="BE641" s="140"/>
      <c r="BF641" s="150"/>
      <c r="BG641" s="140"/>
      <c r="BH641" s="140"/>
      <c r="BI641" s="140"/>
      <c r="BJ641" s="140"/>
      <c r="BK641" s="140"/>
      <c r="BL641" s="140"/>
      <c r="BM641" s="140"/>
      <c r="BN641" s="140"/>
      <c r="BO641" s="140"/>
      <c r="BP641" s="140"/>
      <c r="BQ641" s="140"/>
      <c r="BR641" s="140"/>
    </row>
    <row r="642" spans="1:70" s="37" customFormat="1" ht="15.75" customHeight="1" x14ac:dyDescent="0.25">
      <c r="A642" s="234"/>
      <c r="B642" s="140"/>
      <c r="C642" s="140"/>
      <c r="D642" s="140"/>
      <c r="E642" s="140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  <c r="R642" s="44"/>
      <c r="S642" s="140"/>
      <c r="T642" s="140"/>
      <c r="U642" s="140"/>
      <c r="V642" s="140"/>
      <c r="W642" s="140"/>
      <c r="X642" s="140"/>
      <c r="Y642" s="140"/>
      <c r="Z642" s="140"/>
      <c r="AA642" s="140"/>
      <c r="AB642" s="140"/>
      <c r="AC642" s="140"/>
      <c r="AD642" s="140"/>
      <c r="AE642" s="140"/>
      <c r="AF642" s="140"/>
      <c r="AG642" s="140"/>
      <c r="AH642" s="140"/>
      <c r="AI642" s="140"/>
      <c r="AJ642" s="228"/>
      <c r="AK642" s="140"/>
      <c r="AL642" s="140"/>
      <c r="AM642" s="140"/>
      <c r="AN642" s="140"/>
      <c r="AO642" s="140"/>
      <c r="AP642" s="140"/>
      <c r="AQ642" s="140"/>
      <c r="AR642" s="140"/>
      <c r="AS642" s="140"/>
      <c r="AT642" s="140"/>
      <c r="AU642" s="140"/>
      <c r="AV642" s="140"/>
      <c r="AW642" s="140"/>
      <c r="AX642" s="140"/>
      <c r="AY642" s="140"/>
      <c r="AZ642" s="140"/>
      <c r="BA642" s="140"/>
      <c r="BB642" s="140"/>
      <c r="BC642" s="140"/>
      <c r="BD642" s="140"/>
      <c r="BE642" s="140"/>
      <c r="BF642" s="150"/>
      <c r="BG642" s="140"/>
      <c r="BH642" s="140"/>
      <c r="BI642" s="140"/>
      <c r="BJ642" s="140"/>
      <c r="BK642" s="140"/>
      <c r="BL642" s="140"/>
      <c r="BM642" s="140"/>
      <c r="BN642" s="140"/>
      <c r="BO642" s="140"/>
      <c r="BP642" s="140"/>
      <c r="BQ642" s="140"/>
      <c r="BR642" s="140"/>
    </row>
    <row r="643" spans="1:70" s="37" customFormat="1" x14ac:dyDescent="0.25">
      <c r="A643" s="234"/>
      <c r="B643" s="140"/>
      <c r="C643" s="140"/>
      <c r="D643" s="140"/>
      <c r="E643" s="140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  <c r="R643" s="44"/>
      <c r="S643" s="140"/>
      <c r="T643" s="140"/>
      <c r="U643" s="140"/>
      <c r="V643" s="140"/>
      <c r="W643" s="140"/>
      <c r="X643" s="140"/>
      <c r="Y643" s="140"/>
      <c r="Z643" s="140"/>
      <c r="AA643" s="140"/>
      <c r="AB643" s="140"/>
      <c r="AC643" s="140"/>
      <c r="AD643" s="140"/>
      <c r="AE643" s="140"/>
      <c r="AF643" s="140"/>
      <c r="AG643" s="140"/>
      <c r="AH643" s="140"/>
      <c r="AI643" s="140"/>
      <c r="AJ643" s="228"/>
      <c r="AK643" s="140"/>
      <c r="AL643" s="140"/>
      <c r="AM643" s="140"/>
      <c r="AN643" s="140"/>
      <c r="AO643" s="140"/>
      <c r="AP643" s="140"/>
      <c r="AQ643" s="140"/>
      <c r="AR643" s="140"/>
      <c r="AS643" s="140"/>
      <c r="AT643" s="140"/>
      <c r="AU643" s="140"/>
      <c r="AV643" s="140"/>
      <c r="AW643" s="140"/>
      <c r="AX643" s="140"/>
      <c r="AY643" s="140"/>
      <c r="AZ643" s="140"/>
      <c r="BA643" s="140"/>
      <c r="BB643" s="140"/>
      <c r="BC643" s="140"/>
      <c r="BD643" s="140"/>
      <c r="BE643" s="140"/>
      <c r="BF643" s="150"/>
      <c r="BG643" s="140"/>
      <c r="BH643" s="140"/>
      <c r="BI643" s="140"/>
      <c r="BJ643" s="140"/>
      <c r="BK643" s="140"/>
      <c r="BL643" s="140"/>
      <c r="BM643" s="140"/>
      <c r="BN643" s="140"/>
      <c r="BO643" s="140"/>
      <c r="BP643" s="140"/>
      <c r="BQ643" s="140"/>
      <c r="BR643" s="140"/>
    </row>
    <row r="644" spans="1:70" s="37" customFormat="1" ht="15.75" customHeight="1" x14ac:dyDescent="0.25">
      <c r="A644" s="234"/>
      <c r="B644" s="140"/>
      <c r="C644" s="140"/>
      <c r="D644" s="140"/>
      <c r="E644" s="140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  <c r="R644" s="44"/>
      <c r="S644" s="140"/>
      <c r="T644" s="140"/>
      <c r="U644" s="140"/>
      <c r="V644" s="140"/>
      <c r="W644" s="140"/>
      <c r="X644" s="140"/>
      <c r="Y644" s="140"/>
      <c r="Z644" s="140"/>
      <c r="AA644" s="140"/>
      <c r="AB644" s="140"/>
      <c r="AC644" s="140"/>
      <c r="AD644" s="140"/>
      <c r="AE644" s="140"/>
      <c r="AF644" s="140"/>
      <c r="AG644" s="140"/>
      <c r="AH644" s="140"/>
      <c r="AI644" s="140"/>
      <c r="AJ644" s="228"/>
      <c r="AK644" s="140"/>
      <c r="AL644" s="140"/>
      <c r="AM644" s="140"/>
      <c r="AN644" s="140"/>
      <c r="AO644" s="140"/>
      <c r="AP644" s="140"/>
      <c r="AQ644" s="140"/>
      <c r="AR644" s="140"/>
      <c r="AS644" s="140"/>
      <c r="AT644" s="140"/>
      <c r="AU644" s="140"/>
      <c r="AV644" s="140"/>
      <c r="AW644" s="140"/>
      <c r="AX644" s="140"/>
      <c r="AY644" s="140"/>
      <c r="AZ644" s="140"/>
      <c r="BA644" s="140"/>
      <c r="BB644" s="140"/>
      <c r="BC644" s="140"/>
      <c r="BD644" s="140"/>
      <c r="BE644" s="140"/>
      <c r="BF644" s="150"/>
      <c r="BG644" s="140"/>
      <c r="BH644" s="140"/>
      <c r="BI644" s="140"/>
      <c r="BJ644" s="140"/>
      <c r="BK644" s="140"/>
      <c r="BL644" s="140"/>
      <c r="BM644" s="140"/>
      <c r="BN644" s="140"/>
      <c r="BO644" s="140"/>
      <c r="BP644" s="140"/>
      <c r="BQ644" s="140"/>
      <c r="BR644" s="140"/>
    </row>
    <row r="645" spans="1:70" s="37" customFormat="1" x14ac:dyDescent="0.25">
      <c r="A645" s="234"/>
      <c r="B645" s="140"/>
      <c r="C645" s="140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44"/>
      <c r="S645" s="140"/>
      <c r="T645" s="140"/>
      <c r="U645" s="140"/>
      <c r="V645" s="140"/>
      <c r="W645" s="140"/>
      <c r="X645" s="140"/>
      <c r="Y645" s="140"/>
      <c r="Z645" s="140"/>
      <c r="AA645" s="140"/>
      <c r="AB645" s="140"/>
      <c r="AC645" s="140"/>
      <c r="AD645" s="140"/>
      <c r="AE645" s="140"/>
      <c r="AF645" s="140"/>
      <c r="AG645" s="140"/>
      <c r="AH645" s="140"/>
      <c r="AI645" s="140"/>
      <c r="AJ645" s="228"/>
      <c r="AK645" s="140"/>
      <c r="AL645" s="140"/>
      <c r="AM645" s="140"/>
      <c r="AN645" s="140"/>
      <c r="AO645" s="140"/>
      <c r="AP645" s="140"/>
      <c r="AQ645" s="140"/>
      <c r="AR645" s="140"/>
      <c r="AS645" s="140"/>
      <c r="AT645" s="140"/>
      <c r="AU645" s="140"/>
      <c r="AV645" s="140"/>
      <c r="AW645" s="140"/>
      <c r="AX645" s="140"/>
      <c r="AY645" s="140"/>
      <c r="AZ645" s="140"/>
      <c r="BA645" s="140"/>
      <c r="BB645" s="140"/>
      <c r="BC645" s="140"/>
      <c r="BD645" s="140"/>
      <c r="BE645" s="140"/>
      <c r="BF645" s="150"/>
      <c r="BG645" s="140"/>
      <c r="BH645" s="140"/>
      <c r="BI645" s="140"/>
      <c r="BJ645" s="140"/>
      <c r="BK645" s="140"/>
      <c r="BL645" s="140"/>
      <c r="BM645" s="140"/>
      <c r="BN645" s="140"/>
      <c r="BO645" s="140"/>
      <c r="BP645" s="140"/>
      <c r="BQ645" s="140"/>
      <c r="BR645" s="140"/>
    </row>
    <row r="646" spans="1:70" s="37" customFormat="1" ht="15.75" customHeight="1" x14ac:dyDescent="0.25">
      <c r="A646" s="234"/>
      <c r="B646" s="140"/>
      <c r="C646" s="140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44"/>
      <c r="S646" s="140"/>
      <c r="T646" s="140"/>
      <c r="U646" s="140"/>
      <c r="V646" s="140"/>
      <c r="W646" s="140"/>
      <c r="X646" s="140"/>
      <c r="Y646" s="140"/>
      <c r="Z646" s="140"/>
      <c r="AA646" s="140"/>
      <c r="AB646" s="140"/>
      <c r="AC646" s="140"/>
      <c r="AD646" s="140"/>
      <c r="AE646" s="140"/>
      <c r="AF646" s="140"/>
      <c r="AG646" s="140"/>
      <c r="AH646" s="140"/>
      <c r="AI646" s="140"/>
      <c r="AJ646" s="228"/>
      <c r="AK646" s="140"/>
      <c r="AL646" s="140"/>
      <c r="AM646" s="140"/>
      <c r="AN646" s="140"/>
      <c r="AO646" s="140"/>
      <c r="AP646" s="140"/>
      <c r="AQ646" s="140"/>
      <c r="AR646" s="140"/>
      <c r="AS646" s="140"/>
      <c r="AT646" s="140"/>
      <c r="AU646" s="140"/>
      <c r="AV646" s="140"/>
      <c r="AW646" s="140"/>
      <c r="AX646" s="140"/>
      <c r="AY646" s="140"/>
      <c r="AZ646" s="140"/>
      <c r="BA646" s="140"/>
      <c r="BB646" s="140"/>
      <c r="BC646" s="140"/>
      <c r="BD646" s="140"/>
      <c r="BE646" s="140"/>
      <c r="BF646" s="150"/>
      <c r="BG646" s="140"/>
      <c r="BH646" s="140"/>
      <c r="BI646" s="140"/>
      <c r="BJ646" s="140"/>
      <c r="BK646" s="140"/>
      <c r="BL646" s="140"/>
      <c r="BM646" s="140"/>
      <c r="BN646" s="140"/>
      <c r="BO646" s="140"/>
      <c r="BP646" s="140"/>
      <c r="BQ646" s="140"/>
      <c r="BR646" s="140"/>
    </row>
    <row r="647" spans="1:70" s="37" customFormat="1" x14ac:dyDescent="0.25">
      <c r="A647" s="234"/>
      <c r="B647" s="140"/>
      <c r="C647" s="140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44"/>
      <c r="S647" s="140"/>
      <c r="T647" s="140"/>
      <c r="U647" s="140"/>
      <c r="V647" s="140"/>
      <c r="W647" s="140"/>
      <c r="X647" s="140"/>
      <c r="Y647" s="140"/>
      <c r="Z647" s="140"/>
      <c r="AA647" s="140"/>
      <c r="AB647" s="140"/>
      <c r="AC647" s="140"/>
      <c r="AD647" s="140"/>
      <c r="AE647" s="140"/>
      <c r="AF647" s="140"/>
      <c r="AG647" s="140"/>
      <c r="AH647" s="140"/>
      <c r="AI647" s="140"/>
      <c r="AJ647" s="228"/>
      <c r="AK647" s="140"/>
      <c r="AL647" s="140"/>
      <c r="AM647" s="140"/>
      <c r="AN647" s="140"/>
      <c r="AO647" s="140"/>
      <c r="AP647" s="140"/>
      <c r="AQ647" s="140"/>
      <c r="AR647" s="140"/>
      <c r="AS647" s="140"/>
      <c r="AT647" s="140"/>
      <c r="AU647" s="140"/>
      <c r="AV647" s="140"/>
      <c r="AW647" s="140"/>
      <c r="AX647" s="140"/>
      <c r="AY647" s="140"/>
      <c r="AZ647" s="140"/>
      <c r="BA647" s="140"/>
      <c r="BB647" s="140"/>
      <c r="BC647" s="140"/>
      <c r="BD647" s="140"/>
      <c r="BE647" s="140"/>
      <c r="BF647" s="150"/>
      <c r="BG647" s="140"/>
      <c r="BH647" s="140"/>
      <c r="BI647" s="140"/>
      <c r="BJ647" s="140"/>
      <c r="BK647" s="140"/>
      <c r="BL647" s="140"/>
      <c r="BM647" s="140"/>
      <c r="BN647" s="140"/>
      <c r="BO647" s="140"/>
      <c r="BP647" s="140"/>
      <c r="BQ647" s="140"/>
      <c r="BR647" s="140"/>
    </row>
    <row r="648" spans="1:70" s="37" customFormat="1" ht="15.75" customHeight="1" x14ac:dyDescent="0.25">
      <c r="A648" s="234"/>
      <c r="B648" s="140"/>
      <c r="C648" s="140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44"/>
      <c r="S648" s="140"/>
      <c r="T648" s="140"/>
      <c r="U648" s="140"/>
      <c r="V648" s="140"/>
      <c r="W648" s="140"/>
      <c r="X648" s="140"/>
      <c r="Y648" s="140"/>
      <c r="Z648" s="140"/>
      <c r="AA648" s="140"/>
      <c r="AB648" s="140"/>
      <c r="AC648" s="140"/>
      <c r="AD648" s="140"/>
      <c r="AE648" s="140"/>
      <c r="AF648" s="140"/>
      <c r="AG648" s="140"/>
      <c r="AH648" s="140"/>
      <c r="AI648" s="140"/>
      <c r="AJ648" s="228"/>
      <c r="AK648" s="140"/>
      <c r="AL648" s="140"/>
      <c r="AM648" s="140"/>
      <c r="AN648" s="140"/>
      <c r="AO648" s="140"/>
      <c r="AP648" s="140"/>
      <c r="AQ648" s="140"/>
      <c r="AR648" s="140"/>
      <c r="AS648" s="140"/>
      <c r="AT648" s="140"/>
      <c r="AU648" s="140"/>
      <c r="AV648" s="140"/>
      <c r="AW648" s="140"/>
      <c r="AX648" s="140"/>
      <c r="AY648" s="140"/>
      <c r="AZ648" s="140"/>
      <c r="BA648" s="140"/>
      <c r="BB648" s="140"/>
      <c r="BC648" s="140"/>
      <c r="BD648" s="140"/>
      <c r="BE648" s="140"/>
      <c r="BF648" s="150"/>
      <c r="BG648" s="140"/>
      <c r="BH648" s="140"/>
      <c r="BI648" s="140"/>
      <c r="BJ648" s="140"/>
      <c r="BK648" s="140"/>
      <c r="BL648" s="140"/>
      <c r="BM648" s="140"/>
      <c r="BN648" s="140"/>
      <c r="BO648" s="140"/>
      <c r="BP648" s="140"/>
      <c r="BQ648" s="140"/>
      <c r="BR648" s="140"/>
    </row>
    <row r="649" spans="1:70" s="37" customFormat="1" x14ac:dyDescent="0.25">
      <c r="A649" s="234"/>
      <c r="B649" s="140"/>
      <c r="C649" s="140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44"/>
      <c r="S649" s="140"/>
      <c r="T649" s="140"/>
      <c r="U649" s="140"/>
      <c r="V649" s="140"/>
      <c r="W649" s="140"/>
      <c r="X649" s="140"/>
      <c r="Y649" s="140"/>
      <c r="Z649" s="140"/>
      <c r="AA649" s="140"/>
      <c r="AB649" s="140"/>
      <c r="AC649" s="140"/>
      <c r="AD649" s="140"/>
      <c r="AE649" s="140"/>
      <c r="AF649" s="140"/>
      <c r="AG649" s="140"/>
      <c r="AH649" s="140"/>
      <c r="AI649" s="140"/>
      <c r="AJ649" s="228"/>
      <c r="AK649" s="140"/>
      <c r="AL649" s="140"/>
      <c r="AM649" s="140"/>
      <c r="AN649" s="140"/>
      <c r="AO649" s="140"/>
      <c r="AP649" s="140"/>
      <c r="AQ649" s="140"/>
      <c r="AR649" s="140"/>
      <c r="AS649" s="140"/>
      <c r="AT649" s="140"/>
      <c r="AU649" s="140"/>
      <c r="AV649" s="140"/>
      <c r="AW649" s="140"/>
      <c r="AX649" s="140"/>
      <c r="AY649" s="140"/>
      <c r="AZ649" s="140"/>
      <c r="BA649" s="140"/>
      <c r="BB649" s="140"/>
      <c r="BC649" s="140"/>
      <c r="BD649" s="140"/>
      <c r="BE649" s="140"/>
      <c r="BF649" s="150"/>
      <c r="BG649" s="140"/>
      <c r="BH649" s="140"/>
      <c r="BI649" s="140"/>
      <c r="BJ649" s="140"/>
      <c r="BK649" s="140"/>
      <c r="BL649" s="140"/>
      <c r="BM649" s="140"/>
      <c r="BN649" s="140"/>
      <c r="BO649" s="140"/>
      <c r="BP649" s="140"/>
      <c r="BQ649" s="140"/>
      <c r="BR649" s="140"/>
    </row>
    <row r="650" spans="1:70" s="37" customFormat="1" ht="15.75" customHeight="1" x14ac:dyDescent="0.25">
      <c r="A650" s="234"/>
      <c r="B650" s="140"/>
      <c r="C650" s="140"/>
      <c r="D650" s="140"/>
      <c r="E650" s="140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44"/>
      <c r="S650" s="140"/>
      <c r="T650" s="140"/>
      <c r="U650" s="140"/>
      <c r="V650" s="140"/>
      <c r="W650" s="140"/>
      <c r="X650" s="140"/>
      <c r="Y650" s="140"/>
      <c r="Z650" s="140"/>
      <c r="AA650" s="140"/>
      <c r="AB650" s="140"/>
      <c r="AC650" s="140"/>
      <c r="AD650" s="140"/>
      <c r="AE650" s="140"/>
      <c r="AF650" s="140"/>
      <c r="AG650" s="140"/>
      <c r="AH650" s="140"/>
      <c r="AI650" s="140"/>
      <c r="AJ650" s="228"/>
      <c r="AK650" s="140"/>
      <c r="AL650" s="140"/>
      <c r="AM650" s="140"/>
      <c r="AN650" s="140"/>
      <c r="AO650" s="140"/>
      <c r="AP650" s="140"/>
      <c r="AQ650" s="140"/>
      <c r="AR650" s="140"/>
      <c r="AS650" s="140"/>
      <c r="AT650" s="140"/>
      <c r="AU650" s="140"/>
      <c r="AV650" s="140"/>
      <c r="AW650" s="140"/>
      <c r="AX650" s="140"/>
      <c r="AY650" s="140"/>
      <c r="AZ650" s="140"/>
      <c r="BA650" s="140"/>
      <c r="BB650" s="140"/>
      <c r="BC650" s="140"/>
      <c r="BD650" s="140"/>
      <c r="BE650" s="140"/>
      <c r="BF650" s="150"/>
      <c r="BG650" s="140"/>
      <c r="BH650" s="140"/>
      <c r="BI650" s="140"/>
      <c r="BJ650" s="140"/>
      <c r="BK650" s="140"/>
      <c r="BL650" s="140"/>
      <c r="BM650" s="140"/>
      <c r="BN650" s="140"/>
      <c r="BO650" s="140"/>
      <c r="BP650" s="140"/>
      <c r="BQ650" s="140"/>
      <c r="BR650" s="140"/>
    </row>
    <row r="651" spans="1:70" s="37" customFormat="1" x14ac:dyDescent="0.25">
      <c r="A651" s="234"/>
      <c r="B651" s="140"/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44"/>
      <c r="S651" s="140"/>
      <c r="T651" s="140"/>
      <c r="U651" s="140"/>
      <c r="V651" s="140"/>
      <c r="W651" s="140"/>
      <c r="X651" s="140"/>
      <c r="Y651" s="140"/>
      <c r="Z651" s="140"/>
      <c r="AA651" s="140"/>
      <c r="AB651" s="140"/>
      <c r="AC651" s="140"/>
      <c r="AD651" s="140"/>
      <c r="AE651" s="140"/>
      <c r="AF651" s="140"/>
      <c r="AG651" s="140"/>
      <c r="AH651" s="140"/>
      <c r="AI651" s="140"/>
      <c r="AJ651" s="228"/>
      <c r="AK651" s="140"/>
      <c r="AL651" s="140"/>
      <c r="AM651" s="140"/>
      <c r="AN651" s="140"/>
      <c r="AO651" s="140"/>
      <c r="AP651" s="140"/>
      <c r="AQ651" s="140"/>
      <c r="AR651" s="140"/>
      <c r="AS651" s="140"/>
      <c r="AT651" s="140"/>
      <c r="AU651" s="140"/>
      <c r="AV651" s="140"/>
      <c r="AW651" s="140"/>
      <c r="AX651" s="140"/>
      <c r="AY651" s="140"/>
      <c r="AZ651" s="140"/>
      <c r="BA651" s="140"/>
      <c r="BB651" s="140"/>
      <c r="BC651" s="140"/>
      <c r="BD651" s="140"/>
      <c r="BE651" s="140"/>
      <c r="BF651" s="150"/>
      <c r="BG651" s="140"/>
      <c r="BH651" s="140"/>
      <c r="BI651" s="140"/>
      <c r="BJ651" s="140"/>
      <c r="BK651" s="140"/>
      <c r="BL651" s="140"/>
      <c r="BM651" s="140"/>
      <c r="BN651" s="140"/>
      <c r="BO651" s="140"/>
      <c r="BP651" s="140"/>
      <c r="BQ651" s="140"/>
      <c r="BR651" s="140"/>
    </row>
    <row r="652" spans="1:70" s="37" customFormat="1" ht="15.75" customHeight="1" x14ac:dyDescent="0.25">
      <c r="A652" s="234"/>
      <c r="B652" s="140"/>
      <c r="C652" s="140"/>
      <c r="D652" s="140"/>
      <c r="E652" s="140"/>
      <c r="F652" s="140"/>
      <c r="G652" s="140"/>
      <c r="H652" s="140"/>
      <c r="I652" s="140"/>
      <c r="J652" s="140"/>
      <c r="K652" s="140"/>
      <c r="L652" s="140"/>
      <c r="M652" s="140"/>
      <c r="N652" s="140"/>
      <c r="O652" s="140"/>
      <c r="P652" s="140"/>
      <c r="Q652" s="140"/>
      <c r="R652" s="44"/>
      <c r="S652" s="140"/>
      <c r="T652" s="140"/>
      <c r="U652" s="140"/>
      <c r="V652" s="140"/>
      <c r="W652" s="140"/>
      <c r="X652" s="140"/>
      <c r="Y652" s="140"/>
      <c r="Z652" s="140"/>
      <c r="AA652" s="140"/>
      <c r="AB652" s="140"/>
      <c r="AC652" s="140"/>
      <c r="AD652" s="140"/>
      <c r="AE652" s="140"/>
      <c r="AF652" s="140"/>
      <c r="AG652" s="140"/>
      <c r="AH652" s="140"/>
      <c r="AI652" s="140"/>
      <c r="AJ652" s="228"/>
      <c r="AK652" s="140"/>
      <c r="AL652" s="140"/>
      <c r="AM652" s="140"/>
      <c r="AN652" s="140"/>
      <c r="AO652" s="140"/>
      <c r="AP652" s="140"/>
      <c r="AQ652" s="140"/>
      <c r="AR652" s="140"/>
      <c r="AS652" s="140"/>
      <c r="AT652" s="140"/>
      <c r="AU652" s="140"/>
      <c r="AV652" s="140"/>
      <c r="AW652" s="140"/>
      <c r="AX652" s="140"/>
      <c r="AY652" s="140"/>
      <c r="AZ652" s="140"/>
      <c r="BA652" s="140"/>
      <c r="BB652" s="140"/>
      <c r="BC652" s="140"/>
      <c r="BD652" s="140"/>
      <c r="BE652" s="140"/>
      <c r="BF652" s="150"/>
      <c r="BG652" s="140"/>
      <c r="BH652" s="140"/>
      <c r="BI652" s="140"/>
      <c r="BJ652" s="140"/>
      <c r="BK652" s="140"/>
      <c r="BL652" s="140"/>
      <c r="BM652" s="140"/>
      <c r="BN652" s="140"/>
      <c r="BO652" s="140"/>
      <c r="BP652" s="140"/>
      <c r="BQ652" s="140"/>
      <c r="BR652" s="140"/>
    </row>
    <row r="653" spans="1:70" s="37" customFormat="1" x14ac:dyDescent="0.25">
      <c r="A653" s="234"/>
      <c r="B653" s="140"/>
      <c r="C653" s="140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0"/>
      <c r="R653" s="44"/>
      <c r="S653" s="140"/>
      <c r="T653" s="140"/>
      <c r="U653" s="140"/>
      <c r="V653" s="140"/>
      <c r="W653" s="140"/>
      <c r="X653" s="140"/>
      <c r="Y653" s="140"/>
      <c r="Z653" s="140"/>
      <c r="AA653" s="140"/>
      <c r="AB653" s="140"/>
      <c r="AC653" s="140"/>
      <c r="AD653" s="140"/>
      <c r="AE653" s="140"/>
      <c r="AF653" s="140"/>
      <c r="AG653" s="140"/>
      <c r="AH653" s="140"/>
      <c r="AI653" s="140"/>
      <c r="AJ653" s="228"/>
      <c r="AK653" s="140"/>
      <c r="AL653" s="140"/>
      <c r="AM653" s="140"/>
      <c r="AN653" s="140"/>
      <c r="AO653" s="140"/>
      <c r="AP653" s="140"/>
      <c r="AQ653" s="140"/>
      <c r="AR653" s="140"/>
      <c r="AS653" s="140"/>
      <c r="AT653" s="140"/>
      <c r="AU653" s="140"/>
      <c r="AV653" s="140"/>
      <c r="AW653" s="140"/>
      <c r="AX653" s="140"/>
      <c r="AY653" s="140"/>
      <c r="AZ653" s="140"/>
      <c r="BA653" s="140"/>
      <c r="BB653" s="140"/>
      <c r="BC653" s="140"/>
      <c r="BD653" s="140"/>
      <c r="BE653" s="140"/>
      <c r="BF653" s="150"/>
      <c r="BG653" s="140"/>
      <c r="BH653" s="140"/>
      <c r="BI653" s="140"/>
      <c r="BJ653" s="140"/>
      <c r="BK653" s="140"/>
      <c r="BL653" s="140"/>
      <c r="BM653" s="140"/>
      <c r="BN653" s="140"/>
      <c r="BO653" s="140"/>
      <c r="BP653" s="140"/>
      <c r="BQ653" s="140"/>
      <c r="BR653" s="140"/>
    </row>
    <row r="654" spans="1:70" s="37" customFormat="1" ht="15.75" customHeight="1" x14ac:dyDescent="0.25">
      <c r="A654" s="234"/>
      <c r="B654" s="140"/>
      <c r="C654" s="140"/>
      <c r="D654" s="140"/>
      <c r="E654" s="140"/>
      <c r="F654" s="140"/>
      <c r="G654" s="140"/>
      <c r="H654" s="140"/>
      <c r="I654" s="140"/>
      <c r="J654" s="140"/>
      <c r="K654" s="140"/>
      <c r="L654" s="140"/>
      <c r="M654" s="140"/>
      <c r="N654" s="140"/>
      <c r="O654" s="140"/>
      <c r="P654" s="140"/>
      <c r="Q654" s="140"/>
      <c r="R654" s="44"/>
      <c r="S654" s="140"/>
      <c r="T654" s="140"/>
      <c r="U654" s="140"/>
      <c r="V654" s="140"/>
      <c r="W654" s="140"/>
      <c r="X654" s="140"/>
      <c r="Y654" s="140"/>
      <c r="Z654" s="140"/>
      <c r="AA654" s="140"/>
      <c r="AB654" s="140"/>
      <c r="AC654" s="140"/>
      <c r="AD654" s="140"/>
      <c r="AE654" s="140"/>
      <c r="AF654" s="140"/>
      <c r="AG654" s="140"/>
      <c r="AH654" s="140"/>
      <c r="AI654" s="140"/>
      <c r="AJ654" s="228"/>
      <c r="AK654" s="140"/>
      <c r="AL654" s="140"/>
      <c r="AM654" s="140"/>
      <c r="AN654" s="140"/>
      <c r="AO654" s="140"/>
      <c r="AP654" s="140"/>
      <c r="AQ654" s="140"/>
      <c r="AR654" s="140"/>
      <c r="AS654" s="140"/>
      <c r="AT654" s="140"/>
      <c r="AU654" s="140"/>
      <c r="AV654" s="140"/>
      <c r="AW654" s="140"/>
      <c r="AX654" s="140"/>
      <c r="AY654" s="140"/>
      <c r="AZ654" s="140"/>
      <c r="BA654" s="140"/>
      <c r="BB654" s="140"/>
      <c r="BC654" s="140"/>
      <c r="BD654" s="140"/>
      <c r="BE654" s="140"/>
      <c r="BF654" s="150"/>
      <c r="BG654" s="140"/>
      <c r="BH654" s="140"/>
      <c r="BI654" s="140"/>
      <c r="BJ654" s="140"/>
      <c r="BK654" s="140"/>
      <c r="BL654" s="140"/>
      <c r="BM654" s="140"/>
      <c r="BN654" s="140"/>
      <c r="BO654" s="140"/>
      <c r="BP654" s="140"/>
      <c r="BQ654" s="140"/>
      <c r="BR654" s="140"/>
    </row>
    <row r="655" spans="1:70" s="37" customFormat="1" x14ac:dyDescent="0.25">
      <c r="A655" s="234"/>
      <c r="B655" s="140"/>
      <c r="C655" s="140"/>
      <c r="D655" s="140"/>
      <c r="E655" s="140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0"/>
      <c r="R655" s="44"/>
      <c r="S655" s="140"/>
      <c r="T655" s="140"/>
      <c r="U655" s="140"/>
      <c r="V655" s="140"/>
      <c r="W655" s="140"/>
      <c r="X655" s="140"/>
      <c r="Y655" s="140"/>
      <c r="Z655" s="140"/>
      <c r="AA655" s="140"/>
      <c r="AB655" s="140"/>
      <c r="AC655" s="140"/>
      <c r="AD655" s="140"/>
      <c r="AE655" s="140"/>
      <c r="AF655" s="140"/>
      <c r="AG655" s="140"/>
      <c r="AH655" s="140"/>
      <c r="AI655" s="140"/>
      <c r="AJ655" s="228"/>
      <c r="AK655" s="140"/>
      <c r="AL655" s="140"/>
      <c r="AM655" s="140"/>
      <c r="AN655" s="140"/>
      <c r="AO655" s="140"/>
      <c r="AP655" s="140"/>
      <c r="AQ655" s="140"/>
      <c r="AR655" s="140"/>
      <c r="AS655" s="140"/>
      <c r="AT655" s="140"/>
      <c r="AU655" s="140"/>
      <c r="AV655" s="140"/>
      <c r="AW655" s="140"/>
      <c r="AX655" s="140"/>
      <c r="AY655" s="140"/>
      <c r="AZ655" s="140"/>
      <c r="BA655" s="140"/>
      <c r="BB655" s="140"/>
      <c r="BC655" s="140"/>
      <c r="BD655" s="140"/>
      <c r="BE655" s="140"/>
      <c r="BF655" s="150"/>
      <c r="BG655" s="140"/>
      <c r="BH655" s="140"/>
      <c r="BI655" s="140"/>
      <c r="BJ655" s="140"/>
      <c r="BK655" s="140"/>
      <c r="BL655" s="140"/>
      <c r="BM655" s="140"/>
      <c r="BN655" s="140"/>
      <c r="BO655" s="140"/>
      <c r="BP655" s="140"/>
      <c r="BQ655" s="140"/>
      <c r="BR655" s="140"/>
    </row>
    <row r="656" spans="1:70" s="37" customFormat="1" ht="15.75" customHeight="1" x14ac:dyDescent="0.25">
      <c r="A656" s="234"/>
      <c r="B656" s="140"/>
      <c r="C656" s="140"/>
      <c r="D656" s="140"/>
      <c r="E656" s="140"/>
      <c r="F656" s="140"/>
      <c r="G656" s="140"/>
      <c r="H656" s="140"/>
      <c r="I656" s="140"/>
      <c r="J656" s="140"/>
      <c r="K656" s="140"/>
      <c r="L656" s="140"/>
      <c r="M656" s="140"/>
      <c r="N656" s="140"/>
      <c r="O656" s="140"/>
      <c r="P656" s="140"/>
      <c r="Q656" s="140"/>
      <c r="R656" s="44"/>
      <c r="S656" s="140"/>
      <c r="T656" s="140"/>
      <c r="U656" s="140"/>
      <c r="V656" s="140"/>
      <c r="W656" s="140"/>
      <c r="X656" s="140"/>
      <c r="Y656" s="140"/>
      <c r="Z656" s="140"/>
      <c r="AA656" s="140"/>
      <c r="AB656" s="140"/>
      <c r="AC656" s="140"/>
      <c r="AD656" s="140"/>
      <c r="AE656" s="140"/>
      <c r="AF656" s="140"/>
      <c r="AG656" s="140"/>
      <c r="AH656" s="140"/>
      <c r="AI656" s="140"/>
      <c r="AJ656" s="228"/>
      <c r="AK656" s="140"/>
      <c r="AL656" s="140"/>
      <c r="AM656" s="140"/>
      <c r="AN656" s="140"/>
      <c r="AO656" s="140"/>
      <c r="AP656" s="140"/>
      <c r="AQ656" s="140"/>
      <c r="AR656" s="140"/>
      <c r="AS656" s="140"/>
      <c r="AT656" s="140"/>
      <c r="AU656" s="140"/>
      <c r="AV656" s="140"/>
      <c r="AW656" s="140"/>
      <c r="AX656" s="140"/>
      <c r="AY656" s="140"/>
      <c r="AZ656" s="140"/>
      <c r="BA656" s="140"/>
      <c r="BB656" s="140"/>
      <c r="BC656" s="140"/>
      <c r="BD656" s="140"/>
      <c r="BE656" s="140"/>
      <c r="BF656" s="150"/>
      <c r="BG656" s="140"/>
      <c r="BH656" s="140"/>
      <c r="BI656" s="140"/>
      <c r="BJ656" s="140"/>
      <c r="BK656" s="140"/>
      <c r="BL656" s="140"/>
      <c r="BM656" s="140"/>
      <c r="BN656" s="140"/>
      <c r="BO656" s="140"/>
      <c r="BP656" s="140"/>
      <c r="BQ656" s="140"/>
      <c r="BR656" s="140"/>
    </row>
    <row r="657" spans="1:70" s="37" customFormat="1" x14ac:dyDescent="0.25">
      <c r="A657" s="234"/>
      <c r="B657" s="140"/>
      <c r="C657" s="140"/>
      <c r="D657" s="140"/>
      <c r="E657" s="140"/>
      <c r="F657" s="140"/>
      <c r="G657" s="140"/>
      <c r="H657" s="140"/>
      <c r="I657" s="140"/>
      <c r="J657" s="140"/>
      <c r="K657" s="140"/>
      <c r="L657" s="140"/>
      <c r="M657" s="140"/>
      <c r="N657" s="140"/>
      <c r="O657" s="140"/>
      <c r="P657" s="140"/>
      <c r="Q657" s="140"/>
      <c r="R657" s="44"/>
      <c r="S657" s="140"/>
      <c r="T657" s="140"/>
      <c r="U657" s="140"/>
      <c r="V657" s="140"/>
      <c r="W657" s="140"/>
      <c r="X657" s="140"/>
      <c r="Y657" s="140"/>
      <c r="Z657" s="140"/>
      <c r="AA657" s="140"/>
      <c r="AB657" s="140"/>
      <c r="AC657" s="140"/>
      <c r="AD657" s="140"/>
      <c r="AE657" s="140"/>
      <c r="AF657" s="140"/>
      <c r="AG657" s="140"/>
      <c r="AH657" s="140"/>
      <c r="AI657" s="140"/>
      <c r="AJ657" s="228"/>
      <c r="AK657" s="140"/>
      <c r="AL657" s="140"/>
      <c r="AM657" s="140"/>
      <c r="AN657" s="140"/>
      <c r="AO657" s="140"/>
      <c r="AP657" s="140"/>
      <c r="AQ657" s="140"/>
      <c r="AR657" s="140"/>
      <c r="AS657" s="140"/>
      <c r="AT657" s="140"/>
      <c r="AU657" s="140"/>
      <c r="AV657" s="140"/>
      <c r="AW657" s="140"/>
      <c r="AX657" s="140"/>
      <c r="AY657" s="140"/>
      <c r="AZ657" s="140"/>
      <c r="BA657" s="140"/>
      <c r="BB657" s="140"/>
      <c r="BC657" s="140"/>
      <c r="BD657" s="140"/>
      <c r="BE657" s="140"/>
      <c r="BF657" s="150"/>
      <c r="BG657" s="140"/>
      <c r="BH657" s="140"/>
      <c r="BI657" s="140"/>
      <c r="BJ657" s="140"/>
      <c r="BK657" s="140"/>
      <c r="BL657" s="140"/>
      <c r="BM657" s="140"/>
      <c r="BN657" s="140"/>
      <c r="BO657" s="140"/>
      <c r="BP657" s="140"/>
      <c r="BQ657" s="140"/>
      <c r="BR657" s="140"/>
    </row>
    <row r="658" spans="1:70" s="37" customFormat="1" ht="15.75" customHeight="1" x14ac:dyDescent="0.25">
      <c r="A658" s="234"/>
      <c r="B658" s="140"/>
      <c r="C658" s="140"/>
      <c r="D658" s="140"/>
      <c r="E658" s="140"/>
      <c r="F658" s="140"/>
      <c r="G658" s="140"/>
      <c r="H658" s="140"/>
      <c r="I658" s="140"/>
      <c r="J658" s="140"/>
      <c r="K658" s="140"/>
      <c r="L658" s="140"/>
      <c r="M658" s="140"/>
      <c r="N658" s="140"/>
      <c r="O658" s="140"/>
      <c r="P658" s="140"/>
      <c r="Q658" s="140"/>
      <c r="R658" s="44"/>
      <c r="S658" s="140"/>
      <c r="T658" s="140"/>
      <c r="U658" s="140"/>
      <c r="V658" s="140"/>
      <c r="W658" s="140"/>
      <c r="X658" s="140"/>
      <c r="Y658" s="140"/>
      <c r="Z658" s="140"/>
      <c r="AA658" s="140"/>
      <c r="AB658" s="140"/>
      <c r="AC658" s="140"/>
      <c r="AD658" s="140"/>
      <c r="AE658" s="140"/>
      <c r="AF658" s="140"/>
      <c r="AG658" s="140"/>
      <c r="AH658" s="140"/>
      <c r="AI658" s="140"/>
      <c r="AJ658" s="228"/>
      <c r="AK658" s="140"/>
      <c r="AL658" s="140"/>
      <c r="AM658" s="140"/>
      <c r="AN658" s="140"/>
      <c r="AO658" s="140"/>
      <c r="AP658" s="140"/>
      <c r="AQ658" s="140"/>
      <c r="AR658" s="140"/>
      <c r="AS658" s="140"/>
      <c r="AT658" s="140"/>
      <c r="AU658" s="140"/>
      <c r="AV658" s="140"/>
      <c r="AW658" s="140"/>
      <c r="AX658" s="140"/>
      <c r="AY658" s="140"/>
      <c r="AZ658" s="140"/>
      <c r="BA658" s="140"/>
      <c r="BB658" s="140"/>
      <c r="BC658" s="140"/>
      <c r="BD658" s="140"/>
      <c r="BE658" s="140"/>
      <c r="BF658" s="150"/>
      <c r="BG658" s="140"/>
      <c r="BH658" s="140"/>
      <c r="BI658" s="140"/>
      <c r="BJ658" s="140"/>
      <c r="BK658" s="140"/>
      <c r="BL658" s="140"/>
      <c r="BM658" s="140"/>
      <c r="BN658" s="140"/>
      <c r="BO658" s="140"/>
      <c r="BP658" s="140"/>
      <c r="BQ658" s="140"/>
      <c r="BR658" s="140"/>
    </row>
    <row r="659" spans="1:70" s="37" customFormat="1" x14ac:dyDescent="0.25">
      <c r="A659" s="234"/>
      <c r="B659" s="140"/>
      <c r="C659" s="140"/>
      <c r="D659" s="140"/>
      <c r="E659" s="140"/>
      <c r="F659" s="140"/>
      <c r="G659" s="140"/>
      <c r="H659" s="140"/>
      <c r="I659" s="140"/>
      <c r="J659" s="140"/>
      <c r="K659" s="140"/>
      <c r="L659" s="140"/>
      <c r="M659" s="140"/>
      <c r="N659" s="140"/>
      <c r="O659" s="140"/>
      <c r="P659" s="140"/>
      <c r="Q659" s="140"/>
      <c r="R659" s="44"/>
      <c r="S659" s="140"/>
      <c r="T659" s="140"/>
      <c r="U659" s="140"/>
      <c r="V659" s="140"/>
      <c r="W659" s="140"/>
      <c r="X659" s="140"/>
      <c r="Y659" s="140"/>
      <c r="Z659" s="140"/>
      <c r="AA659" s="140"/>
      <c r="AB659" s="140"/>
      <c r="AC659" s="140"/>
      <c r="AD659" s="140"/>
      <c r="AE659" s="140"/>
      <c r="AF659" s="140"/>
      <c r="AG659" s="140"/>
      <c r="AH659" s="140"/>
      <c r="AI659" s="140"/>
      <c r="AJ659" s="228"/>
      <c r="AK659" s="140"/>
      <c r="AL659" s="140"/>
      <c r="AM659" s="140"/>
      <c r="AN659" s="140"/>
      <c r="AO659" s="140"/>
      <c r="AP659" s="140"/>
      <c r="AQ659" s="140"/>
      <c r="AR659" s="140"/>
      <c r="AS659" s="140"/>
      <c r="AT659" s="140"/>
      <c r="AU659" s="140"/>
      <c r="AV659" s="140"/>
      <c r="AW659" s="140"/>
      <c r="AX659" s="140"/>
      <c r="AY659" s="140"/>
      <c r="AZ659" s="140"/>
      <c r="BA659" s="140"/>
      <c r="BB659" s="140"/>
      <c r="BC659" s="140"/>
      <c r="BD659" s="140"/>
      <c r="BE659" s="140"/>
      <c r="BF659" s="150"/>
      <c r="BG659" s="140"/>
      <c r="BH659" s="140"/>
      <c r="BI659" s="140"/>
      <c r="BJ659" s="140"/>
      <c r="BK659" s="140"/>
      <c r="BL659" s="140"/>
      <c r="BM659" s="140"/>
      <c r="BN659" s="140"/>
      <c r="BO659" s="140"/>
      <c r="BP659" s="140"/>
      <c r="BQ659" s="140"/>
      <c r="BR659" s="140"/>
    </row>
    <row r="660" spans="1:70" s="37" customFormat="1" ht="15.75" customHeight="1" x14ac:dyDescent="0.25">
      <c r="A660" s="234"/>
      <c r="B660" s="140"/>
      <c r="C660" s="140"/>
      <c r="D660" s="140"/>
      <c r="E660" s="140"/>
      <c r="F660" s="140"/>
      <c r="G660" s="140"/>
      <c r="H660" s="140"/>
      <c r="I660" s="140"/>
      <c r="J660" s="140"/>
      <c r="K660" s="140"/>
      <c r="L660" s="140"/>
      <c r="M660" s="140"/>
      <c r="N660" s="140"/>
      <c r="O660" s="140"/>
      <c r="P660" s="140"/>
      <c r="Q660" s="140"/>
      <c r="R660" s="44"/>
      <c r="S660" s="140"/>
      <c r="T660" s="140"/>
      <c r="U660" s="140"/>
      <c r="V660" s="140"/>
      <c r="W660" s="140"/>
      <c r="X660" s="140"/>
      <c r="Y660" s="140"/>
      <c r="Z660" s="140"/>
      <c r="AA660" s="140"/>
      <c r="AB660" s="140"/>
      <c r="AC660" s="140"/>
      <c r="AD660" s="140"/>
      <c r="AE660" s="140"/>
      <c r="AF660" s="140"/>
      <c r="AG660" s="140"/>
      <c r="AH660" s="140"/>
      <c r="AI660" s="140"/>
      <c r="AJ660" s="228"/>
      <c r="AK660" s="140"/>
      <c r="AL660" s="140"/>
      <c r="AM660" s="140"/>
      <c r="AN660" s="140"/>
      <c r="AO660" s="140"/>
      <c r="AP660" s="140"/>
      <c r="AQ660" s="140"/>
      <c r="AR660" s="140"/>
      <c r="AS660" s="140"/>
      <c r="AT660" s="140"/>
      <c r="AU660" s="140"/>
      <c r="AV660" s="140"/>
      <c r="AW660" s="140"/>
      <c r="AX660" s="140"/>
      <c r="AY660" s="140"/>
      <c r="AZ660" s="140"/>
      <c r="BA660" s="140"/>
      <c r="BB660" s="140"/>
      <c r="BC660" s="140"/>
      <c r="BD660" s="140"/>
      <c r="BE660" s="140"/>
      <c r="BF660" s="150"/>
      <c r="BG660" s="140"/>
      <c r="BH660" s="140"/>
      <c r="BI660" s="140"/>
      <c r="BJ660" s="140"/>
      <c r="BK660" s="140"/>
      <c r="BL660" s="140"/>
      <c r="BM660" s="140"/>
      <c r="BN660" s="140"/>
      <c r="BO660" s="140"/>
      <c r="BP660" s="140"/>
      <c r="BQ660" s="140"/>
      <c r="BR660" s="140"/>
    </row>
    <row r="661" spans="1:70" s="37" customFormat="1" x14ac:dyDescent="0.25">
      <c r="A661" s="234"/>
      <c r="B661" s="140"/>
      <c r="C661" s="140"/>
      <c r="D661" s="140"/>
      <c r="E661" s="140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  <c r="R661" s="44"/>
      <c r="S661" s="140"/>
      <c r="T661" s="140"/>
      <c r="U661" s="140"/>
      <c r="V661" s="140"/>
      <c r="W661" s="140"/>
      <c r="X661" s="140"/>
      <c r="Y661" s="140"/>
      <c r="Z661" s="140"/>
      <c r="AA661" s="140"/>
      <c r="AB661" s="140"/>
      <c r="AC661" s="140"/>
      <c r="AD661" s="140"/>
      <c r="AE661" s="140"/>
      <c r="AF661" s="140"/>
      <c r="AG661" s="140"/>
      <c r="AH661" s="140"/>
      <c r="AI661" s="140"/>
      <c r="AJ661" s="228"/>
      <c r="AK661" s="140"/>
      <c r="AL661" s="140"/>
      <c r="AM661" s="140"/>
      <c r="AN661" s="140"/>
      <c r="AO661" s="140"/>
      <c r="AP661" s="140"/>
      <c r="AQ661" s="140"/>
      <c r="AR661" s="140"/>
      <c r="AS661" s="140"/>
      <c r="AT661" s="140"/>
      <c r="AU661" s="140"/>
      <c r="AV661" s="140"/>
      <c r="AW661" s="140"/>
      <c r="AX661" s="140"/>
      <c r="AY661" s="140"/>
      <c r="AZ661" s="140"/>
      <c r="BA661" s="140"/>
      <c r="BB661" s="140"/>
      <c r="BC661" s="140"/>
      <c r="BD661" s="140"/>
      <c r="BE661" s="140"/>
      <c r="BF661" s="150"/>
      <c r="BG661" s="140"/>
      <c r="BH661" s="140"/>
      <c r="BI661" s="140"/>
      <c r="BJ661" s="140"/>
      <c r="BK661" s="140"/>
      <c r="BL661" s="140"/>
      <c r="BM661" s="140"/>
      <c r="BN661" s="140"/>
      <c r="BO661" s="140"/>
      <c r="BP661" s="140"/>
      <c r="BQ661" s="140"/>
      <c r="BR661" s="140"/>
    </row>
    <row r="662" spans="1:70" s="37" customFormat="1" ht="15.75" customHeight="1" x14ac:dyDescent="0.25">
      <c r="A662" s="234"/>
      <c r="B662" s="140"/>
      <c r="C662" s="140"/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44"/>
      <c r="S662" s="140"/>
      <c r="T662" s="140"/>
      <c r="U662" s="140"/>
      <c r="V662" s="140"/>
      <c r="W662" s="140"/>
      <c r="X662" s="140"/>
      <c r="Y662" s="140"/>
      <c r="Z662" s="140"/>
      <c r="AA662" s="140"/>
      <c r="AB662" s="140"/>
      <c r="AC662" s="140"/>
      <c r="AD662" s="140"/>
      <c r="AE662" s="140"/>
      <c r="AF662" s="140"/>
      <c r="AG662" s="140"/>
      <c r="AH662" s="140"/>
      <c r="AI662" s="140"/>
      <c r="AJ662" s="228"/>
      <c r="AK662" s="140"/>
      <c r="AL662" s="140"/>
      <c r="AM662" s="140"/>
      <c r="AN662" s="140"/>
      <c r="AO662" s="140"/>
      <c r="AP662" s="140"/>
      <c r="AQ662" s="140"/>
      <c r="AR662" s="140"/>
      <c r="AS662" s="140"/>
      <c r="AT662" s="140"/>
      <c r="AU662" s="140"/>
      <c r="AV662" s="140"/>
      <c r="AW662" s="140"/>
      <c r="AX662" s="140"/>
      <c r="AY662" s="140"/>
      <c r="AZ662" s="140"/>
      <c r="BA662" s="140"/>
      <c r="BB662" s="140"/>
      <c r="BC662" s="140"/>
      <c r="BD662" s="140"/>
      <c r="BE662" s="140"/>
      <c r="BF662" s="150"/>
      <c r="BG662" s="140"/>
      <c r="BH662" s="140"/>
      <c r="BI662" s="140"/>
      <c r="BJ662" s="140"/>
      <c r="BK662" s="140"/>
      <c r="BL662" s="140"/>
      <c r="BM662" s="140"/>
      <c r="BN662" s="140"/>
      <c r="BO662" s="140"/>
      <c r="BP662" s="140"/>
      <c r="BQ662" s="140"/>
      <c r="BR662" s="140"/>
    </row>
    <row r="663" spans="1:70" s="37" customFormat="1" x14ac:dyDescent="0.25">
      <c r="A663" s="234"/>
      <c r="B663" s="140"/>
      <c r="C663" s="140"/>
      <c r="D663" s="140"/>
      <c r="E663" s="140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0"/>
      <c r="R663" s="44"/>
      <c r="S663" s="140"/>
      <c r="T663" s="140"/>
      <c r="U663" s="140"/>
      <c r="V663" s="140"/>
      <c r="W663" s="140"/>
      <c r="X663" s="140"/>
      <c r="Y663" s="140"/>
      <c r="Z663" s="140"/>
      <c r="AA663" s="140"/>
      <c r="AB663" s="140"/>
      <c r="AC663" s="140"/>
      <c r="AD663" s="140"/>
      <c r="AE663" s="140"/>
      <c r="AF663" s="140"/>
      <c r="AG663" s="140"/>
      <c r="AH663" s="140"/>
      <c r="AI663" s="140"/>
      <c r="AJ663" s="228"/>
      <c r="AK663" s="140"/>
      <c r="AL663" s="140"/>
      <c r="AM663" s="140"/>
      <c r="AN663" s="140"/>
      <c r="AO663" s="140"/>
      <c r="AP663" s="140"/>
      <c r="AQ663" s="140"/>
      <c r="AR663" s="140"/>
      <c r="AS663" s="140"/>
      <c r="AT663" s="140"/>
      <c r="AU663" s="140"/>
      <c r="AV663" s="140"/>
      <c r="AW663" s="140"/>
      <c r="AX663" s="140"/>
      <c r="AY663" s="140"/>
      <c r="AZ663" s="140"/>
      <c r="BA663" s="140"/>
      <c r="BB663" s="140"/>
      <c r="BC663" s="140"/>
      <c r="BD663" s="140"/>
      <c r="BE663" s="140"/>
      <c r="BF663" s="150"/>
      <c r="BG663" s="140"/>
      <c r="BH663" s="140"/>
      <c r="BI663" s="140"/>
      <c r="BJ663" s="140"/>
      <c r="BK663" s="140"/>
      <c r="BL663" s="140"/>
      <c r="BM663" s="140"/>
      <c r="BN663" s="140"/>
      <c r="BO663" s="140"/>
      <c r="BP663" s="140"/>
      <c r="BQ663" s="140"/>
      <c r="BR663" s="140"/>
    </row>
    <row r="664" spans="1:70" s="37" customFormat="1" ht="15.75" customHeight="1" x14ac:dyDescent="0.25">
      <c r="A664" s="234"/>
      <c r="B664" s="140"/>
      <c r="C664" s="140"/>
      <c r="D664" s="140"/>
      <c r="E664" s="140"/>
      <c r="F664" s="140"/>
      <c r="G664" s="140"/>
      <c r="H664" s="140"/>
      <c r="I664" s="140"/>
      <c r="J664" s="140"/>
      <c r="K664" s="140"/>
      <c r="L664" s="140"/>
      <c r="M664" s="140"/>
      <c r="N664" s="140"/>
      <c r="O664" s="140"/>
      <c r="P664" s="140"/>
      <c r="Q664" s="140"/>
      <c r="R664" s="44"/>
      <c r="S664" s="140"/>
      <c r="T664" s="140"/>
      <c r="U664" s="140"/>
      <c r="V664" s="140"/>
      <c r="W664" s="140"/>
      <c r="X664" s="140"/>
      <c r="Y664" s="140"/>
      <c r="Z664" s="140"/>
      <c r="AA664" s="140"/>
      <c r="AB664" s="140"/>
      <c r="AC664" s="140"/>
      <c r="AD664" s="140"/>
      <c r="AE664" s="140"/>
      <c r="AF664" s="140"/>
      <c r="AG664" s="140"/>
      <c r="AH664" s="140"/>
      <c r="AI664" s="140"/>
      <c r="AJ664" s="228"/>
      <c r="AK664" s="140"/>
      <c r="AL664" s="140"/>
      <c r="AM664" s="140"/>
      <c r="AN664" s="140"/>
      <c r="AO664" s="140"/>
      <c r="AP664" s="140"/>
      <c r="AQ664" s="140"/>
      <c r="AR664" s="140"/>
      <c r="AS664" s="140"/>
      <c r="AT664" s="140"/>
      <c r="AU664" s="140"/>
      <c r="AV664" s="140"/>
      <c r="AW664" s="140"/>
      <c r="AX664" s="140"/>
      <c r="AY664" s="140"/>
      <c r="AZ664" s="140"/>
      <c r="BA664" s="140"/>
      <c r="BB664" s="140"/>
      <c r="BC664" s="140"/>
      <c r="BD664" s="140"/>
      <c r="BE664" s="140"/>
      <c r="BF664" s="150"/>
      <c r="BG664" s="140"/>
      <c r="BH664" s="140"/>
      <c r="BI664" s="140"/>
      <c r="BJ664" s="140"/>
      <c r="BK664" s="140"/>
      <c r="BL664" s="140"/>
      <c r="BM664" s="140"/>
      <c r="BN664" s="140"/>
      <c r="BO664" s="140"/>
      <c r="BP664" s="140"/>
      <c r="BQ664" s="140"/>
      <c r="BR664" s="140"/>
    </row>
    <row r="665" spans="1:70" s="37" customFormat="1" x14ac:dyDescent="0.25">
      <c r="A665" s="234"/>
      <c r="B665" s="140"/>
      <c r="C665" s="140"/>
      <c r="D665" s="140"/>
      <c r="E665" s="140"/>
      <c r="F665" s="140"/>
      <c r="G665" s="140"/>
      <c r="H665" s="140"/>
      <c r="I665" s="140"/>
      <c r="J665" s="140"/>
      <c r="K665" s="140"/>
      <c r="L665" s="140"/>
      <c r="M665" s="140"/>
      <c r="N665" s="140"/>
      <c r="O665" s="140"/>
      <c r="P665" s="140"/>
      <c r="Q665" s="140"/>
      <c r="R665" s="44"/>
      <c r="S665" s="140"/>
      <c r="T665" s="140"/>
      <c r="U665" s="140"/>
      <c r="V665" s="140"/>
      <c r="W665" s="140"/>
      <c r="X665" s="140"/>
      <c r="Y665" s="140"/>
      <c r="Z665" s="140"/>
      <c r="AA665" s="140"/>
      <c r="AB665" s="140"/>
      <c r="AC665" s="140"/>
      <c r="AD665" s="140"/>
      <c r="AE665" s="140"/>
      <c r="AF665" s="140"/>
      <c r="AG665" s="140"/>
      <c r="AH665" s="140"/>
      <c r="AI665" s="140"/>
      <c r="AJ665" s="228"/>
      <c r="AK665" s="140"/>
      <c r="AL665" s="140"/>
      <c r="AM665" s="140"/>
      <c r="AN665" s="140"/>
      <c r="AO665" s="140"/>
      <c r="AP665" s="140"/>
      <c r="AQ665" s="140"/>
      <c r="AR665" s="140"/>
      <c r="AS665" s="140"/>
      <c r="AT665" s="140"/>
      <c r="AU665" s="140"/>
      <c r="AV665" s="140"/>
      <c r="AW665" s="140"/>
      <c r="AX665" s="140"/>
      <c r="AY665" s="140"/>
      <c r="AZ665" s="140"/>
      <c r="BA665" s="140"/>
      <c r="BB665" s="140"/>
      <c r="BC665" s="140"/>
      <c r="BD665" s="140"/>
      <c r="BE665" s="140"/>
      <c r="BF665" s="150"/>
      <c r="BG665" s="140"/>
      <c r="BH665" s="140"/>
      <c r="BI665" s="140"/>
      <c r="BJ665" s="140"/>
      <c r="BK665" s="140"/>
      <c r="BL665" s="140"/>
      <c r="BM665" s="140"/>
      <c r="BN665" s="140"/>
      <c r="BO665" s="140"/>
      <c r="BP665" s="140"/>
      <c r="BQ665" s="140"/>
      <c r="BR665" s="140"/>
    </row>
    <row r="666" spans="1:70" s="37" customFormat="1" ht="15.75" customHeight="1" x14ac:dyDescent="0.25">
      <c r="A666" s="234"/>
      <c r="B666" s="140"/>
      <c r="C666" s="140"/>
      <c r="D666" s="140"/>
      <c r="E666" s="140"/>
      <c r="F666" s="140"/>
      <c r="G666" s="140"/>
      <c r="H666" s="140"/>
      <c r="I666" s="140"/>
      <c r="J666" s="140"/>
      <c r="K666" s="140"/>
      <c r="L666" s="140"/>
      <c r="M666" s="140"/>
      <c r="N666" s="140"/>
      <c r="O666" s="140"/>
      <c r="P666" s="140"/>
      <c r="Q666" s="140"/>
      <c r="R666" s="44"/>
      <c r="S666" s="140"/>
      <c r="T666" s="140"/>
      <c r="U666" s="140"/>
      <c r="V666" s="140"/>
      <c r="W666" s="140"/>
      <c r="X666" s="140"/>
      <c r="Y666" s="140"/>
      <c r="Z666" s="140"/>
      <c r="AA666" s="140"/>
      <c r="AB666" s="140"/>
      <c r="AC666" s="140"/>
      <c r="AD666" s="140"/>
      <c r="AE666" s="140"/>
      <c r="AF666" s="140"/>
      <c r="AG666" s="140"/>
      <c r="AH666" s="140"/>
      <c r="AI666" s="140"/>
      <c r="AJ666" s="228"/>
      <c r="AK666" s="140"/>
      <c r="AL666" s="140"/>
      <c r="AM666" s="140"/>
      <c r="AN666" s="140"/>
      <c r="AO666" s="140"/>
      <c r="AP666" s="140"/>
      <c r="AQ666" s="140"/>
      <c r="AR666" s="140"/>
      <c r="AS666" s="140"/>
      <c r="AT666" s="140"/>
      <c r="AU666" s="140"/>
      <c r="AV666" s="140"/>
      <c r="AW666" s="140"/>
      <c r="AX666" s="140"/>
      <c r="AY666" s="140"/>
      <c r="AZ666" s="140"/>
      <c r="BA666" s="140"/>
      <c r="BB666" s="140"/>
      <c r="BC666" s="140"/>
      <c r="BD666" s="140"/>
      <c r="BE666" s="140"/>
      <c r="BF666" s="150"/>
      <c r="BG666" s="140"/>
      <c r="BH666" s="140"/>
      <c r="BI666" s="140"/>
      <c r="BJ666" s="140"/>
      <c r="BK666" s="140"/>
      <c r="BL666" s="140"/>
      <c r="BM666" s="140"/>
      <c r="BN666" s="140"/>
      <c r="BO666" s="140"/>
      <c r="BP666" s="140"/>
      <c r="BQ666" s="140"/>
      <c r="BR666" s="140"/>
    </row>
    <row r="667" spans="1:70" s="37" customFormat="1" x14ac:dyDescent="0.25">
      <c r="A667" s="234"/>
      <c r="B667" s="140"/>
      <c r="C667" s="140"/>
      <c r="D667" s="140"/>
      <c r="E667" s="140"/>
      <c r="F667" s="140"/>
      <c r="G667" s="140"/>
      <c r="H667" s="140"/>
      <c r="I667" s="140"/>
      <c r="J667" s="140"/>
      <c r="K667" s="140"/>
      <c r="L667" s="140"/>
      <c r="M667" s="140"/>
      <c r="N667" s="140"/>
      <c r="O667" s="140"/>
      <c r="P667" s="140"/>
      <c r="Q667" s="140"/>
      <c r="R667" s="44"/>
      <c r="S667" s="140"/>
      <c r="T667" s="140"/>
      <c r="U667" s="140"/>
      <c r="V667" s="140"/>
      <c r="W667" s="140"/>
      <c r="X667" s="140"/>
      <c r="Y667" s="140"/>
      <c r="Z667" s="140"/>
      <c r="AA667" s="140"/>
      <c r="AB667" s="140"/>
      <c r="AC667" s="140"/>
      <c r="AD667" s="140"/>
      <c r="AE667" s="140"/>
      <c r="AF667" s="140"/>
      <c r="AG667" s="140"/>
      <c r="AH667" s="140"/>
      <c r="AI667" s="140"/>
      <c r="AJ667" s="228"/>
      <c r="AK667" s="140"/>
      <c r="AL667" s="140"/>
      <c r="AM667" s="140"/>
      <c r="AN667" s="140"/>
      <c r="AO667" s="140"/>
      <c r="AP667" s="140"/>
      <c r="AQ667" s="140"/>
      <c r="AR667" s="140"/>
      <c r="AS667" s="140"/>
      <c r="AT667" s="140"/>
      <c r="AU667" s="140"/>
      <c r="AV667" s="140"/>
      <c r="AW667" s="140"/>
      <c r="AX667" s="140"/>
      <c r="AY667" s="140"/>
      <c r="AZ667" s="140"/>
      <c r="BA667" s="140"/>
      <c r="BB667" s="140"/>
      <c r="BC667" s="140"/>
      <c r="BD667" s="140"/>
      <c r="BE667" s="140"/>
      <c r="BF667" s="150"/>
      <c r="BG667" s="140"/>
      <c r="BH667" s="140"/>
      <c r="BI667" s="140"/>
      <c r="BJ667" s="140"/>
      <c r="BK667" s="140"/>
      <c r="BL667" s="140"/>
      <c r="BM667" s="140"/>
      <c r="BN667" s="140"/>
      <c r="BO667" s="140"/>
      <c r="BP667" s="140"/>
      <c r="BQ667" s="140"/>
      <c r="BR667" s="140"/>
    </row>
    <row r="668" spans="1:70" s="37" customFormat="1" ht="15.75" customHeight="1" x14ac:dyDescent="0.25">
      <c r="A668" s="234"/>
      <c r="B668" s="140"/>
      <c r="C668" s="140"/>
      <c r="D668" s="140"/>
      <c r="E668" s="140"/>
      <c r="F668" s="140"/>
      <c r="G668" s="140"/>
      <c r="H668" s="140"/>
      <c r="I668" s="140"/>
      <c r="J668" s="140"/>
      <c r="K668" s="140"/>
      <c r="L668" s="140"/>
      <c r="M668" s="140"/>
      <c r="N668" s="140"/>
      <c r="O668" s="140"/>
      <c r="P668" s="140"/>
      <c r="Q668" s="140"/>
      <c r="R668" s="44"/>
      <c r="S668" s="140"/>
      <c r="T668" s="140"/>
      <c r="U668" s="140"/>
      <c r="V668" s="140"/>
      <c r="W668" s="140"/>
      <c r="X668" s="140"/>
      <c r="Y668" s="140"/>
      <c r="Z668" s="140"/>
      <c r="AA668" s="140"/>
      <c r="AB668" s="140"/>
      <c r="AC668" s="140"/>
      <c r="AD668" s="140"/>
      <c r="AE668" s="140"/>
      <c r="AF668" s="140"/>
      <c r="AG668" s="140"/>
      <c r="AH668" s="140"/>
      <c r="AI668" s="140"/>
      <c r="AJ668" s="228"/>
      <c r="AK668" s="140"/>
      <c r="AL668" s="140"/>
      <c r="AM668" s="140"/>
      <c r="AN668" s="140"/>
      <c r="AO668" s="140"/>
      <c r="AP668" s="140"/>
      <c r="AQ668" s="140"/>
      <c r="AR668" s="140"/>
      <c r="AS668" s="140"/>
      <c r="AT668" s="140"/>
      <c r="AU668" s="140"/>
      <c r="AV668" s="140"/>
      <c r="AW668" s="140"/>
      <c r="AX668" s="140"/>
      <c r="AY668" s="140"/>
      <c r="AZ668" s="140"/>
      <c r="BA668" s="140"/>
      <c r="BB668" s="140"/>
      <c r="BC668" s="140"/>
      <c r="BD668" s="140"/>
      <c r="BE668" s="140"/>
      <c r="BF668" s="150"/>
      <c r="BG668" s="140"/>
      <c r="BH668" s="140"/>
      <c r="BI668" s="140"/>
      <c r="BJ668" s="140"/>
      <c r="BK668" s="140"/>
      <c r="BL668" s="140"/>
      <c r="BM668" s="140"/>
      <c r="BN668" s="140"/>
      <c r="BO668" s="140"/>
      <c r="BP668" s="140"/>
      <c r="BQ668" s="140"/>
      <c r="BR668" s="140"/>
    </row>
    <row r="669" spans="1:70" s="37" customFormat="1" x14ac:dyDescent="0.25">
      <c r="A669" s="234"/>
      <c r="B669" s="140"/>
      <c r="C669" s="140"/>
      <c r="D669" s="140"/>
      <c r="E669" s="140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  <c r="P669" s="140"/>
      <c r="Q669" s="140"/>
      <c r="R669" s="44"/>
      <c r="S669" s="140"/>
      <c r="T669" s="140"/>
      <c r="U669" s="140"/>
      <c r="V669" s="140"/>
      <c r="W669" s="140"/>
      <c r="X669" s="140"/>
      <c r="Y669" s="140"/>
      <c r="Z669" s="140"/>
      <c r="AA669" s="140"/>
      <c r="AB669" s="140"/>
      <c r="AC669" s="140"/>
      <c r="AD669" s="140"/>
      <c r="AE669" s="140"/>
      <c r="AF669" s="140"/>
      <c r="AG669" s="140"/>
      <c r="AH669" s="140"/>
      <c r="AI669" s="140"/>
      <c r="AJ669" s="228"/>
      <c r="AK669" s="140"/>
      <c r="AL669" s="140"/>
      <c r="AM669" s="140"/>
      <c r="AN669" s="140"/>
      <c r="AO669" s="140"/>
      <c r="AP669" s="140"/>
      <c r="AQ669" s="140"/>
      <c r="AR669" s="140"/>
      <c r="AS669" s="140"/>
      <c r="AT669" s="140"/>
      <c r="AU669" s="140"/>
      <c r="AV669" s="140"/>
      <c r="AW669" s="140"/>
      <c r="AX669" s="140"/>
      <c r="AY669" s="140"/>
      <c r="AZ669" s="140"/>
      <c r="BA669" s="140"/>
      <c r="BB669" s="140"/>
      <c r="BC669" s="140"/>
      <c r="BD669" s="140"/>
      <c r="BE669" s="140"/>
      <c r="BF669" s="150"/>
      <c r="BG669" s="140"/>
      <c r="BH669" s="140"/>
      <c r="BI669" s="140"/>
      <c r="BJ669" s="140"/>
      <c r="BK669" s="140"/>
      <c r="BL669" s="140"/>
      <c r="BM669" s="140"/>
      <c r="BN669" s="140"/>
      <c r="BO669" s="140"/>
      <c r="BP669" s="140"/>
      <c r="BQ669" s="140"/>
      <c r="BR669" s="140"/>
    </row>
    <row r="670" spans="1:70" s="37" customFormat="1" ht="15.75" customHeight="1" x14ac:dyDescent="0.25">
      <c r="A670" s="234"/>
      <c r="B670" s="140"/>
      <c r="C670" s="140"/>
      <c r="D670" s="140"/>
      <c r="E670" s="140"/>
      <c r="F670" s="140"/>
      <c r="G670" s="140"/>
      <c r="H670" s="140"/>
      <c r="I670" s="140"/>
      <c r="J670" s="140"/>
      <c r="K670" s="140"/>
      <c r="L670" s="140"/>
      <c r="M670" s="140"/>
      <c r="N670" s="140"/>
      <c r="O670" s="140"/>
      <c r="P670" s="140"/>
      <c r="Q670" s="140"/>
      <c r="R670" s="44"/>
      <c r="S670" s="140"/>
      <c r="T670" s="140"/>
      <c r="U670" s="140"/>
      <c r="V670" s="140"/>
      <c r="W670" s="140"/>
      <c r="X670" s="140"/>
      <c r="Y670" s="140"/>
      <c r="Z670" s="140"/>
      <c r="AA670" s="140"/>
      <c r="AB670" s="140"/>
      <c r="AC670" s="140"/>
      <c r="AD670" s="140"/>
      <c r="AE670" s="140"/>
      <c r="AF670" s="140"/>
      <c r="AG670" s="140"/>
      <c r="AH670" s="140"/>
      <c r="AI670" s="140"/>
      <c r="AJ670" s="228"/>
      <c r="AK670" s="140"/>
      <c r="AL670" s="140"/>
      <c r="AM670" s="140"/>
      <c r="AN670" s="140"/>
      <c r="AO670" s="140"/>
      <c r="AP670" s="140"/>
      <c r="AQ670" s="140"/>
      <c r="AR670" s="140"/>
      <c r="AS670" s="140"/>
      <c r="AT670" s="140"/>
      <c r="AU670" s="140"/>
      <c r="AV670" s="140"/>
      <c r="AW670" s="140"/>
      <c r="AX670" s="140"/>
      <c r="AY670" s="140"/>
      <c r="AZ670" s="140"/>
      <c r="BA670" s="140"/>
      <c r="BB670" s="140"/>
      <c r="BC670" s="140"/>
      <c r="BD670" s="140"/>
      <c r="BE670" s="140"/>
      <c r="BF670" s="150"/>
      <c r="BG670" s="140"/>
      <c r="BH670" s="140"/>
      <c r="BI670" s="140"/>
      <c r="BJ670" s="140"/>
      <c r="BK670" s="140"/>
      <c r="BL670" s="140"/>
      <c r="BM670" s="140"/>
      <c r="BN670" s="140"/>
      <c r="BO670" s="140"/>
      <c r="BP670" s="140"/>
      <c r="BQ670" s="140"/>
      <c r="BR670" s="140"/>
    </row>
    <row r="671" spans="1:70" s="37" customFormat="1" x14ac:dyDescent="0.25">
      <c r="A671" s="234"/>
      <c r="B671" s="140"/>
      <c r="C671" s="140"/>
      <c r="D671" s="140"/>
      <c r="E671" s="140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0"/>
      <c r="R671" s="44"/>
      <c r="S671" s="140"/>
      <c r="T671" s="140"/>
      <c r="U671" s="140"/>
      <c r="V671" s="140"/>
      <c r="W671" s="140"/>
      <c r="X671" s="140"/>
      <c r="Y671" s="140"/>
      <c r="Z671" s="140"/>
      <c r="AA671" s="140"/>
      <c r="AB671" s="140"/>
      <c r="AC671" s="140"/>
      <c r="AD671" s="140"/>
      <c r="AE671" s="140"/>
      <c r="AF671" s="140"/>
      <c r="AG671" s="140"/>
      <c r="AH671" s="140"/>
      <c r="AI671" s="140"/>
      <c r="AJ671" s="228"/>
      <c r="AK671" s="140"/>
      <c r="AL671" s="140"/>
      <c r="AM671" s="140"/>
      <c r="AN671" s="140"/>
      <c r="AO671" s="140"/>
      <c r="AP671" s="140"/>
      <c r="AQ671" s="140"/>
      <c r="AR671" s="140"/>
      <c r="AS671" s="140"/>
      <c r="AT671" s="140"/>
      <c r="AU671" s="140"/>
      <c r="AV671" s="140"/>
      <c r="AW671" s="140"/>
      <c r="AX671" s="140"/>
      <c r="AY671" s="140"/>
      <c r="AZ671" s="140"/>
      <c r="BA671" s="140"/>
      <c r="BB671" s="140"/>
      <c r="BC671" s="140"/>
      <c r="BD671" s="140"/>
      <c r="BE671" s="140"/>
      <c r="BF671" s="150"/>
      <c r="BG671" s="140"/>
      <c r="BH671" s="140"/>
      <c r="BI671" s="140"/>
      <c r="BJ671" s="140"/>
      <c r="BK671" s="140"/>
      <c r="BL671" s="140"/>
      <c r="BM671" s="140"/>
      <c r="BN671" s="140"/>
      <c r="BO671" s="140"/>
      <c r="BP671" s="140"/>
      <c r="BQ671" s="140"/>
      <c r="BR671" s="140"/>
    </row>
    <row r="672" spans="1:70" s="37" customFormat="1" ht="15.75" customHeight="1" x14ac:dyDescent="0.25">
      <c r="A672" s="234"/>
      <c r="B672" s="140"/>
      <c r="C672" s="140"/>
      <c r="D672" s="140"/>
      <c r="E672" s="140"/>
      <c r="F672" s="140"/>
      <c r="G672" s="140"/>
      <c r="H672" s="140"/>
      <c r="I672" s="140"/>
      <c r="J672" s="140"/>
      <c r="K672" s="140"/>
      <c r="L672" s="140"/>
      <c r="M672" s="140"/>
      <c r="N672" s="140"/>
      <c r="O672" s="140"/>
      <c r="P672" s="140"/>
      <c r="Q672" s="140"/>
      <c r="R672" s="44"/>
      <c r="S672" s="140"/>
      <c r="T672" s="140"/>
      <c r="U672" s="140"/>
      <c r="V672" s="140"/>
      <c r="W672" s="140"/>
      <c r="X672" s="140"/>
      <c r="Y672" s="140"/>
      <c r="Z672" s="140"/>
      <c r="AA672" s="140"/>
      <c r="AB672" s="140"/>
      <c r="AC672" s="140"/>
      <c r="AD672" s="140"/>
      <c r="AE672" s="140"/>
      <c r="AF672" s="140"/>
      <c r="AG672" s="140"/>
      <c r="AH672" s="140"/>
      <c r="AI672" s="140"/>
      <c r="AJ672" s="228"/>
      <c r="AK672" s="140"/>
      <c r="AL672" s="140"/>
      <c r="AM672" s="140"/>
      <c r="AN672" s="140"/>
      <c r="AO672" s="140"/>
      <c r="AP672" s="140"/>
      <c r="AQ672" s="140"/>
      <c r="AR672" s="140"/>
      <c r="AS672" s="140"/>
      <c r="AT672" s="140"/>
      <c r="AU672" s="140"/>
      <c r="AV672" s="140"/>
      <c r="AW672" s="140"/>
      <c r="AX672" s="140"/>
      <c r="AY672" s="140"/>
      <c r="AZ672" s="140"/>
      <c r="BA672" s="140"/>
      <c r="BB672" s="140"/>
      <c r="BC672" s="140"/>
      <c r="BD672" s="140"/>
      <c r="BE672" s="140"/>
      <c r="BF672" s="150"/>
      <c r="BG672" s="140"/>
      <c r="BH672" s="140"/>
      <c r="BI672" s="140"/>
      <c r="BJ672" s="140"/>
      <c r="BK672" s="140"/>
      <c r="BL672" s="140"/>
      <c r="BM672" s="140"/>
      <c r="BN672" s="140"/>
      <c r="BO672" s="140"/>
      <c r="BP672" s="140"/>
      <c r="BQ672" s="140"/>
      <c r="BR672" s="140"/>
    </row>
    <row r="673" spans="1:70" s="37" customFormat="1" x14ac:dyDescent="0.25">
      <c r="A673" s="234"/>
      <c r="B673" s="140"/>
      <c r="C673" s="140"/>
      <c r="D673" s="140"/>
      <c r="E673" s="140"/>
      <c r="F673" s="140"/>
      <c r="G673" s="140"/>
      <c r="H673" s="140"/>
      <c r="I673" s="140"/>
      <c r="J673" s="140"/>
      <c r="K673" s="140"/>
      <c r="L673" s="140"/>
      <c r="M673" s="140"/>
      <c r="N673" s="140"/>
      <c r="O673" s="140"/>
      <c r="P673" s="140"/>
      <c r="Q673" s="140"/>
      <c r="R673" s="44"/>
      <c r="S673" s="140"/>
      <c r="T673" s="140"/>
      <c r="U673" s="140"/>
      <c r="V673" s="140"/>
      <c r="W673" s="140"/>
      <c r="X673" s="140"/>
      <c r="Y673" s="140"/>
      <c r="Z673" s="140"/>
      <c r="AA673" s="140"/>
      <c r="AB673" s="140"/>
      <c r="AC673" s="140"/>
      <c r="AD673" s="140"/>
      <c r="AE673" s="140"/>
      <c r="AF673" s="140"/>
      <c r="AG673" s="140"/>
      <c r="AH673" s="140"/>
      <c r="AI673" s="140"/>
      <c r="AJ673" s="228"/>
      <c r="AK673" s="140"/>
      <c r="AL673" s="140"/>
      <c r="AM673" s="140"/>
      <c r="AN673" s="140"/>
      <c r="AO673" s="140"/>
      <c r="AP673" s="140"/>
      <c r="AQ673" s="140"/>
      <c r="AR673" s="140"/>
      <c r="AS673" s="140"/>
      <c r="AT673" s="140"/>
      <c r="AU673" s="140"/>
      <c r="AV673" s="140"/>
      <c r="AW673" s="140"/>
      <c r="AX673" s="140"/>
      <c r="AY673" s="140"/>
      <c r="AZ673" s="140"/>
      <c r="BA673" s="140"/>
      <c r="BB673" s="140"/>
      <c r="BC673" s="140"/>
      <c r="BD673" s="140"/>
      <c r="BE673" s="140"/>
      <c r="BF673" s="150"/>
      <c r="BG673" s="140"/>
      <c r="BH673" s="140"/>
      <c r="BI673" s="140"/>
      <c r="BJ673" s="140"/>
      <c r="BK673" s="140"/>
      <c r="BL673" s="140"/>
      <c r="BM673" s="140"/>
      <c r="BN673" s="140"/>
      <c r="BO673" s="140"/>
      <c r="BP673" s="140"/>
      <c r="BQ673" s="140"/>
      <c r="BR673" s="140"/>
    </row>
    <row r="674" spans="1:70" s="37" customFormat="1" ht="15.75" customHeight="1" x14ac:dyDescent="0.25">
      <c r="A674" s="234"/>
      <c r="B674" s="140"/>
      <c r="C674" s="140"/>
      <c r="D674" s="140"/>
      <c r="E674" s="140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  <c r="R674" s="44"/>
      <c r="S674" s="140"/>
      <c r="T674" s="140"/>
      <c r="U674" s="140"/>
      <c r="V674" s="140"/>
      <c r="W674" s="140"/>
      <c r="X674" s="140"/>
      <c r="Y674" s="140"/>
      <c r="Z674" s="140"/>
      <c r="AA674" s="140"/>
      <c r="AB674" s="140"/>
      <c r="AC674" s="140"/>
      <c r="AD674" s="140"/>
      <c r="AE674" s="140"/>
      <c r="AF674" s="140"/>
      <c r="AG674" s="140"/>
      <c r="AH674" s="140"/>
      <c r="AI674" s="140"/>
      <c r="AJ674" s="228"/>
      <c r="AK674" s="140"/>
      <c r="AL674" s="140"/>
      <c r="AM674" s="140"/>
      <c r="AN674" s="140"/>
      <c r="AO674" s="140"/>
      <c r="AP674" s="140"/>
      <c r="AQ674" s="140"/>
      <c r="AR674" s="140"/>
      <c r="AS674" s="140"/>
      <c r="AT674" s="140"/>
      <c r="AU674" s="140"/>
      <c r="AV674" s="140"/>
      <c r="AW674" s="140"/>
      <c r="AX674" s="140"/>
      <c r="AY674" s="140"/>
      <c r="AZ674" s="140"/>
      <c r="BA674" s="140"/>
      <c r="BB674" s="140"/>
      <c r="BC674" s="140"/>
      <c r="BD674" s="140"/>
      <c r="BE674" s="140"/>
      <c r="BF674" s="150"/>
      <c r="BG674" s="140"/>
      <c r="BH674" s="140"/>
      <c r="BI674" s="140"/>
      <c r="BJ674" s="140"/>
      <c r="BK674" s="140"/>
      <c r="BL674" s="140"/>
      <c r="BM674" s="140"/>
      <c r="BN674" s="140"/>
      <c r="BO674" s="140"/>
      <c r="BP674" s="140"/>
      <c r="BQ674" s="140"/>
      <c r="BR674" s="140"/>
    </row>
    <row r="675" spans="1:70" s="37" customFormat="1" x14ac:dyDescent="0.25">
      <c r="A675" s="234"/>
      <c r="B675" s="140"/>
      <c r="C675" s="140"/>
      <c r="D675" s="140"/>
      <c r="E675" s="140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  <c r="R675" s="44"/>
      <c r="S675" s="140"/>
      <c r="T675" s="140"/>
      <c r="U675" s="140"/>
      <c r="V675" s="140"/>
      <c r="W675" s="140"/>
      <c r="X675" s="140"/>
      <c r="Y675" s="140"/>
      <c r="Z675" s="140"/>
      <c r="AA675" s="140"/>
      <c r="AB675" s="140"/>
      <c r="AC675" s="140"/>
      <c r="AD675" s="140"/>
      <c r="AE675" s="140"/>
      <c r="AF675" s="140"/>
      <c r="AG675" s="140"/>
      <c r="AH675" s="140"/>
      <c r="AI675" s="140"/>
      <c r="AJ675" s="228"/>
      <c r="AK675" s="140"/>
      <c r="AL675" s="140"/>
      <c r="AM675" s="140"/>
      <c r="AN675" s="140"/>
      <c r="AO675" s="140"/>
      <c r="AP675" s="140"/>
      <c r="AQ675" s="140"/>
      <c r="AR675" s="140"/>
      <c r="AS675" s="140"/>
      <c r="AT675" s="140"/>
      <c r="AU675" s="140"/>
      <c r="AV675" s="140"/>
      <c r="AW675" s="140"/>
      <c r="AX675" s="140"/>
      <c r="AY675" s="140"/>
      <c r="AZ675" s="140"/>
      <c r="BA675" s="140"/>
      <c r="BB675" s="140"/>
      <c r="BC675" s="140"/>
      <c r="BD675" s="140"/>
      <c r="BE675" s="140"/>
      <c r="BF675" s="150"/>
      <c r="BG675" s="140"/>
      <c r="BH675" s="140"/>
      <c r="BI675" s="140"/>
      <c r="BJ675" s="140"/>
      <c r="BK675" s="140"/>
      <c r="BL675" s="140"/>
      <c r="BM675" s="140"/>
      <c r="BN675" s="140"/>
      <c r="BO675" s="140"/>
      <c r="BP675" s="140"/>
      <c r="BQ675" s="140"/>
      <c r="BR675" s="140"/>
    </row>
    <row r="676" spans="1:70" s="37" customFormat="1" ht="15.75" customHeight="1" x14ac:dyDescent="0.25">
      <c r="A676" s="234"/>
      <c r="B676" s="140"/>
      <c r="C676" s="140"/>
      <c r="D676" s="140"/>
      <c r="E676" s="140"/>
      <c r="F676" s="140"/>
      <c r="G676" s="140"/>
      <c r="H676" s="140"/>
      <c r="I676" s="140"/>
      <c r="J676" s="140"/>
      <c r="K676" s="140"/>
      <c r="L676" s="140"/>
      <c r="M676" s="140"/>
      <c r="N676" s="140"/>
      <c r="O676" s="140"/>
      <c r="P676" s="140"/>
      <c r="Q676" s="140"/>
      <c r="R676" s="44"/>
      <c r="S676" s="140"/>
      <c r="T676" s="140"/>
      <c r="U676" s="140"/>
      <c r="V676" s="140"/>
      <c r="W676" s="140"/>
      <c r="X676" s="140"/>
      <c r="Y676" s="140"/>
      <c r="Z676" s="140"/>
      <c r="AA676" s="140"/>
      <c r="AB676" s="140"/>
      <c r="AC676" s="140"/>
      <c r="AD676" s="140"/>
      <c r="AE676" s="140"/>
      <c r="AF676" s="140"/>
      <c r="AG676" s="140"/>
      <c r="AH676" s="140"/>
      <c r="AI676" s="140"/>
      <c r="AJ676" s="228"/>
      <c r="AK676" s="140"/>
      <c r="AL676" s="140"/>
      <c r="AM676" s="140"/>
      <c r="AN676" s="140"/>
      <c r="AO676" s="140"/>
      <c r="AP676" s="140"/>
      <c r="AQ676" s="140"/>
      <c r="AR676" s="140"/>
      <c r="AS676" s="140"/>
      <c r="AT676" s="140"/>
      <c r="AU676" s="140"/>
      <c r="AV676" s="140"/>
      <c r="AW676" s="140"/>
      <c r="AX676" s="140"/>
      <c r="AY676" s="140"/>
      <c r="AZ676" s="140"/>
      <c r="BA676" s="140"/>
      <c r="BB676" s="140"/>
      <c r="BC676" s="140"/>
      <c r="BD676" s="140"/>
      <c r="BE676" s="140"/>
      <c r="BF676" s="150"/>
      <c r="BG676" s="140"/>
      <c r="BH676" s="140"/>
      <c r="BI676" s="140"/>
      <c r="BJ676" s="140"/>
      <c r="BK676" s="140"/>
      <c r="BL676" s="140"/>
      <c r="BM676" s="140"/>
      <c r="BN676" s="140"/>
      <c r="BO676" s="140"/>
      <c r="BP676" s="140"/>
      <c r="BQ676" s="140"/>
      <c r="BR676" s="140"/>
    </row>
    <row r="677" spans="1:70" s="37" customFormat="1" x14ac:dyDescent="0.25">
      <c r="A677" s="234"/>
      <c r="B677" s="140"/>
      <c r="C677" s="140"/>
      <c r="D677" s="140"/>
      <c r="E677" s="140"/>
      <c r="F677" s="140"/>
      <c r="G677" s="140"/>
      <c r="H677" s="140"/>
      <c r="I677" s="140"/>
      <c r="J677" s="140"/>
      <c r="K677" s="140"/>
      <c r="L677" s="140"/>
      <c r="M677" s="140"/>
      <c r="N677" s="140"/>
      <c r="O677" s="140"/>
      <c r="P677" s="140"/>
      <c r="Q677" s="140"/>
      <c r="R677" s="44"/>
      <c r="S677" s="140"/>
      <c r="T677" s="140"/>
      <c r="U677" s="140"/>
      <c r="V677" s="140"/>
      <c r="W677" s="140"/>
      <c r="X677" s="140"/>
      <c r="Y677" s="140"/>
      <c r="Z677" s="140"/>
      <c r="AA677" s="140"/>
      <c r="AB677" s="140"/>
      <c r="AC677" s="140"/>
      <c r="AD677" s="140"/>
      <c r="AE677" s="140"/>
      <c r="AF677" s="140"/>
      <c r="AG677" s="140"/>
      <c r="AH677" s="140"/>
      <c r="AI677" s="140"/>
      <c r="AJ677" s="228"/>
      <c r="AK677" s="140"/>
      <c r="AL677" s="140"/>
      <c r="AM677" s="140"/>
      <c r="AN677" s="140"/>
      <c r="AO677" s="140"/>
      <c r="AP677" s="140"/>
      <c r="AQ677" s="140"/>
      <c r="AR677" s="140"/>
      <c r="AS677" s="140"/>
      <c r="AT677" s="140"/>
      <c r="AU677" s="140"/>
      <c r="AV677" s="140"/>
      <c r="AW677" s="140"/>
      <c r="AX677" s="140"/>
      <c r="AY677" s="140"/>
      <c r="AZ677" s="140"/>
      <c r="BA677" s="140"/>
      <c r="BB677" s="140"/>
      <c r="BC677" s="140"/>
      <c r="BD677" s="140"/>
      <c r="BE677" s="140"/>
      <c r="BF677" s="150"/>
      <c r="BG677" s="140"/>
      <c r="BH677" s="140"/>
      <c r="BI677" s="140"/>
      <c r="BJ677" s="140"/>
      <c r="BK677" s="140"/>
      <c r="BL677" s="140"/>
      <c r="BM677" s="140"/>
      <c r="BN677" s="140"/>
      <c r="BO677" s="140"/>
      <c r="BP677" s="140"/>
      <c r="BQ677" s="140"/>
      <c r="BR677" s="140"/>
    </row>
    <row r="678" spans="1:70" s="37" customFormat="1" ht="15.75" customHeight="1" x14ac:dyDescent="0.25">
      <c r="A678" s="234"/>
      <c r="B678" s="140"/>
      <c r="C678" s="140"/>
      <c r="D678" s="140"/>
      <c r="E678" s="140"/>
      <c r="F678" s="140"/>
      <c r="G678" s="140"/>
      <c r="H678" s="140"/>
      <c r="I678" s="140"/>
      <c r="J678" s="140"/>
      <c r="K678" s="140"/>
      <c r="L678" s="140"/>
      <c r="M678" s="140"/>
      <c r="N678" s="140"/>
      <c r="O678" s="140"/>
      <c r="P678" s="140"/>
      <c r="Q678" s="140"/>
      <c r="R678" s="44"/>
      <c r="S678" s="140"/>
      <c r="T678" s="140"/>
      <c r="U678" s="140"/>
      <c r="V678" s="140"/>
      <c r="W678" s="140"/>
      <c r="X678" s="140"/>
      <c r="Y678" s="140"/>
      <c r="Z678" s="140"/>
      <c r="AA678" s="140"/>
      <c r="AB678" s="140"/>
      <c r="AC678" s="140"/>
      <c r="AD678" s="140"/>
      <c r="AE678" s="140"/>
      <c r="AF678" s="140"/>
      <c r="AG678" s="140"/>
      <c r="AH678" s="140"/>
      <c r="AI678" s="140"/>
      <c r="AJ678" s="228"/>
      <c r="AK678" s="140"/>
      <c r="AL678" s="140"/>
      <c r="AM678" s="140"/>
      <c r="AN678" s="140"/>
      <c r="AO678" s="140"/>
      <c r="AP678" s="140"/>
      <c r="AQ678" s="140"/>
      <c r="AR678" s="140"/>
      <c r="AS678" s="140"/>
      <c r="AT678" s="140"/>
      <c r="AU678" s="140"/>
      <c r="AV678" s="140"/>
      <c r="AW678" s="140"/>
      <c r="AX678" s="140"/>
      <c r="AY678" s="140"/>
      <c r="AZ678" s="140"/>
      <c r="BA678" s="140"/>
      <c r="BB678" s="140"/>
      <c r="BC678" s="140"/>
      <c r="BD678" s="140"/>
      <c r="BE678" s="140"/>
      <c r="BF678" s="150"/>
      <c r="BG678" s="140"/>
      <c r="BH678" s="140"/>
      <c r="BI678" s="140"/>
      <c r="BJ678" s="140"/>
      <c r="BK678" s="140"/>
      <c r="BL678" s="140"/>
      <c r="BM678" s="140"/>
      <c r="BN678" s="140"/>
      <c r="BO678" s="140"/>
      <c r="BP678" s="140"/>
      <c r="BQ678" s="140"/>
      <c r="BR678" s="140"/>
    </row>
    <row r="679" spans="1:70" s="37" customFormat="1" x14ac:dyDescent="0.25">
      <c r="A679" s="234"/>
      <c r="B679" s="140"/>
      <c r="C679" s="140"/>
      <c r="D679" s="140"/>
      <c r="E679" s="140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  <c r="R679" s="44"/>
      <c r="S679" s="140"/>
      <c r="T679" s="140"/>
      <c r="U679" s="140"/>
      <c r="V679" s="140"/>
      <c r="W679" s="140"/>
      <c r="X679" s="140"/>
      <c r="Y679" s="140"/>
      <c r="Z679" s="140"/>
      <c r="AA679" s="140"/>
      <c r="AB679" s="140"/>
      <c r="AC679" s="140"/>
      <c r="AD679" s="140"/>
      <c r="AE679" s="140"/>
      <c r="AF679" s="140"/>
      <c r="AG679" s="140"/>
      <c r="AH679" s="140"/>
      <c r="AI679" s="140"/>
      <c r="AJ679" s="228"/>
      <c r="AK679" s="140"/>
      <c r="AL679" s="140"/>
      <c r="AM679" s="140"/>
      <c r="AN679" s="140"/>
      <c r="AO679" s="140"/>
      <c r="AP679" s="140"/>
      <c r="AQ679" s="140"/>
      <c r="AR679" s="140"/>
      <c r="AS679" s="140"/>
      <c r="AT679" s="140"/>
      <c r="AU679" s="140"/>
      <c r="AV679" s="140"/>
      <c r="AW679" s="140"/>
      <c r="AX679" s="140"/>
      <c r="AY679" s="140"/>
      <c r="AZ679" s="140"/>
      <c r="BA679" s="140"/>
      <c r="BB679" s="140"/>
      <c r="BC679" s="140"/>
      <c r="BD679" s="140"/>
      <c r="BE679" s="140"/>
      <c r="BF679" s="150"/>
      <c r="BG679" s="140"/>
      <c r="BH679" s="140"/>
      <c r="BI679" s="140"/>
      <c r="BJ679" s="140"/>
      <c r="BK679" s="140"/>
      <c r="BL679" s="140"/>
      <c r="BM679" s="140"/>
      <c r="BN679" s="140"/>
      <c r="BO679" s="140"/>
      <c r="BP679" s="140"/>
      <c r="BQ679" s="140"/>
      <c r="BR679" s="140"/>
    </row>
    <row r="680" spans="1:70" s="37" customFormat="1" ht="15.75" customHeight="1" x14ac:dyDescent="0.25">
      <c r="A680" s="234"/>
      <c r="B680" s="140"/>
      <c r="C680" s="140"/>
      <c r="D680" s="140"/>
      <c r="E680" s="140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  <c r="R680" s="44"/>
      <c r="S680" s="140"/>
      <c r="T680" s="140"/>
      <c r="U680" s="140"/>
      <c r="V680" s="140"/>
      <c r="W680" s="140"/>
      <c r="X680" s="140"/>
      <c r="Y680" s="140"/>
      <c r="Z680" s="140"/>
      <c r="AA680" s="140"/>
      <c r="AB680" s="140"/>
      <c r="AC680" s="140"/>
      <c r="AD680" s="140"/>
      <c r="AE680" s="140"/>
      <c r="AF680" s="140"/>
      <c r="AG680" s="140"/>
      <c r="AH680" s="140"/>
      <c r="AI680" s="140"/>
      <c r="AJ680" s="228"/>
      <c r="AK680" s="140"/>
      <c r="AL680" s="140"/>
      <c r="AM680" s="140"/>
      <c r="AN680" s="140"/>
      <c r="AO680" s="140"/>
      <c r="AP680" s="140"/>
      <c r="AQ680" s="140"/>
      <c r="AR680" s="140"/>
      <c r="AS680" s="140"/>
      <c r="AT680" s="140"/>
      <c r="AU680" s="140"/>
      <c r="AV680" s="140"/>
      <c r="AW680" s="140"/>
      <c r="AX680" s="140"/>
      <c r="AY680" s="140"/>
      <c r="AZ680" s="140"/>
      <c r="BA680" s="140"/>
      <c r="BB680" s="140"/>
      <c r="BC680" s="140"/>
      <c r="BD680" s="140"/>
      <c r="BE680" s="140"/>
      <c r="BF680" s="150"/>
      <c r="BG680" s="140"/>
      <c r="BH680" s="140"/>
      <c r="BI680" s="140"/>
      <c r="BJ680" s="140"/>
      <c r="BK680" s="140"/>
      <c r="BL680" s="140"/>
      <c r="BM680" s="140"/>
      <c r="BN680" s="140"/>
      <c r="BO680" s="140"/>
      <c r="BP680" s="140"/>
      <c r="BQ680" s="140"/>
      <c r="BR680" s="140"/>
    </row>
    <row r="681" spans="1:70" s="37" customFormat="1" x14ac:dyDescent="0.25">
      <c r="A681" s="234"/>
      <c r="B681" s="140"/>
      <c r="C681" s="140"/>
      <c r="D681" s="140"/>
      <c r="E681" s="140"/>
      <c r="F681" s="140"/>
      <c r="G681" s="140"/>
      <c r="H681" s="140"/>
      <c r="I681" s="140"/>
      <c r="J681" s="140"/>
      <c r="K681" s="140"/>
      <c r="L681" s="140"/>
      <c r="M681" s="140"/>
      <c r="N681" s="140"/>
      <c r="O681" s="140"/>
      <c r="P681" s="140"/>
      <c r="Q681" s="140"/>
      <c r="R681" s="44"/>
      <c r="S681" s="140"/>
      <c r="T681" s="140"/>
      <c r="U681" s="140"/>
      <c r="V681" s="140"/>
      <c r="W681" s="140"/>
      <c r="X681" s="140"/>
      <c r="Y681" s="140"/>
      <c r="Z681" s="140"/>
      <c r="AA681" s="140"/>
      <c r="AB681" s="140"/>
      <c r="AC681" s="140"/>
      <c r="AD681" s="140"/>
      <c r="AE681" s="140"/>
      <c r="AF681" s="140"/>
      <c r="AG681" s="140"/>
      <c r="AH681" s="140"/>
      <c r="AI681" s="140"/>
      <c r="AJ681" s="228"/>
      <c r="AK681" s="140"/>
      <c r="AL681" s="140"/>
      <c r="AM681" s="140"/>
      <c r="AN681" s="140"/>
      <c r="AO681" s="140"/>
      <c r="AP681" s="140"/>
      <c r="AQ681" s="140"/>
      <c r="AR681" s="140"/>
      <c r="AS681" s="140"/>
      <c r="AT681" s="140"/>
      <c r="AU681" s="140"/>
      <c r="AV681" s="140"/>
      <c r="AW681" s="140"/>
      <c r="AX681" s="140"/>
      <c r="AY681" s="140"/>
      <c r="AZ681" s="140"/>
      <c r="BA681" s="140"/>
      <c r="BB681" s="140"/>
      <c r="BC681" s="140"/>
      <c r="BD681" s="140"/>
      <c r="BE681" s="140"/>
      <c r="BF681" s="150"/>
      <c r="BG681" s="140"/>
      <c r="BH681" s="140"/>
      <c r="BI681" s="140"/>
      <c r="BJ681" s="140"/>
      <c r="BK681" s="140"/>
      <c r="BL681" s="140"/>
      <c r="BM681" s="140"/>
      <c r="BN681" s="140"/>
      <c r="BO681" s="140"/>
      <c r="BP681" s="140"/>
      <c r="BQ681" s="140"/>
      <c r="BR681" s="140"/>
    </row>
    <row r="682" spans="1:70" s="37" customFormat="1" ht="15.75" customHeight="1" x14ac:dyDescent="0.25">
      <c r="A682" s="234"/>
      <c r="B682" s="140"/>
      <c r="C682" s="140"/>
      <c r="D682" s="140"/>
      <c r="E682" s="140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  <c r="P682" s="140"/>
      <c r="Q682" s="140"/>
      <c r="R682" s="44"/>
      <c r="S682" s="140"/>
      <c r="T682" s="140"/>
      <c r="U682" s="140"/>
      <c r="V682" s="140"/>
      <c r="W682" s="140"/>
      <c r="X682" s="140"/>
      <c r="Y682" s="140"/>
      <c r="Z682" s="140"/>
      <c r="AA682" s="140"/>
      <c r="AB682" s="140"/>
      <c r="AC682" s="140"/>
      <c r="AD682" s="140"/>
      <c r="AE682" s="140"/>
      <c r="AF682" s="140"/>
      <c r="AG682" s="140"/>
      <c r="AH682" s="140"/>
      <c r="AI682" s="140"/>
      <c r="AJ682" s="228"/>
      <c r="AK682" s="140"/>
      <c r="AL682" s="140"/>
      <c r="AM682" s="140"/>
      <c r="AN682" s="140"/>
      <c r="AO682" s="140"/>
      <c r="AP682" s="140"/>
      <c r="AQ682" s="140"/>
      <c r="AR682" s="140"/>
      <c r="AS682" s="140"/>
      <c r="AT682" s="140"/>
      <c r="AU682" s="140"/>
      <c r="AV682" s="140"/>
      <c r="AW682" s="140"/>
      <c r="AX682" s="140"/>
      <c r="AY682" s="140"/>
      <c r="AZ682" s="140"/>
      <c r="BA682" s="140"/>
      <c r="BB682" s="140"/>
      <c r="BC682" s="140"/>
      <c r="BD682" s="140"/>
      <c r="BE682" s="140"/>
      <c r="BF682" s="150"/>
      <c r="BG682" s="140"/>
      <c r="BH682" s="140"/>
      <c r="BI682" s="140"/>
      <c r="BJ682" s="140"/>
      <c r="BK682" s="140"/>
      <c r="BL682" s="140"/>
      <c r="BM682" s="140"/>
      <c r="BN682" s="140"/>
      <c r="BO682" s="140"/>
      <c r="BP682" s="140"/>
      <c r="BQ682" s="140"/>
      <c r="BR682" s="140"/>
    </row>
    <row r="683" spans="1:70" s="37" customFormat="1" x14ac:dyDescent="0.25">
      <c r="A683" s="234"/>
      <c r="B683" s="140"/>
      <c r="C683" s="140"/>
      <c r="D683" s="140"/>
      <c r="E683" s="140"/>
      <c r="F683" s="140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40"/>
      <c r="R683" s="44"/>
      <c r="S683" s="140"/>
      <c r="T683" s="140"/>
      <c r="U683" s="140"/>
      <c r="V683" s="140"/>
      <c r="W683" s="140"/>
      <c r="X683" s="140"/>
      <c r="Y683" s="140"/>
      <c r="Z683" s="140"/>
      <c r="AA683" s="140"/>
      <c r="AB683" s="140"/>
      <c r="AC683" s="140"/>
      <c r="AD683" s="140"/>
      <c r="AE683" s="140"/>
      <c r="AF683" s="140"/>
      <c r="AG683" s="140"/>
      <c r="AH683" s="140"/>
      <c r="AI683" s="140"/>
      <c r="AJ683" s="228"/>
      <c r="AK683" s="140"/>
      <c r="AL683" s="140"/>
      <c r="AM683" s="140"/>
      <c r="AN683" s="140"/>
      <c r="AO683" s="140"/>
      <c r="AP683" s="140"/>
      <c r="AQ683" s="140"/>
      <c r="AR683" s="140"/>
      <c r="AS683" s="140"/>
      <c r="AT683" s="140"/>
      <c r="AU683" s="140"/>
      <c r="AV683" s="140"/>
      <c r="AW683" s="140"/>
      <c r="AX683" s="140"/>
      <c r="AY683" s="140"/>
      <c r="AZ683" s="140"/>
      <c r="BA683" s="140"/>
      <c r="BB683" s="140"/>
      <c r="BC683" s="140"/>
      <c r="BD683" s="140"/>
      <c r="BE683" s="140"/>
      <c r="BF683" s="150"/>
      <c r="BG683" s="140"/>
      <c r="BH683" s="140"/>
      <c r="BI683" s="140"/>
      <c r="BJ683" s="140"/>
      <c r="BK683" s="140"/>
      <c r="BL683" s="140"/>
      <c r="BM683" s="140"/>
      <c r="BN683" s="140"/>
      <c r="BO683" s="140"/>
      <c r="BP683" s="140"/>
      <c r="BQ683" s="140"/>
      <c r="BR683" s="140"/>
    </row>
    <row r="684" spans="1:70" s="37" customFormat="1" ht="15.75" customHeight="1" x14ac:dyDescent="0.25">
      <c r="A684" s="234"/>
      <c r="B684" s="140"/>
      <c r="C684" s="140"/>
      <c r="D684" s="140"/>
      <c r="E684" s="140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  <c r="R684" s="44"/>
      <c r="S684" s="140"/>
      <c r="T684" s="140"/>
      <c r="U684" s="140"/>
      <c r="V684" s="140"/>
      <c r="W684" s="140"/>
      <c r="X684" s="140"/>
      <c r="Y684" s="140"/>
      <c r="Z684" s="140"/>
      <c r="AA684" s="140"/>
      <c r="AB684" s="140"/>
      <c r="AC684" s="140"/>
      <c r="AD684" s="140"/>
      <c r="AE684" s="140"/>
      <c r="AF684" s="140"/>
      <c r="AG684" s="140"/>
      <c r="AH684" s="140"/>
      <c r="AI684" s="140"/>
      <c r="AJ684" s="228"/>
      <c r="AK684" s="140"/>
      <c r="AL684" s="140"/>
      <c r="AM684" s="140"/>
      <c r="AN684" s="140"/>
      <c r="AO684" s="140"/>
      <c r="AP684" s="140"/>
      <c r="AQ684" s="140"/>
      <c r="AR684" s="140"/>
      <c r="AS684" s="140"/>
      <c r="AT684" s="140"/>
      <c r="AU684" s="140"/>
      <c r="AV684" s="140"/>
      <c r="AW684" s="140"/>
      <c r="AX684" s="140"/>
      <c r="AY684" s="140"/>
      <c r="AZ684" s="140"/>
      <c r="BA684" s="140"/>
      <c r="BB684" s="140"/>
      <c r="BC684" s="140"/>
      <c r="BD684" s="140"/>
      <c r="BE684" s="140"/>
      <c r="BF684" s="150"/>
      <c r="BG684" s="140"/>
      <c r="BH684" s="140"/>
      <c r="BI684" s="140"/>
      <c r="BJ684" s="140"/>
      <c r="BK684" s="140"/>
      <c r="BL684" s="140"/>
      <c r="BM684" s="140"/>
      <c r="BN684" s="140"/>
      <c r="BO684" s="140"/>
      <c r="BP684" s="140"/>
      <c r="BQ684" s="140"/>
      <c r="BR684" s="140"/>
    </row>
    <row r="685" spans="1:70" s="37" customFormat="1" x14ac:dyDescent="0.25">
      <c r="A685" s="234"/>
      <c r="B685" s="140"/>
      <c r="C685" s="140"/>
      <c r="D685" s="140"/>
      <c r="E685" s="140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0"/>
      <c r="R685" s="44"/>
      <c r="S685" s="140"/>
      <c r="T685" s="140"/>
      <c r="U685" s="140"/>
      <c r="V685" s="140"/>
      <c r="W685" s="140"/>
      <c r="X685" s="140"/>
      <c r="Y685" s="140"/>
      <c r="Z685" s="140"/>
      <c r="AA685" s="140"/>
      <c r="AB685" s="140"/>
      <c r="AC685" s="140"/>
      <c r="AD685" s="140"/>
      <c r="AE685" s="140"/>
      <c r="AF685" s="140"/>
      <c r="AG685" s="140"/>
      <c r="AH685" s="140"/>
      <c r="AI685" s="140"/>
      <c r="AJ685" s="228"/>
      <c r="AK685" s="140"/>
      <c r="AL685" s="140"/>
      <c r="AM685" s="140"/>
      <c r="AN685" s="140"/>
      <c r="AO685" s="140"/>
      <c r="AP685" s="140"/>
      <c r="AQ685" s="140"/>
      <c r="AR685" s="140"/>
      <c r="AS685" s="140"/>
      <c r="AT685" s="140"/>
      <c r="AU685" s="140"/>
      <c r="AV685" s="140"/>
      <c r="AW685" s="140"/>
      <c r="AX685" s="140"/>
      <c r="AY685" s="140"/>
      <c r="AZ685" s="140"/>
      <c r="BA685" s="140"/>
      <c r="BB685" s="140"/>
      <c r="BC685" s="140"/>
      <c r="BD685" s="140"/>
      <c r="BE685" s="140"/>
      <c r="BF685" s="150"/>
      <c r="BG685" s="140"/>
      <c r="BH685" s="140"/>
      <c r="BI685" s="140"/>
      <c r="BJ685" s="140"/>
      <c r="BK685" s="140"/>
      <c r="BL685" s="140"/>
      <c r="BM685" s="140"/>
      <c r="BN685" s="140"/>
      <c r="BO685" s="140"/>
      <c r="BP685" s="140"/>
      <c r="BQ685" s="140"/>
      <c r="BR685" s="140"/>
    </row>
    <row r="686" spans="1:70" s="37" customFormat="1" ht="15.75" customHeight="1" x14ac:dyDescent="0.25">
      <c r="A686" s="234"/>
      <c r="B686" s="140"/>
      <c r="C686" s="140"/>
      <c r="D686" s="140"/>
      <c r="E686" s="140"/>
      <c r="F686" s="140"/>
      <c r="G686" s="140"/>
      <c r="H686" s="140"/>
      <c r="I686" s="140"/>
      <c r="J686" s="140"/>
      <c r="K686" s="140"/>
      <c r="L686" s="140"/>
      <c r="M686" s="140"/>
      <c r="N686" s="140"/>
      <c r="O686" s="140"/>
      <c r="P686" s="140"/>
      <c r="Q686" s="140"/>
      <c r="R686" s="44"/>
      <c r="S686" s="140"/>
      <c r="T686" s="140"/>
      <c r="U686" s="140"/>
      <c r="V686" s="140"/>
      <c r="W686" s="140"/>
      <c r="X686" s="140"/>
      <c r="Y686" s="140"/>
      <c r="Z686" s="140"/>
      <c r="AA686" s="140"/>
      <c r="AB686" s="140"/>
      <c r="AC686" s="140"/>
      <c r="AD686" s="140"/>
      <c r="AE686" s="140"/>
      <c r="AF686" s="140"/>
      <c r="AG686" s="140"/>
      <c r="AH686" s="140"/>
      <c r="AI686" s="140"/>
      <c r="AJ686" s="228"/>
      <c r="AK686" s="140"/>
      <c r="AL686" s="140"/>
      <c r="AM686" s="140"/>
      <c r="AN686" s="140"/>
      <c r="AO686" s="140"/>
      <c r="AP686" s="140"/>
      <c r="AQ686" s="140"/>
      <c r="AR686" s="140"/>
      <c r="AS686" s="140"/>
      <c r="AT686" s="140"/>
      <c r="AU686" s="140"/>
      <c r="AV686" s="140"/>
      <c r="AW686" s="140"/>
      <c r="AX686" s="140"/>
      <c r="AY686" s="140"/>
      <c r="AZ686" s="140"/>
      <c r="BA686" s="140"/>
      <c r="BB686" s="140"/>
      <c r="BC686" s="140"/>
      <c r="BD686" s="140"/>
      <c r="BE686" s="140"/>
      <c r="BF686" s="150"/>
      <c r="BG686" s="140"/>
      <c r="BH686" s="140"/>
      <c r="BI686" s="140"/>
      <c r="BJ686" s="140"/>
      <c r="BK686" s="140"/>
      <c r="BL686" s="140"/>
      <c r="BM686" s="140"/>
      <c r="BN686" s="140"/>
      <c r="BO686" s="140"/>
      <c r="BP686" s="140"/>
      <c r="BQ686" s="140"/>
      <c r="BR686" s="140"/>
    </row>
    <row r="687" spans="1:70" s="37" customFormat="1" x14ac:dyDescent="0.25">
      <c r="A687" s="234"/>
      <c r="B687" s="140"/>
      <c r="C687" s="140"/>
      <c r="D687" s="140"/>
      <c r="E687" s="140"/>
      <c r="F687" s="140"/>
      <c r="G687" s="140"/>
      <c r="H687" s="140"/>
      <c r="I687" s="140"/>
      <c r="J687" s="140"/>
      <c r="K687" s="140"/>
      <c r="L687" s="140"/>
      <c r="M687" s="140"/>
      <c r="N687" s="140"/>
      <c r="O687" s="140"/>
      <c r="P687" s="140"/>
      <c r="Q687" s="140"/>
      <c r="R687" s="44"/>
      <c r="S687" s="140"/>
      <c r="T687" s="140"/>
      <c r="U687" s="140"/>
      <c r="V687" s="140"/>
      <c r="W687" s="140"/>
      <c r="X687" s="140"/>
      <c r="Y687" s="140"/>
      <c r="Z687" s="140"/>
      <c r="AA687" s="140"/>
      <c r="AB687" s="140"/>
      <c r="AC687" s="140"/>
      <c r="AD687" s="140"/>
      <c r="AE687" s="140"/>
      <c r="AF687" s="140"/>
      <c r="AG687" s="140"/>
      <c r="AH687" s="140"/>
      <c r="AI687" s="140"/>
      <c r="AJ687" s="228"/>
      <c r="AK687" s="140"/>
      <c r="AL687" s="140"/>
      <c r="AM687" s="140"/>
      <c r="AN687" s="140"/>
      <c r="AO687" s="140"/>
      <c r="AP687" s="140"/>
      <c r="AQ687" s="140"/>
      <c r="AR687" s="140"/>
      <c r="AS687" s="140"/>
      <c r="AT687" s="140"/>
      <c r="AU687" s="140"/>
      <c r="AV687" s="140"/>
      <c r="AW687" s="140"/>
      <c r="AX687" s="140"/>
      <c r="AY687" s="140"/>
      <c r="AZ687" s="140"/>
      <c r="BA687" s="140"/>
      <c r="BB687" s="140"/>
      <c r="BC687" s="140"/>
      <c r="BD687" s="140"/>
      <c r="BE687" s="140"/>
      <c r="BF687" s="150"/>
      <c r="BG687" s="140"/>
      <c r="BH687" s="140"/>
      <c r="BI687" s="140"/>
      <c r="BJ687" s="140"/>
      <c r="BK687" s="140"/>
      <c r="BL687" s="140"/>
      <c r="BM687" s="140"/>
      <c r="BN687" s="140"/>
      <c r="BO687" s="140"/>
      <c r="BP687" s="140"/>
      <c r="BQ687" s="140"/>
      <c r="BR687" s="140"/>
    </row>
    <row r="688" spans="1:70" s="37" customFormat="1" ht="15.75" customHeight="1" x14ac:dyDescent="0.25">
      <c r="A688" s="234"/>
      <c r="B688" s="140"/>
      <c r="C688" s="140"/>
      <c r="D688" s="140"/>
      <c r="E688" s="140"/>
      <c r="F688" s="140"/>
      <c r="G688" s="140"/>
      <c r="H688" s="140"/>
      <c r="I688" s="140"/>
      <c r="J688" s="140"/>
      <c r="K688" s="140"/>
      <c r="L688" s="140"/>
      <c r="M688" s="140"/>
      <c r="N688" s="140"/>
      <c r="O688" s="140"/>
      <c r="P688" s="140"/>
      <c r="Q688" s="140"/>
      <c r="R688" s="44"/>
      <c r="S688" s="140"/>
      <c r="T688" s="140"/>
      <c r="U688" s="140"/>
      <c r="V688" s="140"/>
      <c r="W688" s="140"/>
      <c r="X688" s="140"/>
      <c r="Y688" s="140"/>
      <c r="Z688" s="140"/>
      <c r="AA688" s="140"/>
      <c r="AB688" s="140"/>
      <c r="AC688" s="140"/>
      <c r="AD688" s="140"/>
      <c r="AE688" s="140"/>
      <c r="AF688" s="140"/>
      <c r="AG688" s="140"/>
      <c r="AH688" s="140"/>
      <c r="AI688" s="140"/>
      <c r="AJ688" s="228"/>
      <c r="AK688" s="140"/>
      <c r="AL688" s="140"/>
      <c r="AM688" s="140"/>
      <c r="AN688" s="140"/>
      <c r="AO688" s="140"/>
      <c r="AP688" s="140"/>
      <c r="AQ688" s="140"/>
      <c r="AR688" s="140"/>
      <c r="AS688" s="140"/>
      <c r="AT688" s="140"/>
      <c r="AU688" s="140"/>
      <c r="AV688" s="140"/>
      <c r="AW688" s="140"/>
      <c r="AX688" s="140"/>
      <c r="AY688" s="140"/>
      <c r="AZ688" s="140"/>
      <c r="BA688" s="140"/>
      <c r="BB688" s="140"/>
      <c r="BC688" s="140"/>
      <c r="BD688" s="140"/>
      <c r="BE688" s="140"/>
      <c r="BF688" s="150"/>
      <c r="BG688" s="140"/>
      <c r="BH688" s="140"/>
      <c r="BI688" s="140"/>
      <c r="BJ688" s="140"/>
      <c r="BK688" s="140"/>
      <c r="BL688" s="140"/>
      <c r="BM688" s="140"/>
      <c r="BN688" s="140"/>
      <c r="BO688" s="140"/>
      <c r="BP688" s="140"/>
      <c r="BQ688" s="140"/>
      <c r="BR688" s="140"/>
    </row>
    <row r="689" spans="1:70" s="37" customFormat="1" x14ac:dyDescent="0.25">
      <c r="A689" s="234"/>
      <c r="B689" s="140"/>
      <c r="C689" s="140"/>
      <c r="D689" s="140"/>
      <c r="E689" s="140"/>
      <c r="F689" s="140"/>
      <c r="G689" s="140"/>
      <c r="H689" s="140"/>
      <c r="I689" s="140"/>
      <c r="J689" s="140"/>
      <c r="K689" s="140"/>
      <c r="L689" s="140"/>
      <c r="M689" s="140"/>
      <c r="N689" s="140"/>
      <c r="O689" s="140"/>
      <c r="P689" s="140"/>
      <c r="Q689" s="140"/>
      <c r="R689" s="44"/>
      <c r="S689" s="140"/>
      <c r="T689" s="140"/>
      <c r="U689" s="140"/>
      <c r="V689" s="140"/>
      <c r="W689" s="140"/>
      <c r="X689" s="140"/>
      <c r="Y689" s="140"/>
      <c r="Z689" s="140"/>
      <c r="AA689" s="140"/>
      <c r="AB689" s="140"/>
      <c r="AC689" s="140"/>
      <c r="AD689" s="140"/>
      <c r="AE689" s="140"/>
      <c r="AF689" s="140"/>
      <c r="AG689" s="140"/>
      <c r="AH689" s="140"/>
      <c r="AI689" s="140"/>
      <c r="AJ689" s="228"/>
      <c r="AK689" s="140"/>
      <c r="AL689" s="140"/>
      <c r="AM689" s="140"/>
      <c r="AN689" s="140"/>
      <c r="AO689" s="140"/>
      <c r="AP689" s="140"/>
      <c r="AQ689" s="140"/>
      <c r="AR689" s="140"/>
      <c r="AS689" s="140"/>
      <c r="AT689" s="140"/>
      <c r="AU689" s="140"/>
      <c r="AV689" s="140"/>
      <c r="AW689" s="140"/>
      <c r="AX689" s="140"/>
      <c r="AY689" s="140"/>
      <c r="AZ689" s="140"/>
      <c r="BA689" s="140"/>
      <c r="BB689" s="140"/>
      <c r="BC689" s="140"/>
      <c r="BD689" s="140"/>
      <c r="BE689" s="140"/>
      <c r="BF689" s="150"/>
      <c r="BG689" s="140"/>
      <c r="BH689" s="140"/>
      <c r="BI689" s="140"/>
      <c r="BJ689" s="140"/>
      <c r="BK689" s="140"/>
      <c r="BL689" s="140"/>
      <c r="BM689" s="140"/>
      <c r="BN689" s="140"/>
      <c r="BO689" s="140"/>
      <c r="BP689" s="140"/>
      <c r="BQ689" s="140"/>
      <c r="BR689" s="140"/>
    </row>
    <row r="690" spans="1:70" s="37" customFormat="1" ht="15.75" customHeight="1" x14ac:dyDescent="0.25">
      <c r="A690" s="234"/>
      <c r="B690" s="140"/>
      <c r="C690" s="140"/>
      <c r="D690" s="140"/>
      <c r="E690" s="140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44"/>
      <c r="S690" s="140"/>
      <c r="T690" s="140"/>
      <c r="U690" s="140"/>
      <c r="V690" s="140"/>
      <c r="W690" s="140"/>
      <c r="X690" s="140"/>
      <c r="Y690" s="140"/>
      <c r="Z690" s="140"/>
      <c r="AA690" s="140"/>
      <c r="AB690" s="140"/>
      <c r="AC690" s="140"/>
      <c r="AD690" s="140"/>
      <c r="AE690" s="140"/>
      <c r="AF690" s="140"/>
      <c r="AG690" s="140"/>
      <c r="AH690" s="140"/>
      <c r="AI690" s="140"/>
      <c r="AJ690" s="228"/>
      <c r="AK690" s="140"/>
      <c r="AL690" s="140"/>
      <c r="AM690" s="140"/>
      <c r="AN690" s="140"/>
      <c r="AO690" s="140"/>
      <c r="AP690" s="140"/>
      <c r="AQ690" s="140"/>
      <c r="AR690" s="140"/>
      <c r="AS690" s="140"/>
      <c r="AT690" s="140"/>
      <c r="AU690" s="140"/>
      <c r="AV690" s="140"/>
      <c r="AW690" s="140"/>
      <c r="AX690" s="140"/>
      <c r="AY690" s="140"/>
      <c r="AZ690" s="140"/>
      <c r="BA690" s="140"/>
      <c r="BB690" s="140"/>
      <c r="BC690" s="140"/>
      <c r="BD690" s="140"/>
      <c r="BE690" s="140"/>
      <c r="BF690" s="150"/>
      <c r="BG690" s="140"/>
      <c r="BH690" s="140"/>
      <c r="BI690" s="140"/>
      <c r="BJ690" s="140"/>
      <c r="BK690" s="140"/>
      <c r="BL690" s="140"/>
      <c r="BM690" s="140"/>
      <c r="BN690" s="140"/>
      <c r="BO690" s="140"/>
      <c r="BP690" s="140"/>
      <c r="BQ690" s="140"/>
      <c r="BR690" s="140"/>
    </row>
    <row r="691" spans="1:70" s="37" customFormat="1" x14ac:dyDescent="0.25">
      <c r="A691" s="234"/>
      <c r="B691" s="140"/>
      <c r="C691" s="140"/>
      <c r="D691" s="140"/>
      <c r="E691" s="140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  <c r="R691" s="44"/>
      <c r="S691" s="140"/>
      <c r="T691" s="140"/>
      <c r="U691" s="140"/>
      <c r="V691" s="140"/>
      <c r="W691" s="140"/>
      <c r="X691" s="140"/>
      <c r="Y691" s="140"/>
      <c r="Z691" s="140"/>
      <c r="AA691" s="140"/>
      <c r="AB691" s="140"/>
      <c r="AC691" s="140"/>
      <c r="AD691" s="140"/>
      <c r="AE691" s="140"/>
      <c r="AF691" s="140"/>
      <c r="AG691" s="140"/>
      <c r="AH691" s="140"/>
      <c r="AI691" s="140"/>
      <c r="AJ691" s="228"/>
      <c r="AK691" s="140"/>
      <c r="AL691" s="140"/>
      <c r="AM691" s="140"/>
      <c r="AN691" s="140"/>
      <c r="AO691" s="140"/>
      <c r="AP691" s="140"/>
      <c r="AQ691" s="140"/>
      <c r="AR691" s="140"/>
      <c r="AS691" s="140"/>
      <c r="AT691" s="140"/>
      <c r="AU691" s="140"/>
      <c r="AV691" s="140"/>
      <c r="AW691" s="140"/>
      <c r="AX691" s="140"/>
      <c r="AY691" s="140"/>
      <c r="AZ691" s="140"/>
      <c r="BA691" s="140"/>
      <c r="BB691" s="140"/>
      <c r="BC691" s="140"/>
      <c r="BD691" s="140"/>
      <c r="BE691" s="140"/>
      <c r="BF691" s="150"/>
      <c r="BG691" s="140"/>
      <c r="BH691" s="140"/>
      <c r="BI691" s="140"/>
      <c r="BJ691" s="140"/>
      <c r="BK691" s="140"/>
      <c r="BL691" s="140"/>
      <c r="BM691" s="140"/>
      <c r="BN691" s="140"/>
      <c r="BO691" s="140"/>
      <c r="BP691" s="140"/>
      <c r="BQ691" s="140"/>
      <c r="BR691" s="140"/>
    </row>
    <row r="692" spans="1:70" s="37" customFormat="1" ht="15.75" customHeight="1" x14ac:dyDescent="0.25">
      <c r="A692" s="234"/>
      <c r="B692" s="140"/>
      <c r="C692" s="140"/>
      <c r="D692" s="140"/>
      <c r="E692" s="140"/>
      <c r="F692" s="140"/>
      <c r="G692" s="140"/>
      <c r="H692" s="140"/>
      <c r="I692" s="140"/>
      <c r="J692" s="140"/>
      <c r="K692" s="140"/>
      <c r="L692" s="140"/>
      <c r="M692" s="140"/>
      <c r="N692" s="140"/>
      <c r="O692" s="140"/>
      <c r="P692" s="140"/>
      <c r="Q692" s="140"/>
      <c r="R692" s="44"/>
      <c r="S692" s="140"/>
      <c r="T692" s="140"/>
      <c r="U692" s="140"/>
      <c r="V692" s="140"/>
      <c r="W692" s="140"/>
      <c r="X692" s="140"/>
      <c r="Y692" s="140"/>
      <c r="Z692" s="140"/>
      <c r="AA692" s="140"/>
      <c r="AB692" s="140"/>
      <c r="AC692" s="140"/>
      <c r="AD692" s="140"/>
      <c r="AE692" s="140"/>
      <c r="AF692" s="140"/>
      <c r="AG692" s="140"/>
      <c r="AH692" s="140"/>
      <c r="AI692" s="140"/>
      <c r="AJ692" s="228"/>
      <c r="AK692" s="140"/>
      <c r="AL692" s="140"/>
      <c r="AM692" s="140"/>
      <c r="AN692" s="140"/>
      <c r="AO692" s="140"/>
      <c r="AP692" s="140"/>
      <c r="AQ692" s="140"/>
      <c r="AR692" s="140"/>
      <c r="AS692" s="140"/>
      <c r="AT692" s="140"/>
      <c r="AU692" s="140"/>
      <c r="AV692" s="140"/>
      <c r="AW692" s="140"/>
      <c r="AX692" s="140"/>
      <c r="AY692" s="140"/>
      <c r="AZ692" s="140"/>
      <c r="BA692" s="140"/>
      <c r="BB692" s="140"/>
      <c r="BC692" s="140"/>
      <c r="BD692" s="140"/>
      <c r="BE692" s="140"/>
      <c r="BF692" s="150"/>
      <c r="BG692" s="140"/>
      <c r="BH692" s="140"/>
      <c r="BI692" s="140"/>
      <c r="BJ692" s="140"/>
      <c r="BK692" s="140"/>
      <c r="BL692" s="140"/>
      <c r="BM692" s="140"/>
      <c r="BN692" s="140"/>
      <c r="BO692" s="140"/>
      <c r="BP692" s="140"/>
      <c r="BQ692" s="140"/>
      <c r="BR692" s="140"/>
    </row>
    <row r="693" spans="1:70" s="37" customFormat="1" x14ac:dyDescent="0.25">
      <c r="A693" s="234"/>
      <c r="B693" s="140"/>
      <c r="C693" s="140"/>
      <c r="D693" s="140"/>
      <c r="E693" s="140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0"/>
      <c r="R693" s="44"/>
      <c r="S693" s="140"/>
      <c r="T693" s="140"/>
      <c r="U693" s="140"/>
      <c r="V693" s="140"/>
      <c r="W693" s="140"/>
      <c r="X693" s="140"/>
      <c r="Y693" s="140"/>
      <c r="Z693" s="140"/>
      <c r="AA693" s="140"/>
      <c r="AB693" s="140"/>
      <c r="AC693" s="140"/>
      <c r="AD693" s="140"/>
      <c r="AE693" s="140"/>
      <c r="AF693" s="140"/>
      <c r="AG693" s="140"/>
      <c r="AH693" s="140"/>
      <c r="AI693" s="140"/>
      <c r="AJ693" s="228"/>
      <c r="AK693" s="140"/>
      <c r="AL693" s="140"/>
      <c r="AM693" s="140"/>
      <c r="AN693" s="140"/>
      <c r="AO693" s="140"/>
      <c r="AP693" s="140"/>
      <c r="AQ693" s="140"/>
      <c r="AR693" s="140"/>
      <c r="AS693" s="140"/>
      <c r="AT693" s="140"/>
      <c r="AU693" s="140"/>
      <c r="AV693" s="140"/>
      <c r="AW693" s="140"/>
      <c r="AX693" s="140"/>
      <c r="AY693" s="140"/>
      <c r="AZ693" s="140"/>
      <c r="BA693" s="140"/>
      <c r="BB693" s="140"/>
      <c r="BC693" s="140"/>
      <c r="BD693" s="140"/>
      <c r="BE693" s="140"/>
      <c r="BF693" s="150"/>
      <c r="BG693" s="140"/>
      <c r="BH693" s="140"/>
      <c r="BI693" s="140"/>
      <c r="BJ693" s="140"/>
      <c r="BK693" s="140"/>
      <c r="BL693" s="140"/>
      <c r="BM693" s="140"/>
      <c r="BN693" s="140"/>
      <c r="BO693" s="140"/>
      <c r="BP693" s="140"/>
      <c r="BQ693" s="140"/>
      <c r="BR693" s="140"/>
    </row>
    <row r="694" spans="1:70" s="37" customFormat="1" ht="15.75" customHeight="1" x14ac:dyDescent="0.25">
      <c r="A694" s="234"/>
      <c r="B694" s="140"/>
      <c r="C694" s="140"/>
      <c r="D694" s="140"/>
      <c r="E694" s="140"/>
      <c r="F694" s="140"/>
      <c r="G694" s="140"/>
      <c r="H694" s="140"/>
      <c r="I694" s="140"/>
      <c r="J694" s="140"/>
      <c r="K694" s="140"/>
      <c r="L694" s="140"/>
      <c r="M694" s="140"/>
      <c r="N694" s="140"/>
      <c r="O694" s="140"/>
      <c r="P694" s="140"/>
      <c r="Q694" s="140"/>
      <c r="R694" s="44"/>
      <c r="S694" s="140"/>
      <c r="T694" s="140"/>
      <c r="U694" s="140"/>
      <c r="V694" s="140"/>
      <c r="W694" s="140"/>
      <c r="X694" s="140"/>
      <c r="Y694" s="140"/>
      <c r="Z694" s="140"/>
      <c r="AA694" s="140"/>
      <c r="AB694" s="140"/>
      <c r="AC694" s="140"/>
      <c r="AD694" s="140"/>
      <c r="AE694" s="140"/>
      <c r="AF694" s="140"/>
      <c r="AG694" s="140"/>
      <c r="AH694" s="140"/>
      <c r="AI694" s="140"/>
      <c r="AJ694" s="228"/>
      <c r="AK694" s="140"/>
      <c r="AL694" s="140"/>
      <c r="AM694" s="140"/>
      <c r="AN694" s="140"/>
      <c r="AO694" s="140"/>
      <c r="AP694" s="140"/>
      <c r="AQ694" s="140"/>
      <c r="AR694" s="140"/>
      <c r="AS694" s="140"/>
      <c r="AT694" s="140"/>
      <c r="AU694" s="140"/>
      <c r="AV694" s="140"/>
      <c r="AW694" s="140"/>
      <c r="AX694" s="140"/>
      <c r="AY694" s="140"/>
      <c r="AZ694" s="140"/>
      <c r="BA694" s="140"/>
      <c r="BB694" s="140"/>
      <c r="BC694" s="140"/>
      <c r="BD694" s="140"/>
      <c r="BE694" s="140"/>
      <c r="BF694" s="150"/>
      <c r="BG694" s="140"/>
      <c r="BH694" s="140"/>
      <c r="BI694" s="140"/>
      <c r="BJ694" s="140"/>
      <c r="BK694" s="140"/>
      <c r="BL694" s="140"/>
      <c r="BM694" s="140"/>
      <c r="BN694" s="140"/>
      <c r="BO694" s="140"/>
      <c r="BP694" s="140"/>
      <c r="BQ694" s="140"/>
      <c r="BR694" s="140"/>
    </row>
    <row r="695" spans="1:70" s="37" customFormat="1" x14ac:dyDescent="0.25">
      <c r="A695" s="234"/>
      <c r="B695" s="140"/>
      <c r="C695" s="140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44"/>
      <c r="S695" s="140"/>
      <c r="T695" s="140"/>
      <c r="U695" s="140"/>
      <c r="V695" s="140"/>
      <c r="W695" s="140"/>
      <c r="X695" s="140"/>
      <c r="Y695" s="140"/>
      <c r="Z695" s="140"/>
      <c r="AA695" s="140"/>
      <c r="AB695" s="140"/>
      <c r="AC695" s="140"/>
      <c r="AD695" s="140"/>
      <c r="AE695" s="140"/>
      <c r="AF695" s="140"/>
      <c r="AG695" s="140"/>
      <c r="AH695" s="140"/>
      <c r="AI695" s="140"/>
      <c r="AJ695" s="228"/>
      <c r="AK695" s="140"/>
      <c r="AL695" s="140"/>
      <c r="AM695" s="140"/>
      <c r="AN695" s="140"/>
      <c r="AO695" s="140"/>
      <c r="AP695" s="140"/>
      <c r="AQ695" s="140"/>
      <c r="AR695" s="140"/>
      <c r="AS695" s="140"/>
      <c r="AT695" s="140"/>
      <c r="AU695" s="140"/>
      <c r="AV695" s="140"/>
      <c r="AW695" s="140"/>
      <c r="AX695" s="140"/>
      <c r="AY695" s="140"/>
      <c r="AZ695" s="140"/>
      <c r="BA695" s="140"/>
      <c r="BB695" s="140"/>
      <c r="BC695" s="140"/>
      <c r="BD695" s="140"/>
      <c r="BE695" s="140"/>
      <c r="BF695" s="150"/>
      <c r="BG695" s="140"/>
      <c r="BH695" s="140"/>
      <c r="BI695" s="140"/>
      <c r="BJ695" s="140"/>
      <c r="BK695" s="140"/>
      <c r="BL695" s="140"/>
      <c r="BM695" s="140"/>
      <c r="BN695" s="140"/>
      <c r="BO695" s="140"/>
      <c r="BP695" s="140"/>
      <c r="BQ695" s="140"/>
      <c r="BR695" s="140"/>
    </row>
    <row r="696" spans="1:70" s="37" customFormat="1" ht="15.75" customHeight="1" x14ac:dyDescent="0.25">
      <c r="A696" s="234"/>
      <c r="B696" s="140"/>
      <c r="C696" s="140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44"/>
      <c r="S696" s="140"/>
      <c r="T696" s="140"/>
      <c r="U696" s="140"/>
      <c r="V696" s="140"/>
      <c r="W696" s="140"/>
      <c r="X696" s="140"/>
      <c r="Y696" s="140"/>
      <c r="Z696" s="140"/>
      <c r="AA696" s="140"/>
      <c r="AB696" s="140"/>
      <c r="AC696" s="140"/>
      <c r="AD696" s="140"/>
      <c r="AE696" s="140"/>
      <c r="AF696" s="140"/>
      <c r="AG696" s="140"/>
      <c r="AH696" s="140"/>
      <c r="AI696" s="140"/>
      <c r="AJ696" s="228"/>
      <c r="AK696" s="140"/>
      <c r="AL696" s="140"/>
      <c r="AM696" s="140"/>
      <c r="AN696" s="140"/>
      <c r="AO696" s="140"/>
      <c r="AP696" s="140"/>
      <c r="AQ696" s="140"/>
      <c r="AR696" s="140"/>
      <c r="AS696" s="140"/>
      <c r="AT696" s="140"/>
      <c r="AU696" s="140"/>
      <c r="AV696" s="140"/>
      <c r="AW696" s="140"/>
      <c r="AX696" s="140"/>
      <c r="AY696" s="140"/>
      <c r="AZ696" s="140"/>
      <c r="BA696" s="140"/>
      <c r="BB696" s="140"/>
      <c r="BC696" s="140"/>
      <c r="BD696" s="140"/>
      <c r="BE696" s="140"/>
      <c r="BF696" s="150"/>
      <c r="BG696" s="140"/>
      <c r="BH696" s="140"/>
      <c r="BI696" s="140"/>
      <c r="BJ696" s="140"/>
      <c r="BK696" s="140"/>
      <c r="BL696" s="140"/>
      <c r="BM696" s="140"/>
      <c r="BN696" s="140"/>
      <c r="BO696" s="140"/>
      <c r="BP696" s="140"/>
      <c r="BQ696" s="140"/>
      <c r="BR696" s="140"/>
    </row>
    <row r="697" spans="1:70" s="37" customFormat="1" x14ac:dyDescent="0.25">
      <c r="A697" s="234"/>
      <c r="B697" s="140"/>
      <c r="C697" s="140"/>
      <c r="D697" s="140"/>
      <c r="E697" s="140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  <c r="R697" s="44"/>
      <c r="S697" s="140"/>
      <c r="T697" s="140"/>
      <c r="U697" s="140"/>
      <c r="V697" s="140"/>
      <c r="W697" s="140"/>
      <c r="X697" s="140"/>
      <c r="Y697" s="140"/>
      <c r="Z697" s="140"/>
      <c r="AA697" s="140"/>
      <c r="AB697" s="140"/>
      <c r="AC697" s="140"/>
      <c r="AD697" s="140"/>
      <c r="AE697" s="140"/>
      <c r="AF697" s="140"/>
      <c r="AG697" s="140"/>
      <c r="AH697" s="140"/>
      <c r="AI697" s="140"/>
      <c r="AJ697" s="228"/>
      <c r="AK697" s="140"/>
      <c r="AL697" s="140"/>
      <c r="AM697" s="140"/>
      <c r="AN697" s="140"/>
      <c r="AO697" s="140"/>
      <c r="AP697" s="140"/>
      <c r="AQ697" s="140"/>
      <c r="AR697" s="140"/>
      <c r="AS697" s="140"/>
      <c r="AT697" s="140"/>
      <c r="AU697" s="140"/>
      <c r="AV697" s="140"/>
      <c r="AW697" s="140"/>
      <c r="AX697" s="140"/>
      <c r="AY697" s="140"/>
      <c r="AZ697" s="140"/>
      <c r="BA697" s="140"/>
      <c r="BB697" s="140"/>
      <c r="BC697" s="140"/>
      <c r="BD697" s="140"/>
      <c r="BE697" s="140"/>
      <c r="BF697" s="150"/>
      <c r="BG697" s="140"/>
      <c r="BH697" s="140"/>
      <c r="BI697" s="140"/>
      <c r="BJ697" s="140"/>
      <c r="BK697" s="140"/>
      <c r="BL697" s="140"/>
      <c r="BM697" s="140"/>
      <c r="BN697" s="140"/>
      <c r="BO697" s="140"/>
      <c r="BP697" s="140"/>
      <c r="BQ697" s="140"/>
      <c r="BR697" s="140"/>
    </row>
    <row r="698" spans="1:70" s="37" customFormat="1" ht="15.75" customHeight="1" x14ac:dyDescent="0.25">
      <c r="A698" s="234"/>
      <c r="B698" s="140"/>
      <c r="C698" s="140"/>
      <c r="D698" s="140"/>
      <c r="E698" s="140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44"/>
      <c r="S698" s="140"/>
      <c r="T698" s="140"/>
      <c r="U698" s="140"/>
      <c r="V698" s="140"/>
      <c r="W698" s="140"/>
      <c r="X698" s="140"/>
      <c r="Y698" s="140"/>
      <c r="Z698" s="140"/>
      <c r="AA698" s="140"/>
      <c r="AB698" s="140"/>
      <c r="AC698" s="140"/>
      <c r="AD698" s="140"/>
      <c r="AE698" s="140"/>
      <c r="AF698" s="140"/>
      <c r="AG698" s="140"/>
      <c r="AH698" s="140"/>
      <c r="AI698" s="140"/>
      <c r="AJ698" s="228"/>
      <c r="AK698" s="140"/>
      <c r="AL698" s="140"/>
      <c r="AM698" s="140"/>
      <c r="AN698" s="140"/>
      <c r="AO698" s="140"/>
      <c r="AP698" s="140"/>
      <c r="AQ698" s="140"/>
      <c r="AR698" s="140"/>
      <c r="AS698" s="140"/>
      <c r="AT698" s="140"/>
      <c r="AU698" s="140"/>
      <c r="AV698" s="140"/>
      <c r="AW698" s="140"/>
      <c r="AX698" s="140"/>
      <c r="AY698" s="140"/>
      <c r="AZ698" s="140"/>
      <c r="BA698" s="140"/>
      <c r="BB698" s="140"/>
      <c r="BC698" s="140"/>
      <c r="BD698" s="140"/>
      <c r="BE698" s="140"/>
      <c r="BF698" s="150"/>
      <c r="BG698" s="140"/>
      <c r="BH698" s="140"/>
      <c r="BI698" s="140"/>
      <c r="BJ698" s="140"/>
      <c r="BK698" s="140"/>
      <c r="BL698" s="140"/>
      <c r="BM698" s="140"/>
      <c r="BN698" s="140"/>
      <c r="BO698" s="140"/>
      <c r="BP698" s="140"/>
      <c r="BQ698" s="140"/>
      <c r="BR698" s="140"/>
    </row>
    <row r="699" spans="1:70" s="37" customFormat="1" x14ac:dyDescent="0.25">
      <c r="A699" s="234"/>
      <c r="B699" s="140"/>
      <c r="C699" s="140"/>
      <c r="D699" s="140"/>
      <c r="E699" s="140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44"/>
      <c r="S699" s="140"/>
      <c r="T699" s="140"/>
      <c r="U699" s="140"/>
      <c r="V699" s="140"/>
      <c r="W699" s="140"/>
      <c r="X699" s="140"/>
      <c r="Y699" s="140"/>
      <c r="Z699" s="140"/>
      <c r="AA699" s="140"/>
      <c r="AB699" s="140"/>
      <c r="AC699" s="140"/>
      <c r="AD699" s="140"/>
      <c r="AE699" s="140"/>
      <c r="AF699" s="140"/>
      <c r="AG699" s="140"/>
      <c r="AH699" s="140"/>
      <c r="AI699" s="140"/>
      <c r="AJ699" s="228"/>
      <c r="AK699" s="140"/>
      <c r="AL699" s="140"/>
      <c r="AM699" s="140"/>
      <c r="AN699" s="140"/>
      <c r="AO699" s="140"/>
      <c r="AP699" s="140"/>
      <c r="AQ699" s="140"/>
      <c r="AR699" s="140"/>
      <c r="AS699" s="140"/>
      <c r="AT699" s="140"/>
      <c r="AU699" s="140"/>
      <c r="AV699" s="140"/>
      <c r="AW699" s="140"/>
      <c r="AX699" s="140"/>
      <c r="AY699" s="140"/>
      <c r="AZ699" s="140"/>
      <c r="BA699" s="140"/>
      <c r="BB699" s="140"/>
      <c r="BC699" s="140"/>
      <c r="BD699" s="140"/>
      <c r="BE699" s="140"/>
      <c r="BF699" s="150"/>
      <c r="BG699" s="140"/>
      <c r="BH699" s="140"/>
      <c r="BI699" s="140"/>
      <c r="BJ699" s="140"/>
      <c r="BK699" s="140"/>
      <c r="BL699" s="140"/>
      <c r="BM699" s="140"/>
      <c r="BN699" s="140"/>
      <c r="BO699" s="140"/>
      <c r="BP699" s="140"/>
      <c r="BQ699" s="140"/>
      <c r="BR699" s="140"/>
    </row>
    <row r="700" spans="1:70" s="37" customFormat="1" ht="15.75" customHeight="1" x14ac:dyDescent="0.25">
      <c r="A700" s="234"/>
      <c r="B700" s="140"/>
      <c r="C700" s="140"/>
      <c r="D700" s="140"/>
      <c r="E700" s="140"/>
      <c r="F700" s="140"/>
      <c r="G700" s="140"/>
      <c r="H700" s="140"/>
      <c r="I700" s="140"/>
      <c r="J700" s="140"/>
      <c r="K700" s="140"/>
      <c r="L700" s="140"/>
      <c r="M700" s="140"/>
      <c r="N700" s="140"/>
      <c r="O700" s="140"/>
      <c r="P700" s="140"/>
      <c r="Q700" s="140"/>
      <c r="R700" s="44"/>
      <c r="S700" s="140"/>
      <c r="T700" s="140"/>
      <c r="U700" s="140"/>
      <c r="V700" s="140"/>
      <c r="W700" s="140"/>
      <c r="X700" s="140"/>
      <c r="Y700" s="140"/>
      <c r="Z700" s="140"/>
      <c r="AA700" s="140"/>
      <c r="AB700" s="140"/>
      <c r="AC700" s="140"/>
      <c r="AD700" s="140"/>
      <c r="AE700" s="140"/>
      <c r="AF700" s="140"/>
      <c r="AG700" s="140"/>
      <c r="AH700" s="140"/>
      <c r="AI700" s="140"/>
      <c r="AJ700" s="228"/>
      <c r="AK700" s="140"/>
      <c r="AL700" s="140"/>
      <c r="AM700" s="140"/>
      <c r="AN700" s="140"/>
      <c r="AO700" s="140"/>
      <c r="AP700" s="140"/>
      <c r="AQ700" s="140"/>
      <c r="AR700" s="140"/>
      <c r="AS700" s="140"/>
      <c r="AT700" s="140"/>
      <c r="AU700" s="140"/>
      <c r="AV700" s="140"/>
      <c r="AW700" s="140"/>
      <c r="AX700" s="140"/>
      <c r="AY700" s="140"/>
      <c r="AZ700" s="140"/>
      <c r="BA700" s="140"/>
      <c r="BB700" s="140"/>
      <c r="BC700" s="140"/>
      <c r="BD700" s="140"/>
      <c r="BE700" s="140"/>
      <c r="BF700" s="150"/>
      <c r="BG700" s="140"/>
      <c r="BH700" s="140"/>
      <c r="BI700" s="140"/>
      <c r="BJ700" s="140"/>
      <c r="BK700" s="140"/>
      <c r="BL700" s="140"/>
      <c r="BM700" s="140"/>
      <c r="BN700" s="140"/>
      <c r="BO700" s="140"/>
      <c r="BP700" s="140"/>
      <c r="BQ700" s="140"/>
      <c r="BR700" s="140"/>
    </row>
    <row r="701" spans="1:70" s="37" customFormat="1" x14ac:dyDescent="0.25">
      <c r="A701" s="234"/>
      <c r="B701" s="140"/>
      <c r="C701" s="140"/>
      <c r="D701" s="140"/>
      <c r="E701" s="140"/>
      <c r="F701" s="140"/>
      <c r="G701" s="140"/>
      <c r="H701" s="140"/>
      <c r="I701" s="140"/>
      <c r="J701" s="140"/>
      <c r="K701" s="140"/>
      <c r="L701" s="140"/>
      <c r="M701" s="140"/>
      <c r="N701" s="140"/>
      <c r="O701" s="140"/>
      <c r="P701" s="140"/>
      <c r="Q701" s="140"/>
      <c r="R701" s="44"/>
      <c r="S701" s="140"/>
      <c r="T701" s="140"/>
      <c r="U701" s="140"/>
      <c r="V701" s="140"/>
      <c r="W701" s="140"/>
      <c r="X701" s="140"/>
      <c r="Y701" s="140"/>
      <c r="Z701" s="140"/>
      <c r="AA701" s="140"/>
      <c r="AB701" s="140"/>
      <c r="AC701" s="140"/>
      <c r="AD701" s="140"/>
      <c r="AE701" s="140"/>
      <c r="AF701" s="140"/>
      <c r="AG701" s="140"/>
      <c r="AH701" s="140"/>
      <c r="AI701" s="140"/>
      <c r="AJ701" s="228"/>
      <c r="AK701" s="140"/>
      <c r="AL701" s="140"/>
      <c r="AM701" s="140"/>
      <c r="AN701" s="140"/>
      <c r="AO701" s="140"/>
      <c r="AP701" s="140"/>
      <c r="AQ701" s="140"/>
      <c r="AR701" s="140"/>
      <c r="AS701" s="140"/>
      <c r="AT701" s="140"/>
      <c r="AU701" s="140"/>
      <c r="AV701" s="140"/>
      <c r="AW701" s="140"/>
      <c r="AX701" s="140"/>
      <c r="AY701" s="140"/>
      <c r="AZ701" s="140"/>
      <c r="BA701" s="140"/>
      <c r="BB701" s="140"/>
      <c r="BC701" s="140"/>
      <c r="BD701" s="140"/>
      <c r="BE701" s="140"/>
      <c r="BF701" s="150"/>
      <c r="BG701" s="140"/>
      <c r="BH701" s="140"/>
      <c r="BI701" s="140"/>
      <c r="BJ701" s="140"/>
      <c r="BK701" s="140"/>
      <c r="BL701" s="140"/>
      <c r="BM701" s="140"/>
      <c r="BN701" s="140"/>
      <c r="BO701" s="140"/>
      <c r="BP701" s="140"/>
      <c r="BQ701" s="140"/>
      <c r="BR701" s="140"/>
    </row>
    <row r="702" spans="1:70" s="37" customFormat="1" ht="15.75" customHeight="1" x14ac:dyDescent="0.25">
      <c r="A702" s="234"/>
      <c r="B702" s="140"/>
      <c r="C702" s="140"/>
      <c r="D702" s="140"/>
      <c r="E702" s="140"/>
      <c r="F702" s="140"/>
      <c r="G702" s="140"/>
      <c r="H702" s="140"/>
      <c r="I702" s="140"/>
      <c r="J702" s="140"/>
      <c r="K702" s="140"/>
      <c r="L702" s="140"/>
      <c r="M702" s="140"/>
      <c r="N702" s="140"/>
      <c r="O702" s="140"/>
      <c r="P702" s="140"/>
      <c r="Q702" s="140"/>
      <c r="R702" s="44"/>
      <c r="S702" s="140"/>
      <c r="T702" s="140"/>
      <c r="U702" s="140"/>
      <c r="V702" s="140"/>
      <c r="W702" s="140"/>
      <c r="X702" s="140"/>
      <c r="Y702" s="140"/>
      <c r="Z702" s="140"/>
      <c r="AA702" s="140"/>
      <c r="AB702" s="140"/>
      <c r="AC702" s="140"/>
      <c r="AD702" s="140"/>
      <c r="AE702" s="140"/>
      <c r="AF702" s="140"/>
      <c r="AG702" s="140"/>
      <c r="AH702" s="140"/>
      <c r="AI702" s="140"/>
      <c r="AJ702" s="228"/>
      <c r="AK702" s="140"/>
      <c r="AL702" s="140"/>
      <c r="AM702" s="140"/>
      <c r="AN702" s="140"/>
      <c r="AO702" s="140"/>
      <c r="AP702" s="140"/>
      <c r="AQ702" s="140"/>
      <c r="AR702" s="140"/>
      <c r="AS702" s="140"/>
      <c r="AT702" s="140"/>
      <c r="AU702" s="140"/>
      <c r="AV702" s="140"/>
      <c r="AW702" s="140"/>
      <c r="AX702" s="140"/>
      <c r="AY702" s="140"/>
      <c r="AZ702" s="140"/>
      <c r="BA702" s="140"/>
      <c r="BB702" s="140"/>
      <c r="BC702" s="140"/>
      <c r="BD702" s="140"/>
      <c r="BE702" s="140"/>
      <c r="BF702" s="150"/>
      <c r="BG702" s="140"/>
      <c r="BH702" s="140"/>
      <c r="BI702" s="140"/>
      <c r="BJ702" s="140"/>
      <c r="BK702" s="140"/>
      <c r="BL702" s="140"/>
      <c r="BM702" s="140"/>
      <c r="BN702" s="140"/>
      <c r="BO702" s="140"/>
      <c r="BP702" s="140"/>
      <c r="BQ702" s="140"/>
      <c r="BR702" s="140"/>
    </row>
    <row r="703" spans="1:70" s="37" customFormat="1" x14ac:dyDescent="0.25">
      <c r="A703" s="234"/>
      <c r="B703" s="140"/>
      <c r="C703" s="140"/>
      <c r="D703" s="140"/>
      <c r="E703" s="140"/>
      <c r="F703" s="140"/>
      <c r="G703" s="140"/>
      <c r="H703" s="140"/>
      <c r="I703" s="140"/>
      <c r="J703" s="140"/>
      <c r="K703" s="140"/>
      <c r="L703" s="140"/>
      <c r="M703" s="140"/>
      <c r="N703" s="140"/>
      <c r="O703" s="140"/>
      <c r="P703" s="140"/>
      <c r="Q703" s="140"/>
      <c r="R703" s="44"/>
      <c r="S703" s="140"/>
      <c r="T703" s="140"/>
      <c r="U703" s="140"/>
      <c r="V703" s="140"/>
      <c r="W703" s="140"/>
      <c r="X703" s="140"/>
      <c r="Y703" s="140"/>
      <c r="Z703" s="140"/>
      <c r="AA703" s="140"/>
      <c r="AB703" s="140"/>
      <c r="AC703" s="140"/>
      <c r="AD703" s="140"/>
      <c r="AE703" s="140"/>
      <c r="AF703" s="140"/>
      <c r="AG703" s="140"/>
      <c r="AH703" s="140"/>
      <c r="AI703" s="140"/>
      <c r="AJ703" s="228"/>
      <c r="AK703" s="140"/>
      <c r="AL703" s="140"/>
      <c r="AM703" s="140"/>
      <c r="AN703" s="140"/>
      <c r="AO703" s="140"/>
      <c r="AP703" s="140"/>
      <c r="AQ703" s="140"/>
      <c r="AR703" s="140"/>
      <c r="AS703" s="140"/>
      <c r="AT703" s="140"/>
      <c r="AU703" s="140"/>
      <c r="AV703" s="140"/>
      <c r="AW703" s="140"/>
      <c r="AX703" s="140"/>
      <c r="AY703" s="140"/>
      <c r="AZ703" s="140"/>
      <c r="BA703" s="140"/>
      <c r="BB703" s="140"/>
      <c r="BC703" s="140"/>
      <c r="BD703" s="140"/>
      <c r="BE703" s="140"/>
      <c r="BF703" s="150"/>
      <c r="BG703" s="140"/>
      <c r="BH703" s="140"/>
      <c r="BI703" s="140"/>
      <c r="BJ703" s="140"/>
      <c r="BK703" s="140"/>
      <c r="BL703" s="140"/>
      <c r="BM703" s="140"/>
      <c r="BN703" s="140"/>
      <c r="BO703" s="140"/>
      <c r="BP703" s="140"/>
      <c r="BQ703" s="140"/>
      <c r="BR703" s="140"/>
    </row>
    <row r="704" spans="1:70" s="37" customFormat="1" ht="15.75" customHeight="1" x14ac:dyDescent="0.25">
      <c r="A704" s="234"/>
      <c r="B704" s="140"/>
      <c r="C704" s="140"/>
      <c r="D704" s="140"/>
      <c r="E704" s="140"/>
      <c r="F704" s="140"/>
      <c r="G704" s="140"/>
      <c r="H704" s="140"/>
      <c r="I704" s="140"/>
      <c r="J704" s="140"/>
      <c r="K704" s="140"/>
      <c r="L704" s="140"/>
      <c r="M704" s="140"/>
      <c r="N704" s="140"/>
      <c r="O704" s="140"/>
      <c r="P704" s="140"/>
      <c r="Q704" s="140"/>
      <c r="R704" s="44"/>
      <c r="S704" s="140"/>
      <c r="T704" s="140"/>
      <c r="U704" s="140"/>
      <c r="V704" s="140"/>
      <c r="W704" s="140"/>
      <c r="X704" s="140"/>
      <c r="Y704" s="140"/>
      <c r="Z704" s="140"/>
      <c r="AA704" s="140"/>
      <c r="AB704" s="140"/>
      <c r="AC704" s="140"/>
      <c r="AD704" s="140"/>
      <c r="AE704" s="140"/>
      <c r="AF704" s="140"/>
      <c r="AG704" s="140"/>
      <c r="AH704" s="140"/>
      <c r="AI704" s="140"/>
      <c r="AJ704" s="228"/>
      <c r="AK704" s="140"/>
      <c r="AL704" s="140"/>
      <c r="AM704" s="140"/>
      <c r="AN704" s="140"/>
      <c r="AO704" s="140"/>
      <c r="AP704" s="140"/>
      <c r="AQ704" s="140"/>
      <c r="AR704" s="140"/>
      <c r="AS704" s="140"/>
      <c r="AT704" s="140"/>
      <c r="AU704" s="140"/>
      <c r="AV704" s="140"/>
      <c r="AW704" s="140"/>
      <c r="AX704" s="140"/>
      <c r="AY704" s="140"/>
      <c r="AZ704" s="140"/>
      <c r="BA704" s="140"/>
      <c r="BB704" s="140"/>
      <c r="BC704" s="140"/>
      <c r="BD704" s="140"/>
      <c r="BE704" s="140"/>
      <c r="BF704" s="150"/>
      <c r="BG704" s="140"/>
      <c r="BH704" s="140"/>
      <c r="BI704" s="140"/>
      <c r="BJ704" s="140"/>
      <c r="BK704" s="140"/>
      <c r="BL704" s="140"/>
      <c r="BM704" s="140"/>
      <c r="BN704" s="140"/>
      <c r="BO704" s="140"/>
      <c r="BP704" s="140"/>
      <c r="BQ704" s="140"/>
      <c r="BR704" s="140"/>
    </row>
    <row r="705" spans="1:70" s="37" customFormat="1" x14ac:dyDescent="0.25">
      <c r="A705" s="234"/>
      <c r="B705" s="140"/>
      <c r="C705" s="140"/>
      <c r="D705" s="140"/>
      <c r="E705" s="140"/>
      <c r="F705" s="140"/>
      <c r="G705" s="140"/>
      <c r="H705" s="140"/>
      <c r="I705" s="140"/>
      <c r="J705" s="140"/>
      <c r="K705" s="140"/>
      <c r="L705" s="140"/>
      <c r="M705" s="140"/>
      <c r="N705" s="140"/>
      <c r="O705" s="140"/>
      <c r="P705" s="140"/>
      <c r="Q705" s="140"/>
      <c r="R705" s="44"/>
      <c r="S705" s="140"/>
      <c r="T705" s="140"/>
      <c r="U705" s="140"/>
      <c r="V705" s="140"/>
      <c r="W705" s="140"/>
      <c r="X705" s="140"/>
      <c r="Y705" s="140"/>
      <c r="Z705" s="140"/>
      <c r="AA705" s="140"/>
      <c r="AB705" s="140"/>
      <c r="AC705" s="140"/>
      <c r="AD705" s="140"/>
      <c r="AE705" s="140"/>
      <c r="AF705" s="140"/>
      <c r="AG705" s="140"/>
      <c r="AH705" s="140"/>
      <c r="AI705" s="140"/>
      <c r="AJ705" s="228"/>
      <c r="AK705" s="140"/>
      <c r="AL705" s="140"/>
      <c r="AM705" s="140"/>
      <c r="AN705" s="140"/>
      <c r="AO705" s="140"/>
      <c r="AP705" s="140"/>
      <c r="AQ705" s="140"/>
      <c r="AR705" s="140"/>
      <c r="AS705" s="140"/>
      <c r="AT705" s="140"/>
      <c r="AU705" s="140"/>
      <c r="AV705" s="140"/>
      <c r="AW705" s="140"/>
      <c r="AX705" s="140"/>
      <c r="AY705" s="140"/>
      <c r="AZ705" s="140"/>
      <c r="BA705" s="140"/>
      <c r="BB705" s="140"/>
      <c r="BC705" s="140"/>
      <c r="BD705" s="140"/>
      <c r="BE705" s="140"/>
      <c r="BF705" s="150"/>
      <c r="BG705" s="140"/>
      <c r="BH705" s="140"/>
      <c r="BI705" s="140"/>
      <c r="BJ705" s="140"/>
      <c r="BK705" s="140"/>
      <c r="BL705" s="140"/>
      <c r="BM705" s="140"/>
      <c r="BN705" s="140"/>
      <c r="BO705" s="140"/>
      <c r="BP705" s="140"/>
      <c r="BQ705" s="140"/>
      <c r="BR705" s="140"/>
    </row>
    <row r="706" spans="1:70" s="37" customFormat="1" ht="15.75" customHeight="1" x14ac:dyDescent="0.25">
      <c r="A706" s="234"/>
      <c r="B706" s="140"/>
      <c r="C706" s="140"/>
      <c r="D706" s="140"/>
      <c r="E706" s="140"/>
      <c r="F706" s="140"/>
      <c r="G706" s="140"/>
      <c r="H706" s="140"/>
      <c r="I706" s="140"/>
      <c r="J706" s="140"/>
      <c r="K706" s="140"/>
      <c r="L706" s="140"/>
      <c r="M706" s="140"/>
      <c r="N706" s="140"/>
      <c r="O706" s="140"/>
      <c r="P706" s="140"/>
      <c r="Q706" s="140"/>
      <c r="R706" s="44"/>
      <c r="S706" s="140"/>
      <c r="T706" s="140"/>
      <c r="U706" s="140"/>
      <c r="V706" s="140"/>
      <c r="W706" s="140"/>
      <c r="X706" s="140"/>
      <c r="Y706" s="140"/>
      <c r="Z706" s="140"/>
      <c r="AA706" s="140"/>
      <c r="AB706" s="140"/>
      <c r="AC706" s="140"/>
      <c r="AD706" s="140"/>
      <c r="AE706" s="140"/>
      <c r="AF706" s="140"/>
      <c r="AG706" s="140"/>
      <c r="AH706" s="140"/>
      <c r="AI706" s="140"/>
      <c r="AJ706" s="228"/>
      <c r="AK706" s="140"/>
      <c r="AL706" s="140"/>
      <c r="AM706" s="140"/>
      <c r="AN706" s="140"/>
      <c r="AO706" s="140"/>
      <c r="AP706" s="140"/>
      <c r="AQ706" s="140"/>
      <c r="AR706" s="140"/>
      <c r="AS706" s="140"/>
      <c r="AT706" s="140"/>
      <c r="AU706" s="140"/>
      <c r="AV706" s="140"/>
      <c r="AW706" s="140"/>
      <c r="AX706" s="140"/>
      <c r="AY706" s="140"/>
      <c r="AZ706" s="140"/>
      <c r="BA706" s="140"/>
      <c r="BB706" s="140"/>
      <c r="BC706" s="140"/>
      <c r="BD706" s="140"/>
      <c r="BE706" s="140"/>
      <c r="BF706" s="150"/>
      <c r="BG706" s="140"/>
      <c r="BH706" s="140"/>
      <c r="BI706" s="140"/>
      <c r="BJ706" s="140"/>
      <c r="BK706" s="140"/>
      <c r="BL706" s="140"/>
      <c r="BM706" s="140"/>
      <c r="BN706" s="140"/>
      <c r="BO706" s="140"/>
      <c r="BP706" s="140"/>
      <c r="BQ706" s="140"/>
      <c r="BR706" s="140"/>
    </row>
    <row r="707" spans="1:70" s="37" customFormat="1" x14ac:dyDescent="0.25">
      <c r="A707" s="234"/>
      <c r="B707" s="140"/>
      <c r="C707" s="140"/>
      <c r="D707" s="140"/>
      <c r="E707" s="140"/>
      <c r="F707" s="140"/>
      <c r="G707" s="140"/>
      <c r="H707" s="140"/>
      <c r="I707" s="140"/>
      <c r="J707" s="140"/>
      <c r="K707" s="140"/>
      <c r="L707" s="140"/>
      <c r="M707" s="140"/>
      <c r="N707" s="140"/>
      <c r="O707" s="140"/>
      <c r="P707" s="140"/>
      <c r="Q707" s="140"/>
      <c r="R707" s="44"/>
      <c r="S707" s="140"/>
      <c r="T707" s="140"/>
      <c r="U707" s="140"/>
      <c r="V707" s="140"/>
      <c r="W707" s="140"/>
      <c r="X707" s="140"/>
      <c r="Y707" s="140"/>
      <c r="Z707" s="140"/>
      <c r="AA707" s="140"/>
      <c r="AB707" s="140"/>
      <c r="AC707" s="140"/>
      <c r="AD707" s="140"/>
      <c r="AE707" s="140"/>
      <c r="AF707" s="140"/>
      <c r="AG707" s="140"/>
      <c r="AH707" s="140"/>
      <c r="AI707" s="140"/>
      <c r="AJ707" s="228"/>
      <c r="AK707" s="140"/>
      <c r="AL707" s="140"/>
      <c r="AM707" s="140"/>
      <c r="AN707" s="140"/>
      <c r="AO707" s="140"/>
      <c r="AP707" s="140"/>
      <c r="AQ707" s="140"/>
      <c r="AR707" s="140"/>
      <c r="AS707" s="140"/>
      <c r="AT707" s="140"/>
      <c r="AU707" s="140"/>
      <c r="AV707" s="140"/>
      <c r="AW707" s="140"/>
      <c r="AX707" s="140"/>
      <c r="AY707" s="140"/>
      <c r="AZ707" s="140"/>
      <c r="BA707" s="140"/>
      <c r="BB707" s="140"/>
      <c r="BC707" s="140"/>
      <c r="BD707" s="140"/>
      <c r="BE707" s="140"/>
      <c r="BF707" s="150"/>
      <c r="BG707" s="140"/>
      <c r="BH707" s="140"/>
      <c r="BI707" s="140"/>
      <c r="BJ707" s="140"/>
      <c r="BK707" s="140"/>
      <c r="BL707" s="140"/>
      <c r="BM707" s="140"/>
      <c r="BN707" s="140"/>
      <c r="BO707" s="140"/>
      <c r="BP707" s="140"/>
      <c r="BQ707" s="140"/>
      <c r="BR707" s="140"/>
    </row>
    <row r="708" spans="1:70" s="37" customFormat="1" ht="15.75" customHeight="1" x14ac:dyDescent="0.25">
      <c r="A708" s="234"/>
      <c r="B708" s="140"/>
      <c r="C708" s="140"/>
      <c r="D708" s="140"/>
      <c r="E708" s="140"/>
      <c r="F708" s="140"/>
      <c r="G708" s="140"/>
      <c r="H708" s="140"/>
      <c r="I708" s="140"/>
      <c r="J708" s="140"/>
      <c r="K708" s="140"/>
      <c r="L708" s="140"/>
      <c r="M708" s="140"/>
      <c r="N708" s="140"/>
      <c r="O708" s="140"/>
      <c r="P708" s="140"/>
      <c r="Q708" s="140"/>
      <c r="R708" s="44"/>
      <c r="S708" s="140"/>
      <c r="T708" s="140"/>
      <c r="U708" s="140"/>
      <c r="V708" s="140"/>
      <c r="W708" s="140"/>
      <c r="X708" s="140"/>
      <c r="Y708" s="140"/>
      <c r="Z708" s="140"/>
      <c r="AA708" s="140"/>
      <c r="AB708" s="140"/>
      <c r="AC708" s="140"/>
      <c r="AD708" s="140"/>
      <c r="AE708" s="140"/>
      <c r="AF708" s="140"/>
      <c r="AG708" s="140"/>
      <c r="AH708" s="140"/>
      <c r="AI708" s="140"/>
      <c r="AJ708" s="228"/>
      <c r="AK708" s="140"/>
      <c r="AL708" s="140"/>
      <c r="AM708" s="140"/>
      <c r="AN708" s="140"/>
      <c r="AO708" s="140"/>
      <c r="AP708" s="140"/>
      <c r="AQ708" s="140"/>
      <c r="AR708" s="140"/>
      <c r="AS708" s="140"/>
      <c r="AT708" s="140"/>
      <c r="AU708" s="140"/>
      <c r="AV708" s="140"/>
      <c r="AW708" s="140"/>
      <c r="AX708" s="140"/>
      <c r="AY708" s="140"/>
      <c r="AZ708" s="140"/>
      <c r="BA708" s="140"/>
      <c r="BB708" s="140"/>
      <c r="BC708" s="140"/>
      <c r="BD708" s="140"/>
      <c r="BE708" s="140"/>
      <c r="BF708" s="150"/>
      <c r="BG708" s="140"/>
      <c r="BH708" s="140"/>
      <c r="BI708" s="140"/>
      <c r="BJ708" s="140"/>
      <c r="BK708" s="140"/>
      <c r="BL708" s="140"/>
      <c r="BM708" s="140"/>
      <c r="BN708" s="140"/>
      <c r="BO708" s="140"/>
      <c r="BP708" s="140"/>
      <c r="BQ708" s="140"/>
      <c r="BR708" s="140"/>
    </row>
    <row r="709" spans="1:70" s="37" customFormat="1" x14ac:dyDescent="0.25">
      <c r="A709" s="234"/>
      <c r="B709" s="140"/>
      <c r="C709" s="140"/>
      <c r="D709" s="140"/>
      <c r="E709" s="140"/>
      <c r="F709" s="140"/>
      <c r="G709" s="140"/>
      <c r="H709" s="140"/>
      <c r="I709" s="140"/>
      <c r="J709" s="140"/>
      <c r="K709" s="140"/>
      <c r="L709" s="140"/>
      <c r="M709" s="140"/>
      <c r="N709" s="140"/>
      <c r="O709" s="140"/>
      <c r="P709" s="140"/>
      <c r="Q709" s="140"/>
      <c r="R709" s="44"/>
      <c r="S709" s="140"/>
      <c r="T709" s="140"/>
      <c r="U709" s="140"/>
      <c r="V709" s="140"/>
      <c r="W709" s="140"/>
      <c r="X709" s="140"/>
      <c r="Y709" s="140"/>
      <c r="Z709" s="140"/>
      <c r="AA709" s="140"/>
      <c r="AB709" s="140"/>
      <c r="AC709" s="140"/>
      <c r="AD709" s="140"/>
      <c r="AE709" s="140"/>
      <c r="AF709" s="140"/>
      <c r="AG709" s="140"/>
      <c r="AH709" s="140"/>
      <c r="AI709" s="140"/>
      <c r="AJ709" s="228"/>
      <c r="AK709" s="140"/>
      <c r="AL709" s="140"/>
      <c r="AM709" s="140"/>
      <c r="AN709" s="140"/>
      <c r="AO709" s="140"/>
      <c r="AP709" s="140"/>
      <c r="AQ709" s="140"/>
      <c r="AR709" s="140"/>
      <c r="AS709" s="140"/>
      <c r="AT709" s="140"/>
      <c r="AU709" s="140"/>
      <c r="AV709" s="140"/>
      <c r="AW709" s="140"/>
      <c r="AX709" s="140"/>
      <c r="AY709" s="140"/>
      <c r="AZ709" s="140"/>
      <c r="BA709" s="140"/>
      <c r="BB709" s="140"/>
      <c r="BC709" s="140"/>
      <c r="BD709" s="140"/>
      <c r="BE709" s="140"/>
      <c r="BF709" s="150"/>
      <c r="BG709" s="140"/>
      <c r="BH709" s="140"/>
      <c r="BI709" s="140"/>
      <c r="BJ709" s="140"/>
      <c r="BK709" s="140"/>
      <c r="BL709" s="140"/>
      <c r="BM709" s="140"/>
      <c r="BN709" s="140"/>
      <c r="BO709" s="140"/>
      <c r="BP709" s="140"/>
      <c r="BQ709" s="140"/>
      <c r="BR709" s="140"/>
    </row>
    <row r="710" spans="1:70" s="37" customFormat="1" ht="15.75" customHeight="1" x14ac:dyDescent="0.25">
      <c r="A710" s="234"/>
      <c r="B710" s="140"/>
      <c r="C710" s="140"/>
      <c r="D710" s="140"/>
      <c r="E710" s="140"/>
      <c r="F710" s="140"/>
      <c r="G710" s="140"/>
      <c r="H710" s="140"/>
      <c r="I710" s="140"/>
      <c r="J710" s="140"/>
      <c r="K710" s="140"/>
      <c r="L710" s="140"/>
      <c r="M710" s="140"/>
      <c r="N710" s="140"/>
      <c r="O710" s="140"/>
      <c r="P710" s="140"/>
      <c r="Q710" s="140"/>
      <c r="R710" s="44"/>
      <c r="S710" s="140"/>
      <c r="T710" s="140"/>
      <c r="U710" s="140"/>
      <c r="V710" s="140"/>
      <c r="W710" s="140"/>
      <c r="X710" s="140"/>
      <c r="Y710" s="140"/>
      <c r="Z710" s="140"/>
      <c r="AA710" s="140"/>
      <c r="AB710" s="140"/>
      <c r="AC710" s="140"/>
      <c r="AD710" s="140"/>
      <c r="AE710" s="140"/>
      <c r="AF710" s="140"/>
      <c r="AG710" s="140"/>
      <c r="AH710" s="140"/>
      <c r="AI710" s="140"/>
      <c r="AJ710" s="228"/>
      <c r="AK710" s="140"/>
      <c r="AL710" s="140"/>
      <c r="AM710" s="140"/>
      <c r="AN710" s="140"/>
      <c r="AO710" s="140"/>
      <c r="AP710" s="140"/>
      <c r="AQ710" s="140"/>
      <c r="AR710" s="140"/>
      <c r="AS710" s="140"/>
      <c r="AT710" s="140"/>
      <c r="AU710" s="140"/>
      <c r="AV710" s="140"/>
      <c r="AW710" s="140"/>
      <c r="AX710" s="140"/>
      <c r="AY710" s="140"/>
      <c r="AZ710" s="140"/>
      <c r="BA710" s="140"/>
      <c r="BB710" s="140"/>
      <c r="BC710" s="140"/>
      <c r="BD710" s="140"/>
      <c r="BE710" s="140"/>
      <c r="BF710" s="150"/>
      <c r="BG710" s="140"/>
      <c r="BH710" s="140"/>
      <c r="BI710" s="140"/>
      <c r="BJ710" s="140"/>
      <c r="BK710" s="140"/>
      <c r="BL710" s="140"/>
      <c r="BM710" s="140"/>
      <c r="BN710" s="140"/>
      <c r="BO710" s="140"/>
      <c r="BP710" s="140"/>
      <c r="BQ710" s="140"/>
      <c r="BR710" s="140"/>
    </row>
    <row r="711" spans="1:70" s="37" customFormat="1" x14ac:dyDescent="0.25">
      <c r="A711" s="234"/>
      <c r="B711" s="140"/>
      <c r="C711" s="140"/>
      <c r="D711" s="140"/>
      <c r="E711" s="140"/>
      <c r="F711" s="140"/>
      <c r="G711" s="140"/>
      <c r="H711" s="140"/>
      <c r="I711" s="140"/>
      <c r="J711" s="140"/>
      <c r="K711" s="140"/>
      <c r="L711" s="140"/>
      <c r="M711" s="140"/>
      <c r="N711" s="140"/>
      <c r="O711" s="140"/>
      <c r="P711" s="140"/>
      <c r="Q711" s="140"/>
      <c r="R711" s="44"/>
      <c r="S711" s="140"/>
      <c r="T711" s="140"/>
      <c r="U711" s="140"/>
      <c r="V711" s="140"/>
      <c r="W711" s="140"/>
      <c r="X711" s="140"/>
      <c r="Y711" s="140"/>
      <c r="Z711" s="140"/>
      <c r="AA711" s="140"/>
      <c r="AB711" s="140"/>
      <c r="AC711" s="140"/>
      <c r="AD711" s="140"/>
      <c r="AE711" s="140"/>
      <c r="AF711" s="140"/>
      <c r="AG711" s="140"/>
      <c r="AH711" s="140"/>
      <c r="AI711" s="140"/>
      <c r="AJ711" s="228"/>
      <c r="AK711" s="140"/>
      <c r="AL711" s="140"/>
      <c r="AM711" s="140"/>
      <c r="AN711" s="140"/>
      <c r="AO711" s="140"/>
      <c r="AP711" s="140"/>
      <c r="AQ711" s="140"/>
      <c r="AR711" s="140"/>
      <c r="AS711" s="140"/>
      <c r="AT711" s="140"/>
      <c r="AU711" s="140"/>
      <c r="AV711" s="140"/>
      <c r="AW711" s="140"/>
      <c r="AX711" s="140"/>
      <c r="AY711" s="140"/>
      <c r="AZ711" s="140"/>
      <c r="BA711" s="140"/>
      <c r="BB711" s="140"/>
      <c r="BC711" s="140"/>
      <c r="BD711" s="140"/>
      <c r="BE711" s="140"/>
      <c r="BF711" s="150"/>
      <c r="BG711" s="140"/>
      <c r="BH711" s="140"/>
      <c r="BI711" s="140"/>
      <c r="BJ711" s="140"/>
      <c r="BK711" s="140"/>
      <c r="BL711" s="140"/>
      <c r="BM711" s="140"/>
      <c r="BN711" s="140"/>
      <c r="BO711" s="140"/>
      <c r="BP711" s="140"/>
      <c r="BQ711" s="140"/>
      <c r="BR711" s="140"/>
    </row>
    <row r="712" spans="1:70" s="37" customFormat="1" ht="15.75" customHeight="1" x14ac:dyDescent="0.25">
      <c r="A712" s="234"/>
      <c r="B712" s="140"/>
      <c r="C712" s="140"/>
      <c r="D712" s="140"/>
      <c r="E712" s="140"/>
      <c r="F712" s="140"/>
      <c r="G712" s="140"/>
      <c r="H712" s="140"/>
      <c r="I712" s="140"/>
      <c r="J712" s="140"/>
      <c r="K712" s="140"/>
      <c r="L712" s="140"/>
      <c r="M712" s="140"/>
      <c r="N712" s="140"/>
      <c r="O712" s="140"/>
      <c r="P712" s="140"/>
      <c r="Q712" s="140"/>
      <c r="R712" s="44"/>
      <c r="S712" s="140"/>
      <c r="T712" s="140"/>
      <c r="U712" s="140"/>
      <c r="V712" s="140"/>
      <c r="W712" s="140"/>
      <c r="X712" s="140"/>
      <c r="Y712" s="140"/>
      <c r="Z712" s="140"/>
      <c r="AA712" s="140"/>
      <c r="AB712" s="140"/>
      <c r="AC712" s="140"/>
      <c r="AD712" s="140"/>
      <c r="AE712" s="140"/>
      <c r="AF712" s="140"/>
      <c r="AG712" s="140"/>
      <c r="AH712" s="140"/>
      <c r="AI712" s="140"/>
      <c r="AJ712" s="228"/>
      <c r="AK712" s="140"/>
      <c r="AL712" s="140"/>
      <c r="AM712" s="140"/>
      <c r="AN712" s="140"/>
      <c r="AO712" s="140"/>
      <c r="AP712" s="140"/>
      <c r="AQ712" s="140"/>
      <c r="AR712" s="140"/>
      <c r="AS712" s="140"/>
      <c r="AT712" s="140"/>
      <c r="AU712" s="140"/>
      <c r="AV712" s="140"/>
      <c r="AW712" s="140"/>
      <c r="AX712" s="140"/>
      <c r="AY712" s="140"/>
      <c r="AZ712" s="140"/>
      <c r="BA712" s="140"/>
      <c r="BB712" s="140"/>
      <c r="BC712" s="140"/>
      <c r="BD712" s="140"/>
      <c r="BE712" s="140"/>
      <c r="BF712" s="150"/>
      <c r="BG712" s="140"/>
      <c r="BH712" s="140"/>
      <c r="BI712" s="140"/>
      <c r="BJ712" s="140"/>
      <c r="BK712" s="140"/>
      <c r="BL712" s="140"/>
      <c r="BM712" s="140"/>
      <c r="BN712" s="140"/>
      <c r="BO712" s="140"/>
      <c r="BP712" s="140"/>
      <c r="BQ712" s="140"/>
      <c r="BR712" s="140"/>
    </row>
    <row r="713" spans="1:70" s="37" customFormat="1" x14ac:dyDescent="0.25">
      <c r="A713" s="234"/>
      <c r="B713" s="140"/>
      <c r="C713" s="140"/>
      <c r="D713" s="140"/>
      <c r="E713" s="140"/>
      <c r="F713" s="140"/>
      <c r="G713" s="140"/>
      <c r="H713" s="140"/>
      <c r="I713" s="140"/>
      <c r="J713" s="140"/>
      <c r="K713" s="140"/>
      <c r="L713" s="140"/>
      <c r="M713" s="140"/>
      <c r="N713" s="140"/>
      <c r="O713" s="140"/>
      <c r="P713" s="140"/>
      <c r="Q713" s="140"/>
      <c r="R713" s="44"/>
      <c r="S713" s="140"/>
      <c r="T713" s="140"/>
      <c r="U713" s="140"/>
      <c r="V713" s="140"/>
      <c r="W713" s="140"/>
      <c r="X713" s="140"/>
      <c r="Y713" s="140"/>
      <c r="Z713" s="140"/>
      <c r="AA713" s="140"/>
      <c r="AB713" s="140"/>
      <c r="AC713" s="140"/>
      <c r="AD713" s="140"/>
      <c r="AE713" s="140"/>
      <c r="AF713" s="140"/>
      <c r="AG713" s="140"/>
      <c r="AH713" s="140"/>
      <c r="AI713" s="140"/>
      <c r="AJ713" s="228"/>
      <c r="AK713" s="140"/>
      <c r="AL713" s="140"/>
      <c r="AM713" s="140"/>
      <c r="AN713" s="140"/>
      <c r="AO713" s="140"/>
      <c r="AP713" s="140"/>
      <c r="AQ713" s="140"/>
      <c r="AR713" s="140"/>
      <c r="AS713" s="140"/>
      <c r="AT713" s="140"/>
      <c r="AU713" s="140"/>
      <c r="AV713" s="140"/>
      <c r="AW713" s="140"/>
      <c r="AX713" s="140"/>
      <c r="AY713" s="140"/>
      <c r="AZ713" s="140"/>
      <c r="BA713" s="140"/>
      <c r="BB713" s="140"/>
      <c r="BC713" s="140"/>
      <c r="BD713" s="140"/>
      <c r="BE713" s="140"/>
      <c r="BF713" s="150"/>
      <c r="BG713" s="140"/>
      <c r="BH713" s="140"/>
      <c r="BI713" s="140"/>
      <c r="BJ713" s="140"/>
      <c r="BK713" s="140"/>
      <c r="BL713" s="140"/>
      <c r="BM713" s="140"/>
      <c r="BN713" s="140"/>
      <c r="BO713" s="140"/>
      <c r="BP713" s="140"/>
      <c r="BQ713" s="140"/>
      <c r="BR713" s="140"/>
    </row>
    <row r="714" spans="1:70" s="37" customFormat="1" ht="15.75" customHeight="1" x14ac:dyDescent="0.25">
      <c r="A714" s="234"/>
      <c r="B714" s="140"/>
      <c r="C714" s="140"/>
      <c r="D714" s="140"/>
      <c r="E714" s="140"/>
      <c r="F714" s="140"/>
      <c r="G714" s="140"/>
      <c r="H714" s="140"/>
      <c r="I714" s="140"/>
      <c r="J714" s="140"/>
      <c r="K714" s="140"/>
      <c r="L714" s="140"/>
      <c r="M714" s="140"/>
      <c r="N714" s="140"/>
      <c r="O714" s="140"/>
      <c r="P714" s="140"/>
      <c r="Q714" s="140"/>
      <c r="R714" s="44"/>
      <c r="S714" s="140"/>
      <c r="T714" s="140"/>
      <c r="U714" s="140"/>
      <c r="V714" s="140"/>
      <c r="W714" s="140"/>
      <c r="X714" s="140"/>
      <c r="Y714" s="140"/>
      <c r="Z714" s="140"/>
      <c r="AA714" s="140"/>
      <c r="AB714" s="140"/>
      <c r="AC714" s="140"/>
      <c r="AD714" s="140"/>
      <c r="AE714" s="140"/>
      <c r="AF714" s="140"/>
      <c r="AG714" s="140"/>
      <c r="AH714" s="140"/>
      <c r="AI714" s="140"/>
      <c r="AJ714" s="228"/>
      <c r="AK714" s="140"/>
      <c r="AL714" s="140"/>
      <c r="AM714" s="140"/>
      <c r="AN714" s="140"/>
      <c r="AO714" s="140"/>
      <c r="AP714" s="140"/>
      <c r="AQ714" s="140"/>
      <c r="AR714" s="140"/>
      <c r="AS714" s="140"/>
      <c r="AT714" s="140"/>
      <c r="AU714" s="140"/>
      <c r="AV714" s="140"/>
      <c r="AW714" s="140"/>
      <c r="AX714" s="140"/>
      <c r="AY714" s="140"/>
      <c r="AZ714" s="140"/>
      <c r="BA714" s="140"/>
      <c r="BB714" s="140"/>
      <c r="BC714" s="140"/>
      <c r="BD714" s="140"/>
      <c r="BE714" s="140"/>
      <c r="BF714" s="150"/>
      <c r="BG714" s="140"/>
      <c r="BH714" s="140"/>
      <c r="BI714" s="140"/>
      <c r="BJ714" s="140"/>
      <c r="BK714" s="140"/>
      <c r="BL714" s="140"/>
      <c r="BM714" s="140"/>
      <c r="BN714" s="140"/>
      <c r="BO714" s="140"/>
      <c r="BP714" s="140"/>
      <c r="BQ714" s="140"/>
      <c r="BR714" s="140"/>
    </row>
    <row r="715" spans="1:70" s="37" customFormat="1" x14ac:dyDescent="0.25">
      <c r="A715" s="234"/>
      <c r="B715" s="140"/>
      <c r="C715" s="140"/>
      <c r="D715" s="140"/>
      <c r="E715" s="140"/>
      <c r="F715" s="140"/>
      <c r="G715" s="140"/>
      <c r="H715" s="140"/>
      <c r="I715" s="140"/>
      <c r="J715" s="140"/>
      <c r="K715" s="140"/>
      <c r="L715" s="140"/>
      <c r="M715" s="140"/>
      <c r="N715" s="140"/>
      <c r="O715" s="140"/>
      <c r="P715" s="140"/>
      <c r="Q715" s="140"/>
      <c r="R715" s="44"/>
      <c r="S715" s="140"/>
      <c r="T715" s="140"/>
      <c r="U715" s="140"/>
      <c r="V715" s="140"/>
      <c r="W715" s="140"/>
      <c r="X715" s="140"/>
      <c r="Y715" s="140"/>
      <c r="Z715" s="140"/>
      <c r="AA715" s="140"/>
      <c r="AB715" s="140"/>
      <c r="AC715" s="140"/>
      <c r="AD715" s="140"/>
      <c r="AE715" s="140"/>
      <c r="AF715" s="140"/>
      <c r="AG715" s="140"/>
      <c r="AH715" s="140"/>
      <c r="AI715" s="140"/>
      <c r="AJ715" s="228"/>
      <c r="AK715" s="140"/>
      <c r="AL715" s="140"/>
      <c r="AM715" s="140"/>
      <c r="AN715" s="140"/>
      <c r="AO715" s="140"/>
      <c r="AP715" s="140"/>
      <c r="AQ715" s="140"/>
      <c r="AR715" s="140"/>
      <c r="AS715" s="140"/>
      <c r="AT715" s="140"/>
      <c r="AU715" s="140"/>
      <c r="AV715" s="140"/>
      <c r="AW715" s="140"/>
      <c r="AX715" s="140"/>
      <c r="AY715" s="140"/>
      <c r="AZ715" s="140"/>
      <c r="BA715" s="140"/>
      <c r="BB715" s="140"/>
      <c r="BC715" s="140"/>
      <c r="BD715" s="140"/>
      <c r="BE715" s="140"/>
      <c r="BF715" s="150"/>
      <c r="BG715" s="140"/>
      <c r="BH715" s="140"/>
      <c r="BI715" s="140"/>
      <c r="BJ715" s="140"/>
      <c r="BK715" s="140"/>
      <c r="BL715" s="140"/>
      <c r="BM715" s="140"/>
      <c r="BN715" s="140"/>
      <c r="BO715" s="140"/>
      <c r="BP715" s="140"/>
      <c r="BQ715" s="140"/>
      <c r="BR715" s="140"/>
    </row>
    <row r="716" spans="1:70" s="37" customFormat="1" ht="15.75" customHeight="1" x14ac:dyDescent="0.25">
      <c r="A716" s="234"/>
      <c r="B716" s="140"/>
      <c r="C716" s="140"/>
      <c r="D716" s="140"/>
      <c r="E716" s="140"/>
      <c r="F716" s="140"/>
      <c r="G716" s="140"/>
      <c r="H716" s="140"/>
      <c r="I716" s="140"/>
      <c r="J716" s="140"/>
      <c r="K716" s="140"/>
      <c r="L716" s="140"/>
      <c r="M716" s="140"/>
      <c r="N716" s="140"/>
      <c r="O716" s="140"/>
      <c r="P716" s="140"/>
      <c r="Q716" s="140"/>
      <c r="R716" s="44"/>
      <c r="S716" s="140"/>
      <c r="T716" s="140"/>
      <c r="U716" s="140"/>
      <c r="V716" s="140"/>
      <c r="W716" s="140"/>
      <c r="X716" s="140"/>
      <c r="Y716" s="140"/>
      <c r="Z716" s="140"/>
      <c r="AA716" s="140"/>
      <c r="AB716" s="140"/>
      <c r="AC716" s="140"/>
      <c r="AD716" s="140"/>
      <c r="AE716" s="140"/>
      <c r="AF716" s="140"/>
      <c r="AG716" s="140"/>
      <c r="AH716" s="140"/>
      <c r="AI716" s="140"/>
      <c r="AJ716" s="228"/>
      <c r="AK716" s="140"/>
      <c r="AL716" s="140"/>
      <c r="AM716" s="140"/>
      <c r="AN716" s="140"/>
      <c r="AO716" s="140"/>
      <c r="AP716" s="140"/>
      <c r="AQ716" s="140"/>
      <c r="AR716" s="140"/>
      <c r="AS716" s="140"/>
      <c r="AT716" s="140"/>
      <c r="AU716" s="140"/>
      <c r="AV716" s="140"/>
      <c r="AW716" s="140"/>
      <c r="AX716" s="140"/>
      <c r="AY716" s="140"/>
      <c r="AZ716" s="140"/>
      <c r="BA716" s="140"/>
      <c r="BB716" s="140"/>
      <c r="BC716" s="140"/>
      <c r="BD716" s="140"/>
      <c r="BE716" s="140"/>
      <c r="BF716" s="150"/>
      <c r="BG716" s="140"/>
      <c r="BH716" s="140"/>
      <c r="BI716" s="140"/>
      <c r="BJ716" s="140"/>
      <c r="BK716" s="140"/>
      <c r="BL716" s="140"/>
      <c r="BM716" s="140"/>
      <c r="BN716" s="140"/>
      <c r="BO716" s="140"/>
      <c r="BP716" s="140"/>
      <c r="BQ716" s="140"/>
      <c r="BR716" s="140"/>
    </row>
    <row r="717" spans="1:70" s="37" customFormat="1" x14ac:dyDescent="0.25">
      <c r="A717" s="234"/>
      <c r="B717" s="140"/>
      <c r="C717" s="140"/>
      <c r="D717" s="140"/>
      <c r="E717" s="140"/>
      <c r="F717" s="140"/>
      <c r="G717" s="140"/>
      <c r="H717" s="140"/>
      <c r="I717" s="140"/>
      <c r="J717" s="140"/>
      <c r="K717" s="140"/>
      <c r="L717" s="140"/>
      <c r="M717" s="140"/>
      <c r="N717" s="140"/>
      <c r="O717" s="140"/>
      <c r="P717" s="140"/>
      <c r="Q717" s="140"/>
      <c r="R717" s="44"/>
      <c r="S717" s="140"/>
      <c r="T717" s="140"/>
      <c r="U717" s="140"/>
      <c r="V717" s="140"/>
      <c r="W717" s="140"/>
      <c r="X717" s="140"/>
      <c r="Y717" s="140"/>
      <c r="Z717" s="140"/>
      <c r="AA717" s="140"/>
      <c r="AB717" s="140"/>
      <c r="AC717" s="140"/>
      <c r="AD717" s="140"/>
      <c r="AE717" s="140"/>
      <c r="AF717" s="140"/>
      <c r="AG717" s="140"/>
      <c r="AH717" s="140"/>
      <c r="AI717" s="140"/>
      <c r="AJ717" s="228"/>
      <c r="AK717" s="140"/>
      <c r="AL717" s="140"/>
      <c r="AM717" s="140"/>
      <c r="AN717" s="140"/>
      <c r="AO717" s="140"/>
      <c r="AP717" s="140"/>
      <c r="AQ717" s="140"/>
      <c r="AR717" s="140"/>
      <c r="AS717" s="140"/>
      <c r="AT717" s="140"/>
      <c r="AU717" s="140"/>
      <c r="AV717" s="140"/>
      <c r="AW717" s="140"/>
      <c r="AX717" s="140"/>
      <c r="AY717" s="140"/>
      <c r="AZ717" s="140"/>
      <c r="BA717" s="140"/>
      <c r="BB717" s="140"/>
      <c r="BC717" s="140"/>
      <c r="BD717" s="140"/>
      <c r="BE717" s="140"/>
      <c r="BF717" s="150"/>
      <c r="BG717" s="140"/>
      <c r="BH717" s="140"/>
      <c r="BI717" s="140"/>
      <c r="BJ717" s="140"/>
      <c r="BK717" s="140"/>
      <c r="BL717" s="140"/>
      <c r="BM717" s="140"/>
      <c r="BN717" s="140"/>
      <c r="BO717" s="140"/>
      <c r="BP717" s="140"/>
      <c r="BQ717" s="140"/>
      <c r="BR717" s="140"/>
    </row>
    <row r="718" spans="1:70" s="37" customFormat="1" ht="15.75" customHeight="1" x14ac:dyDescent="0.25">
      <c r="A718" s="234"/>
      <c r="B718" s="140"/>
      <c r="C718" s="140"/>
      <c r="D718" s="140"/>
      <c r="E718" s="140"/>
      <c r="F718" s="140"/>
      <c r="G718" s="140"/>
      <c r="H718" s="140"/>
      <c r="I718" s="140"/>
      <c r="J718" s="140"/>
      <c r="K718" s="140"/>
      <c r="L718" s="140"/>
      <c r="M718" s="140"/>
      <c r="N718" s="140"/>
      <c r="O718" s="140"/>
      <c r="P718" s="140"/>
      <c r="Q718" s="140"/>
      <c r="R718" s="44"/>
      <c r="S718" s="140"/>
      <c r="T718" s="140"/>
      <c r="U718" s="140"/>
      <c r="V718" s="140"/>
      <c r="W718" s="140"/>
      <c r="X718" s="140"/>
      <c r="Y718" s="140"/>
      <c r="Z718" s="140"/>
      <c r="AA718" s="140"/>
      <c r="AB718" s="140"/>
      <c r="AC718" s="140"/>
      <c r="AD718" s="140"/>
      <c r="AE718" s="140"/>
      <c r="AF718" s="140"/>
      <c r="AG718" s="140"/>
      <c r="AH718" s="140"/>
      <c r="AI718" s="140"/>
      <c r="AJ718" s="228"/>
      <c r="AK718" s="140"/>
      <c r="AL718" s="140"/>
      <c r="AM718" s="140"/>
      <c r="AN718" s="140"/>
      <c r="AO718" s="140"/>
      <c r="AP718" s="140"/>
      <c r="AQ718" s="140"/>
      <c r="AR718" s="140"/>
      <c r="AS718" s="140"/>
      <c r="AT718" s="140"/>
      <c r="AU718" s="140"/>
      <c r="AV718" s="140"/>
      <c r="AW718" s="140"/>
      <c r="AX718" s="140"/>
      <c r="AY718" s="140"/>
      <c r="AZ718" s="140"/>
      <c r="BA718" s="140"/>
      <c r="BB718" s="140"/>
      <c r="BC718" s="140"/>
      <c r="BD718" s="140"/>
      <c r="BE718" s="140"/>
      <c r="BF718" s="150"/>
      <c r="BG718" s="140"/>
      <c r="BH718" s="140"/>
      <c r="BI718" s="140"/>
      <c r="BJ718" s="140"/>
      <c r="BK718" s="140"/>
      <c r="BL718" s="140"/>
      <c r="BM718" s="140"/>
      <c r="BN718" s="140"/>
      <c r="BO718" s="140"/>
      <c r="BP718" s="140"/>
      <c r="BQ718" s="140"/>
      <c r="BR718" s="140"/>
    </row>
    <row r="719" spans="1:70" s="37" customFormat="1" x14ac:dyDescent="0.25">
      <c r="A719" s="234"/>
      <c r="B719" s="140"/>
      <c r="C719" s="140"/>
      <c r="D719" s="140"/>
      <c r="E719" s="140"/>
      <c r="F719" s="140"/>
      <c r="G719" s="140"/>
      <c r="H719" s="140"/>
      <c r="I719" s="140"/>
      <c r="J719" s="140"/>
      <c r="K719" s="140"/>
      <c r="L719" s="140"/>
      <c r="M719" s="140"/>
      <c r="N719" s="140"/>
      <c r="O719" s="140"/>
      <c r="P719" s="140"/>
      <c r="Q719" s="140"/>
      <c r="R719" s="44"/>
      <c r="S719" s="140"/>
      <c r="T719" s="140"/>
      <c r="U719" s="140"/>
      <c r="V719" s="140"/>
      <c r="W719" s="140"/>
      <c r="X719" s="140"/>
      <c r="Y719" s="140"/>
      <c r="Z719" s="140"/>
      <c r="AA719" s="140"/>
      <c r="AB719" s="140"/>
      <c r="AC719" s="140"/>
      <c r="AD719" s="140"/>
      <c r="AE719" s="140"/>
      <c r="AF719" s="140"/>
      <c r="AG719" s="140"/>
      <c r="AH719" s="140"/>
      <c r="AI719" s="140"/>
      <c r="AJ719" s="228"/>
      <c r="AK719" s="140"/>
      <c r="AL719" s="140"/>
      <c r="AM719" s="140"/>
      <c r="AN719" s="140"/>
      <c r="AO719" s="140"/>
      <c r="AP719" s="140"/>
      <c r="AQ719" s="140"/>
      <c r="AR719" s="140"/>
      <c r="AS719" s="140"/>
      <c r="AT719" s="140"/>
      <c r="AU719" s="140"/>
      <c r="AV719" s="140"/>
      <c r="AW719" s="140"/>
      <c r="AX719" s="140"/>
      <c r="AY719" s="140"/>
      <c r="AZ719" s="140"/>
      <c r="BA719" s="140"/>
      <c r="BB719" s="140"/>
      <c r="BC719" s="140"/>
      <c r="BD719" s="140"/>
      <c r="BE719" s="140"/>
      <c r="BF719" s="150"/>
      <c r="BG719" s="140"/>
      <c r="BH719" s="140"/>
      <c r="BI719" s="140"/>
      <c r="BJ719" s="140"/>
      <c r="BK719" s="140"/>
      <c r="BL719" s="140"/>
      <c r="BM719" s="140"/>
      <c r="BN719" s="140"/>
      <c r="BO719" s="140"/>
      <c r="BP719" s="140"/>
      <c r="BQ719" s="140"/>
      <c r="BR719" s="140"/>
    </row>
    <row r="720" spans="1:70" s="37" customFormat="1" ht="15.75" customHeight="1" x14ac:dyDescent="0.25">
      <c r="A720" s="234"/>
      <c r="B720" s="140"/>
      <c r="C720" s="140"/>
      <c r="D720" s="140"/>
      <c r="E720" s="140"/>
      <c r="F720" s="140"/>
      <c r="G720" s="140"/>
      <c r="H720" s="140"/>
      <c r="I720" s="140"/>
      <c r="J720" s="140"/>
      <c r="K720" s="140"/>
      <c r="L720" s="140"/>
      <c r="M720" s="140"/>
      <c r="N720" s="140"/>
      <c r="O720" s="140"/>
      <c r="P720" s="140"/>
      <c r="Q720" s="140"/>
      <c r="R720" s="44"/>
      <c r="S720" s="140"/>
      <c r="T720" s="140"/>
      <c r="U720" s="140"/>
      <c r="V720" s="140"/>
      <c r="W720" s="140"/>
      <c r="X720" s="140"/>
      <c r="Y720" s="140"/>
      <c r="Z720" s="140"/>
      <c r="AA720" s="140"/>
      <c r="AB720" s="140"/>
      <c r="AC720" s="140"/>
      <c r="AD720" s="140"/>
      <c r="AE720" s="140"/>
      <c r="AF720" s="140"/>
      <c r="AG720" s="140"/>
      <c r="AH720" s="140"/>
      <c r="AI720" s="140"/>
      <c r="AJ720" s="228"/>
      <c r="AK720" s="140"/>
      <c r="AL720" s="140"/>
      <c r="AM720" s="140"/>
      <c r="AN720" s="140"/>
      <c r="AO720" s="140"/>
      <c r="AP720" s="140"/>
      <c r="AQ720" s="140"/>
      <c r="AR720" s="140"/>
      <c r="AS720" s="140"/>
      <c r="AT720" s="140"/>
      <c r="AU720" s="140"/>
      <c r="AV720" s="140"/>
      <c r="AW720" s="140"/>
      <c r="AX720" s="140"/>
      <c r="AY720" s="140"/>
      <c r="AZ720" s="140"/>
      <c r="BA720" s="140"/>
      <c r="BB720" s="140"/>
      <c r="BC720" s="140"/>
      <c r="BD720" s="140"/>
      <c r="BE720" s="140"/>
      <c r="BF720" s="150"/>
      <c r="BG720" s="140"/>
      <c r="BH720" s="140"/>
      <c r="BI720" s="140"/>
      <c r="BJ720" s="140"/>
      <c r="BK720" s="140"/>
      <c r="BL720" s="140"/>
      <c r="BM720" s="140"/>
      <c r="BN720" s="140"/>
      <c r="BO720" s="140"/>
      <c r="BP720" s="140"/>
      <c r="BQ720" s="140"/>
      <c r="BR720" s="140"/>
    </row>
    <row r="721" spans="1:70" s="37" customFormat="1" x14ac:dyDescent="0.25">
      <c r="A721" s="234"/>
      <c r="B721" s="140"/>
      <c r="C721" s="140"/>
      <c r="D721" s="140"/>
      <c r="E721" s="140"/>
      <c r="F721" s="140"/>
      <c r="G721" s="140"/>
      <c r="H721" s="140"/>
      <c r="I721" s="140"/>
      <c r="J721" s="140"/>
      <c r="K721" s="140"/>
      <c r="L721" s="140"/>
      <c r="M721" s="140"/>
      <c r="N721" s="140"/>
      <c r="O721" s="140"/>
      <c r="P721" s="140"/>
      <c r="Q721" s="140"/>
      <c r="R721" s="44"/>
      <c r="S721" s="140"/>
      <c r="T721" s="140"/>
      <c r="U721" s="140"/>
      <c r="V721" s="140"/>
      <c r="W721" s="140"/>
      <c r="X721" s="140"/>
      <c r="Y721" s="140"/>
      <c r="Z721" s="140"/>
      <c r="AA721" s="140"/>
      <c r="AB721" s="140"/>
      <c r="AC721" s="140"/>
      <c r="AD721" s="140"/>
      <c r="AE721" s="140"/>
      <c r="AF721" s="140"/>
      <c r="AG721" s="140"/>
      <c r="AH721" s="140"/>
      <c r="AI721" s="140"/>
      <c r="AJ721" s="228"/>
      <c r="AK721" s="140"/>
      <c r="AL721" s="140"/>
      <c r="AM721" s="140"/>
      <c r="AN721" s="140"/>
      <c r="AO721" s="140"/>
      <c r="AP721" s="140"/>
      <c r="AQ721" s="140"/>
      <c r="AR721" s="140"/>
      <c r="AS721" s="140"/>
      <c r="AT721" s="140"/>
      <c r="AU721" s="140"/>
      <c r="AV721" s="140"/>
      <c r="AW721" s="140"/>
      <c r="AX721" s="140"/>
      <c r="AY721" s="140"/>
      <c r="AZ721" s="140"/>
      <c r="BA721" s="140"/>
      <c r="BB721" s="140"/>
      <c r="BC721" s="140"/>
      <c r="BD721" s="140"/>
      <c r="BE721" s="140"/>
      <c r="BF721" s="150"/>
      <c r="BG721" s="140"/>
      <c r="BH721" s="140"/>
      <c r="BI721" s="140"/>
      <c r="BJ721" s="140"/>
      <c r="BK721" s="140"/>
      <c r="BL721" s="140"/>
      <c r="BM721" s="140"/>
      <c r="BN721" s="140"/>
      <c r="BO721" s="140"/>
      <c r="BP721" s="140"/>
      <c r="BQ721" s="140"/>
      <c r="BR721" s="140"/>
    </row>
    <row r="722" spans="1:70" s="37" customFormat="1" ht="15.75" customHeight="1" x14ac:dyDescent="0.25">
      <c r="A722" s="234"/>
      <c r="B722" s="140"/>
      <c r="C722" s="140"/>
      <c r="D722" s="140"/>
      <c r="E722" s="140"/>
      <c r="F722" s="140"/>
      <c r="G722" s="140"/>
      <c r="H722" s="140"/>
      <c r="I722" s="140"/>
      <c r="J722" s="140"/>
      <c r="K722" s="140"/>
      <c r="L722" s="140"/>
      <c r="M722" s="140"/>
      <c r="N722" s="140"/>
      <c r="O722" s="140"/>
      <c r="P722" s="140"/>
      <c r="Q722" s="140"/>
      <c r="R722" s="44"/>
      <c r="S722" s="140"/>
      <c r="T722" s="140"/>
      <c r="U722" s="140"/>
      <c r="V722" s="140"/>
      <c r="W722" s="140"/>
      <c r="X722" s="140"/>
      <c r="Y722" s="140"/>
      <c r="Z722" s="140"/>
      <c r="AA722" s="140"/>
      <c r="AB722" s="140"/>
      <c r="AC722" s="140"/>
      <c r="AD722" s="140"/>
      <c r="AE722" s="140"/>
      <c r="AF722" s="140"/>
      <c r="AG722" s="140"/>
      <c r="AH722" s="140"/>
      <c r="AI722" s="140"/>
      <c r="AJ722" s="228"/>
      <c r="AK722" s="140"/>
      <c r="AL722" s="140"/>
      <c r="AM722" s="140"/>
      <c r="AN722" s="140"/>
      <c r="AO722" s="140"/>
      <c r="AP722" s="140"/>
      <c r="AQ722" s="140"/>
      <c r="AR722" s="140"/>
      <c r="AS722" s="140"/>
      <c r="AT722" s="140"/>
      <c r="AU722" s="140"/>
      <c r="AV722" s="140"/>
      <c r="AW722" s="140"/>
      <c r="AX722" s="140"/>
      <c r="AY722" s="140"/>
      <c r="AZ722" s="140"/>
      <c r="BA722" s="140"/>
      <c r="BB722" s="140"/>
      <c r="BC722" s="140"/>
      <c r="BD722" s="140"/>
      <c r="BE722" s="140"/>
      <c r="BF722" s="150"/>
      <c r="BG722" s="140"/>
      <c r="BH722" s="140"/>
      <c r="BI722" s="140"/>
      <c r="BJ722" s="140"/>
      <c r="BK722" s="140"/>
      <c r="BL722" s="140"/>
      <c r="BM722" s="140"/>
      <c r="BN722" s="140"/>
      <c r="BO722" s="140"/>
      <c r="BP722" s="140"/>
      <c r="BQ722" s="140"/>
      <c r="BR722" s="140"/>
    </row>
    <row r="723" spans="1:70" s="37" customFormat="1" x14ac:dyDescent="0.25">
      <c r="A723" s="234"/>
      <c r="B723" s="140"/>
      <c r="C723" s="140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  <c r="P723" s="140"/>
      <c r="Q723" s="140"/>
      <c r="R723" s="44"/>
      <c r="S723" s="140"/>
      <c r="T723" s="140"/>
      <c r="U723" s="140"/>
      <c r="V723" s="140"/>
      <c r="W723" s="140"/>
      <c r="X723" s="140"/>
      <c r="Y723" s="140"/>
      <c r="Z723" s="140"/>
      <c r="AA723" s="140"/>
      <c r="AB723" s="140"/>
      <c r="AC723" s="140"/>
      <c r="AD723" s="140"/>
      <c r="AE723" s="140"/>
      <c r="AF723" s="140"/>
      <c r="AG723" s="140"/>
      <c r="AH723" s="140"/>
      <c r="AI723" s="140"/>
      <c r="AJ723" s="228"/>
      <c r="AK723" s="140"/>
      <c r="AL723" s="140"/>
      <c r="AM723" s="140"/>
      <c r="AN723" s="140"/>
      <c r="AO723" s="140"/>
      <c r="AP723" s="140"/>
      <c r="AQ723" s="140"/>
      <c r="AR723" s="140"/>
      <c r="AS723" s="140"/>
      <c r="AT723" s="140"/>
      <c r="AU723" s="140"/>
      <c r="AV723" s="140"/>
      <c r="AW723" s="140"/>
      <c r="AX723" s="140"/>
      <c r="AY723" s="140"/>
      <c r="AZ723" s="140"/>
      <c r="BA723" s="140"/>
      <c r="BB723" s="140"/>
      <c r="BC723" s="140"/>
      <c r="BD723" s="140"/>
      <c r="BE723" s="140"/>
      <c r="BF723" s="150"/>
      <c r="BG723" s="140"/>
      <c r="BH723" s="140"/>
      <c r="BI723" s="140"/>
      <c r="BJ723" s="140"/>
      <c r="BK723" s="140"/>
      <c r="BL723" s="140"/>
      <c r="BM723" s="140"/>
      <c r="BN723" s="140"/>
      <c r="BO723" s="140"/>
      <c r="BP723" s="140"/>
      <c r="BQ723" s="140"/>
      <c r="BR723" s="140"/>
    </row>
    <row r="724" spans="1:70" s="37" customFormat="1" ht="15.75" customHeight="1" x14ac:dyDescent="0.25">
      <c r="A724" s="234"/>
      <c r="B724" s="140"/>
      <c r="C724" s="140"/>
      <c r="D724" s="140"/>
      <c r="E724" s="140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44"/>
      <c r="S724" s="140"/>
      <c r="T724" s="140"/>
      <c r="U724" s="140"/>
      <c r="V724" s="140"/>
      <c r="W724" s="140"/>
      <c r="X724" s="140"/>
      <c r="Y724" s="140"/>
      <c r="Z724" s="140"/>
      <c r="AA724" s="140"/>
      <c r="AB724" s="140"/>
      <c r="AC724" s="140"/>
      <c r="AD724" s="140"/>
      <c r="AE724" s="140"/>
      <c r="AF724" s="140"/>
      <c r="AG724" s="140"/>
      <c r="AH724" s="140"/>
      <c r="AI724" s="140"/>
      <c r="AJ724" s="228"/>
      <c r="AK724" s="140"/>
      <c r="AL724" s="140"/>
      <c r="AM724" s="140"/>
      <c r="AN724" s="140"/>
      <c r="AO724" s="140"/>
      <c r="AP724" s="140"/>
      <c r="AQ724" s="140"/>
      <c r="AR724" s="140"/>
      <c r="AS724" s="140"/>
      <c r="AT724" s="140"/>
      <c r="AU724" s="140"/>
      <c r="AV724" s="140"/>
      <c r="AW724" s="140"/>
      <c r="AX724" s="140"/>
      <c r="AY724" s="140"/>
      <c r="AZ724" s="140"/>
      <c r="BA724" s="140"/>
      <c r="BB724" s="140"/>
      <c r="BC724" s="140"/>
      <c r="BD724" s="140"/>
      <c r="BE724" s="140"/>
      <c r="BF724" s="150"/>
      <c r="BG724" s="140"/>
      <c r="BH724" s="140"/>
      <c r="BI724" s="140"/>
      <c r="BJ724" s="140"/>
      <c r="BK724" s="140"/>
      <c r="BL724" s="140"/>
      <c r="BM724" s="140"/>
      <c r="BN724" s="140"/>
      <c r="BO724" s="140"/>
      <c r="BP724" s="140"/>
      <c r="BQ724" s="140"/>
      <c r="BR724" s="140"/>
    </row>
    <row r="725" spans="1:70" s="37" customFormat="1" x14ac:dyDescent="0.25">
      <c r="A725" s="234"/>
      <c r="B725" s="140"/>
      <c r="C725" s="140"/>
      <c r="D725" s="140"/>
      <c r="E725" s="140"/>
      <c r="F725" s="140"/>
      <c r="G725" s="140"/>
      <c r="H725" s="140"/>
      <c r="I725" s="140"/>
      <c r="J725" s="140"/>
      <c r="K725" s="140"/>
      <c r="L725" s="140"/>
      <c r="M725" s="140"/>
      <c r="N725" s="140"/>
      <c r="O725" s="140"/>
      <c r="P725" s="140"/>
      <c r="Q725" s="140"/>
      <c r="R725" s="44"/>
      <c r="S725" s="140"/>
      <c r="T725" s="140"/>
      <c r="U725" s="140"/>
      <c r="V725" s="140"/>
      <c r="W725" s="140"/>
      <c r="X725" s="140"/>
      <c r="Y725" s="140"/>
      <c r="Z725" s="140"/>
      <c r="AA725" s="140"/>
      <c r="AB725" s="140"/>
      <c r="AC725" s="140"/>
      <c r="AD725" s="140"/>
      <c r="AE725" s="140"/>
      <c r="AF725" s="140"/>
      <c r="AG725" s="140"/>
      <c r="AH725" s="140"/>
      <c r="AI725" s="140"/>
      <c r="AJ725" s="228"/>
      <c r="AK725" s="140"/>
      <c r="AL725" s="140"/>
      <c r="AM725" s="140"/>
      <c r="AN725" s="140"/>
      <c r="AO725" s="140"/>
      <c r="AP725" s="140"/>
      <c r="AQ725" s="140"/>
      <c r="AR725" s="140"/>
      <c r="AS725" s="140"/>
      <c r="AT725" s="140"/>
      <c r="AU725" s="140"/>
      <c r="AV725" s="140"/>
      <c r="AW725" s="140"/>
      <c r="AX725" s="140"/>
      <c r="AY725" s="140"/>
      <c r="AZ725" s="140"/>
      <c r="BA725" s="140"/>
      <c r="BB725" s="140"/>
      <c r="BC725" s="140"/>
      <c r="BD725" s="140"/>
      <c r="BE725" s="140"/>
      <c r="BF725" s="150"/>
      <c r="BG725" s="140"/>
      <c r="BH725" s="140"/>
      <c r="BI725" s="140"/>
      <c r="BJ725" s="140"/>
      <c r="BK725" s="140"/>
      <c r="BL725" s="140"/>
      <c r="BM725" s="140"/>
      <c r="BN725" s="140"/>
      <c r="BO725" s="140"/>
      <c r="BP725" s="140"/>
      <c r="BQ725" s="140"/>
      <c r="BR725" s="140"/>
    </row>
    <row r="726" spans="1:70" s="37" customFormat="1" ht="15.75" customHeight="1" x14ac:dyDescent="0.25">
      <c r="A726" s="234"/>
      <c r="B726" s="140"/>
      <c r="C726" s="140"/>
      <c r="D726" s="140"/>
      <c r="E726" s="140"/>
      <c r="F726" s="140"/>
      <c r="G726" s="140"/>
      <c r="H726" s="140"/>
      <c r="I726" s="140"/>
      <c r="J726" s="140"/>
      <c r="K726" s="140"/>
      <c r="L726" s="140"/>
      <c r="M726" s="140"/>
      <c r="N726" s="140"/>
      <c r="O726" s="140"/>
      <c r="P726" s="140"/>
      <c r="Q726" s="140"/>
      <c r="R726" s="44"/>
      <c r="S726" s="140"/>
      <c r="T726" s="140"/>
      <c r="U726" s="140"/>
      <c r="V726" s="140"/>
      <c r="W726" s="140"/>
      <c r="X726" s="140"/>
      <c r="Y726" s="140"/>
      <c r="Z726" s="140"/>
      <c r="AA726" s="140"/>
      <c r="AB726" s="140"/>
      <c r="AC726" s="140"/>
      <c r="AD726" s="140"/>
      <c r="AE726" s="140"/>
      <c r="AF726" s="140"/>
      <c r="AG726" s="140"/>
      <c r="AH726" s="140"/>
      <c r="AI726" s="140"/>
      <c r="AJ726" s="228"/>
      <c r="AK726" s="140"/>
      <c r="AL726" s="140"/>
      <c r="AM726" s="140"/>
      <c r="AN726" s="140"/>
      <c r="AO726" s="140"/>
      <c r="AP726" s="140"/>
      <c r="AQ726" s="140"/>
      <c r="AR726" s="140"/>
      <c r="AS726" s="140"/>
      <c r="AT726" s="140"/>
      <c r="AU726" s="140"/>
      <c r="AV726" s="140"/>
      <c r="AW726" s="140"/>
      <c r="AX726" s="140"/>
      <c r="AY726" s="140"/>
      <c r="AZ726" s="140"/>
      <c r="BA726" s="140"/>
      <c r="BB726" s="140"/>
      <c r="BC726" s="140"/>
      <c r="BD726" s="140"/>
      <c r="BE726" s="140"/>
      <c r="BF726" s="150"/>
      <c r="BG726" s="140"/>
      <c r="BH726" s="140"/>
      <c r="BI726" s="140"/>
      <c r="BJ726" s="140"/>
      <c r="BK726" s="140"/>
      <c r="BL726" s="140"/>
      <c r="BM726" s="140"/>
      <c r="BN726" s="140"/>
      <c r="BO726" s="140"/>
      <c r="BP726" s="140"/>
      <c r="BQ726" s="140"/>
      <c r="BR726" s="140"/>
    </row>
    <row r="727" spans="1:70" s="37" customFormat="1" x14ac:dyDescent="0.25">
      <c r="A727" s="234"/>
      <c r="B727" s="140"/>
      <c r="C727" s="140"/>
      <c r="D727" s="140"/>
      <c r="E727" s="140"/>
      <c r="F727" s="140"/>
      <c r="G727" s="140"/>
      <c r="H727" s="140"/>
      <c r="I727" s="140"/>
      <c r="J727" s="140"/>
      <c r="K727" s="140"/>
      <c r="L727" s="140"/>
      <c r="M727" s="140"/>
      <c r="N727" s="140"/>
      <c r="O727" s="140"/>
      <c r="P727" s="140"/>
      <c r="Q727" s="140"/>
      <c r="R727" s="44"/>
      <c r="S727" s="140"/>
      <c r="T727" s="140"/>
      <c r="U727" s="140"/>
      <c r="V727" s="140"/>
      <c r="W727" s="140"/>
      <c r="X727" s="140"/>
      <c r="Y727" s="140"/>
      <c r="Z727" s="140"/>
      <c r="AA727" s="140"/>
      <c r="AB727" s="140"/>
      <c r="AC727" s="140"/>
      <c r="AD727" s="140"/>
      <c r="AE727" s="140"/>
      <c r="AF727" s="140"/>
      <c r="AG727" s="140"/>
      <c r="AH727" s="140"/>
      <c r="AI727" s="140"/>
      <c r="AJ727" s="228"/>
      <c r="AK727" s="140"/>
      <c r="AL727" s="140"/>
      <c r="AM727" s="140"/>
      <c r="AN727" s="140"/>
      <c r="AO727" s="140"/>
      <c r="AP727" s="140"/>
      <c r="AQ727" s="140"/>
      <c r="AR727" s="140"/>
      <c r="AS727" s="140"/>
      <c r="AT727" s="140"/>
      <c r="AU727" s="140"/>
      <c r="AV727" s="140"/>
      <c r="AW727" s="140"/>
      <c r="AX727" s="140"/>
      <c r="AY727" s="140"/>
      <c r="AZ727" s="140"/>
      <c r="BA727" s="140"/>
      <c r="BB727" s="140"/>
      <c r="BC727" s="140"/>
      <c r="BD727" s="140"/>
      <c r="BE727" s="140"/>
      <c r="BF727" s="150"/>
      <c r="BG727" s="140"/>
      <c r="BH727" s="140"/>
      <c r="BI727" s="140"/>
      <c r="BJ727" s="140"/>
      <c r="BK727" s="140"/>
      <c r="BL727" s="140"/>
      <c r="BM727" s="140"/>
      <c r="BN727" s="140"/>
      <c r="BO727" s="140"/>
      <c r="BP727" s="140"/>
      <c r="BQ727" s="140"/>
      <c r="BR727" s="140"/>
    </row>
    <row r="728" spans="1:70" s="37" customFormat="1" ht="15.75" customHeight="1" x14ac:dyDescent="0.25">
      <c r="A728" s="234"/>
      <c r="B728" s="140"/>
      <c r="C728" s="140"/>
      <c r="D728" s="140"/>
      <c r="E728" s="140"/>
      <c r="F728" s="140"/>
      <c r="G728" s="140"/>
      <c r="H728" s="140"/>
      <c r="I728" s="140"/>
      <c r="J728" s="140"/>
      <c r="K728" s="140"/>
      <c r="L728" s="140"/>
      <c r="M728" s="140"/>
      <c r="N728" s="140"/>
      <c r="O728" s="140"/>
      <c r="P728" s="140"/>
      <c r="Q728" s="140"/>
      <c r="R728" s="44"/>
      <c r="S728" s="140"/>
      <c r="T728" s="140"/>
      <c r="U728" s="140"/>
      <c r="V728" s="140"/>
      <c r="W728" s="140"/>
      <c r="X728" s="140"/>
      <c r="Y728" s="140"/>
      <c r="Z728" s="140"/>
      <c r="AA728" s="140"/>
      <c r="AB728" s="140"/>
      <c r="AC728" s="140"/>
      <c r="AD728" s="140"/>
      <c r="AE728" s="140"/>
      <c r="AF728" s="140"/>
      <c r="AG728" s="140"/>
      <c r="AH728" s="140"/>
      <c r="AI728" s="140"/>
      <c r="AJ728" s="228"/>
      <c r="AK728" s="140"/>
      <c r="AL728" s="140"/>
      <c r="AM728" s="140"/>
      <c r="AN728" s="140"/>
      <c r="AO728" s="140"/>
      <c r="AP728" s="140"/>
      <c r="AQ728" s="140"/>
      <c r="AR728" s="140"/>
      <c r="AS728" s="140"/>
      <c r="AT728" s="140"/>
      <c r="AU728" s="140"/>
      <c r="AV728" s="140"/>
      <c r="AW728" s="140"/>
      <c r="AX728" s="140"/>
      <c r="AY728" s="140"/>
      <c r="AZ728" s="140"/>
      <c r="BA728" s="140"/>
      <c r="BB728" s="140"/>
      <c r="BC728" s="140"/>
      <c r="BD728" s="140"/>
      <c r="BE728" s="140"/>
      <c r="BF728" s="150"/>
      <c r="BG728" s="140"/>
      <c r="BH728" s="140"/>
      <c r="BI728" s="140"/>
      <c r="BJ728" s="140"/>
      <c r="BK728" s="140"/>
      <c r="BL728" s="140"/>
      <c r="BM728" s="140"/>
      <c r="BN728" s="140"/>
      <c r="BO728" s="140"/>
      <c r="BP728" s="140"/>
      <c r="BQ728" s="140"/>
      <c r="BR728" s="140"/>
    </row>
    <row r="729" spans="1:70" s="37" customFormat="1" x14ac:dyDescent="0.25">
      <c r="A729" s="234"/>
      <c r="B729" s="140"/>
      <c r="C729" s="140"/>
      <c r="D729" s="140"/>
      <c r="E729" s="140"/>
      <c r="F729" s="140"/>
      <c r="G729" s="140"/>
      <c r="H729" s="140"/>
      <c r="I729" s="140"/>
      <c r="J729" s="140"/>
      <c r="K729" s="140"/>
      <c r="L729" s="140"/>
      <c r="M729" s="140"/>
      <c r="N729" s="140"/>
      <c r="O729" s="140"/>
      <c r="P729" s="140"/>
      <c r="Q729" s="140"/>
      <c r="R729" s="44"/>
      <c r="S729" s="140"/>
      <c r="T729" s="140"/>
      <c r="U729" s="140"/>
      <c r="V729" s="140"/>
      <c r="W729" s="140"/>
      <c r="X729" s="140"/>
      <c r="Y729" s="140"/>
      <c r="Z729" s="140"/>
      <c r="AA729" s="140"/>
      <c r="AB729" s="140"/>
      <c r="AC729" s="140"/>
      <c r="AD729" s="140"/>
      <c r="AE729" s="140"/>
      <c r="AF729" s="140"/>
      <c r="AG729" s="140"/>
      <c r="AH729" s="140"/>
      <c r="AI729" s="140"/>
      <c r="AJ729" s="228"/>
      <c r="AK729" s="140"/>
      <c r="AL729" s="140"/>
      <c r="AM729" s="140"/>
      <c r="AN729" s="140"/>
      <c r="AO729" s="140"/>
      <c r="AP729" s="140"/>
      <c r="AQ729" s="140"/>
      <c r="AR729" s="140"/>
      <c r="AS729" s="140"/>
      <c r="AT729" s="140"/>
      <c r="AU729" s="140"/>
      <c r="AV729" s="140"/>
      <c r="AW729" s="140"/>
      <c r="AX729" s="140"/>
      <c r="AY729" s="140"/>
      <c r="AZ729" s="140"/>
      <c r="BA729" s="140"/>
      <c r="BB729" s="140"/>
      <c r="BC729" s="140"/>
      <c r="BD729" s="140"/>
      <c r="BE729" s="140"/>
      <c r="BF729" s="150"/>
      <c r="BG729" s="140"/>
      <c r="BH729" s="140"/>
      <c r="BI729" s="140"/>
      <c r="BJ729" s="140"/>
      <c r="BK729" s="140"/>
      <c r="BL729" s="140"/>
      <c r="BM729" s="140"/>
      <c r="BN729" s="140"/>
      <c r="BO729" s="140"/>
      <c r="BP729" s="140"/>
      <c r="BQ729" s="140"/>
      <c r="BR729" s="140"/>
    </row>
    <row r="730" spans="1:70" s="37" customFormat="1" ht="15.75" customHeight="1" x14ac:dyDescent="0.25">
      <c r="A730" s="234"/>
      <c r="B730" s="140"/>
      <c r="C730" s="140"/>
      <c r="D730" s="140"/>
      <c r="E730" s="140"/>
      <c r="F730" s="140"/>
      <c r="G730" s="140"/>
      <c r="H730" s="140"/>
      <c r="I730" s="140"/>
      <c r="J730" s="140"/>
      <c r="K730" s="140"/>
      <c r="L730" s="140"/>
      <c r="M730" s="140"/>
      <c r="N730" s="140"/>
      <c r="O730" s="140"/>
      <c r="P730" s="140"/>
      <c r="Q730" s="140"/>
      <c r="R730" s="44"/>
      <c r="S730" s="140"/>
      <c r="T730" s="140"/>
      <c r="U730" s="140"/>
      <c r="V730" s="140"/>
      <c r="W730" s="140"/>
      <c r="X730" s="140"/>
      <c r="Y730" s="140"/>
      <c r="Z730" s="140"/>
      <c r="AA730" s="140"/>
      <c r="AB730" s="140"/>
      <c r="AC730" s="140"/>
      <c r="AD730" s="140"/>
      <c r="AE730" s="140"/>
      <c r="AF730" s="140"/>
      <c r="AG730" s="140"/>
      <c r="AH730" s="140"/>
      <c r="AI730" s="140"/>
      <c r="AJ730" s="228"/>
      <c r="AK730" s="140"/>
      <c r="AL730" s="140"/>
      <c r="AM730" s="140"/>
      <c r="AN730" s="140"/>
      <c r="AO730" s="140"/>
      <c r="AP730" s="140"/>
      <c r="AQ730" s="140"/>
      <c r="AR730" s="140"/>
      <c r="AS730" s="140"/>
      <c r="AT730" s="140"/>
      <c r="AU730" s="140"/>
      <c r="AV730" s="140"/>
      <c r="AW730" s="140"/>
      <c r="AX730" s="140"/>
      <c r="AY730" s="140"/>
      <c r="AZ730" s="140"/>
      <c r="BA730" s="140"/>
      <c r="BB730" s="140"/>
      <c r="BC730" s="140"/>
      <c r="BD730" s="140"/>
      <c r="BE730" s="140"/>
      <c r="BF730" s="150"/>
      <c r="BG730" s="140"/>
      <c r="BH730" s="140"/>
      <c r="BI730" s="140"/>
      <c r="BJ730" s="140"/>
      <c r="BK730" s="140"/>
      <c r="BL730" s="140"/>
      <c r="BM730" s="140"/>
      <c r="BN730" s="140"/>
      <c r="BO730" s="140"/>
      <c r="BP730" s="140"/>
      <c r="BQ730" s="140"/>
      <c r="BR730" s="140"/>
    </row>
    <row r="731" spans="1:70" s="37" customFormat="1" x14ac:dyDescent="0.25">
      <c r="A731" s="234"/>
      <c r="B731" s="140"/>
      <c r="C731" s="140"/>
      <c r="D731" s="140"/>
      <c r="E731" s="140"/>
      <c r="F731" s="140"/>
      <c r="G731" s="140"/>
      <c r="H731" s="140"/>
      <c r="I731" s="140"/>
      <c r="J731" s="140"/>
      <c r="K731" s="140"/>
      <c r="L731" s="140"/>
      <c r="M731" s="140"/>
      <c r="N731" s="140"/>
      <c r="O731" s="140"/>
      <c r="P731" s="140"/>
      <c r="Q731" s="140"/>
      <c r="R731" s="44"/>
      <c r="S731" s="140"/>
      <c r="T731" s="140"/>
      <c r="U731" s="140"/>
      <c r="V731" s="140"/>
      <c r="W731" s="140"/>
      <c r="X731" s="140"/>
      <c r="Y731" s="140"/>
      <c r="Z731" s="140"/>
      <c r="AA731" s="140"/>
      <c r="AB731" s="140"/>
      <c r="AC731" s="140"/>
      <c r="AD731" s="140"/>
      <c r="AE731" s="140"/>
      <c r="AF731" s="140"/>
      <c r="AG731" s="140"/>
      <c r="AH731" s="140"/>
      <c r="AI731" s="140"/>
      <c r="AJ731" s="228"/>
      <c r="AK731" s="140"/>
      <c r="AL731" s="140"/>
      <c r="AM731" s="140"/>
      <c r="AN731" s="140"/>
      <c r="AO731" s="140"/>
      <c r="AP731" s="140"/>
      <c r="AQ731" s="140"/>
      <c r="AR731" s="140"/>
      <c r="AS731" s="140"/>
      <c r="AT731" s="140"/>
      <c r="AU731" s="140"/>
      <c r="AV731" s="140"/>
      <c r="AW731" s="140"/>
      <c r="AX731" s="140"/>
      <c r="AY731" s="140"/>
      <c r="AZ731" s="140"/>
      <c r="BA731" s="140"/>
      <c r="BB731" s="140"/>
      <c r="BC731" s="140"/>
      <c r="BD731" s="140"/>
      <c r="BE731" s="140"/>
      <c r="BF731" s="150"/>
      <c r="BG731" s="140"/>
      <c r="BH731" s="140"/>
      <c r="BI731" s="140"/>
      <c r="BJ731" s="140"/>
      <c r="BK731" s="140"/>
      <c r="BL731" s="140"/>
      <c r="BM731" s="140"/>
      <c r="BN731" s="140"/>
      <c r="BO731" s="140"/>
      <c r="BP731" s="140"/>
      <c r="BQ731" s="140"/>
      <c r="BR731" s="140"/>
    </row>
    <row r="732" spans="1:70" s="37" customFormat="1" ht="15.75" customHeight="1" x14ac:dyDescent="0.25">
      <c r="A732" s="234"/>
      <c r="B732" s="140"/>
      <c r="C732" s="140"/>
      <c r="D732" s="140"/>
      <c r="E732" s="140"/>
      <c r="F732" s="140"/>
      <c r="G732" s="140"/>
      <c r="H732" s="140"/>
      <c r="I732" s="140"/>
      <c r="J732" s="140"/>
      <c r="K732" s="140"/>
      <c r="L732" s="140"/>
      <c r="M732" s="140"/>
      <c r="N732" s="140"/>
      <c r="O732" s="140"/>
      <c r="P732" s="140"/>
      <c r="Q732" s="140"/>
      <c r="R732" s="44"/>
      <c r="S732" s="140"/>
      <c r="T732" s="140"/>
      <c r="U732" s="140"/>
      <c r="V732" s="140"/>
      <c r="W732" s="140"/>
      <c r="X732" s="140"/>
      <c r="Y732" s="140"/>
      <c r="Z732" s="140"/>
      <c r="AA732" s="140"/>
      <c r="AB732" s="140"/>
      <c r="AC732" s="140"/>
      <c r="AD732" s="140"/>
      <c r="AE732" s="140"/>
      <c r="AF732" s="140"/>
      <c r="AG732" s="140"/>
      <c r="AH732" s="140"/>
      <c r="AI732" s="140"/>
      <c r="AJ732" s="228"/>
      <c r="AK732" s="140"/>
      <c r="AL732" s="140"/>
      <c r="AM732" s="140"/>
      <c r="AN732" s="140"/>
      <c r="AO732" s="140"/>
      <c r="AP732" s="140"/>
      <c r="AQ732" s="140"/>
      <c r="AR732" s="140"/>
      <c r="AS732" s="140"/>
      <c r="AT732" s="140"/>
      <c r="AU732" s="140"/>
      <c r="AV732" s="140"/>
      <c r="AW732" s="140"/>
      <c r="AX732" s="140"/>
      <c r="AY732" s="140"/>
      <c r="AZ732" s="140"/>
      <c r="BA732" s="140"/>
      <c r="BB732" s="140"/>
      <c r="BC732" s="140"/>
      <c r="BD732" s="140"/>
      <c r="BE732" s="140"/>
      <c r="BF732" s="150"/>
      <c r="BG732" s="140"/>
      <c r="BH732" s="140"/>
      <c r="BI732" s="140"/>
      <c r="BJ732" s="140"/>
      <c r="BK732" s="140"/>
      <c r="BL732" s="140"/>
      <c r="BM732" s="140"/>
      <c r="BN732" s="140"/>
      <c r="BO732" s="140"/>
      <c r="BP732" s="140"/>
      <c r="BQ732" s="140"/>
      <c r="BR732" s="140"/>
    </row>
    <row r="733" spans="1:70" s="37" customFormat="1" x14ac:dyDescent="0.25">
      <c r="A733" s="234"/>
      <c r="B733" s="140"/>
      <c r="C733" s="140"/>
      <c r="D733" s="140"/>
      <c r="E733" s="140"/>
      <c r="F733" s="140"/>
      <c r="G733" s="140"/>
      <c r="H733" s="140"/>
      <c r="I733" s="140"/>
      <c r="J733" s="140"/>
      <c r="K733" s="140"/>
      <c r="L733" s="140"/>
      <c r="M733" s="140"/>
      <c r="N733" s="140"/>
      <c r="O733" s="140"/>
      <c r="P733" s="140"/>
      <c r="Q733" s="140"/>
      <c r="R733" s="44"/>
      <c r="S733" s="140"/>
      <c r="T733" s="140"/>
      <c r="U733" s="140"/>
      <c r="V733" s="140"/>
      <c r="W733" s="140"/>
      <c r="X733" s="140"/>
      <c r="Y733" s="140"/>
      <c r="Z733" s="140"/>
      <c r="AA733" s="140"/>
      <c r="AB733" s="140"/>
      <c r="AC733" s="140"/>
      <c r="AD733" s="140"/>
      <c r="AE733" s="140"/>
      <c r="AF733" s="140"/>
      <c r="AG733" s="140"/>
      <c r="AH733" s="140"/>
      <c r="AI733" s="140"/>
      <c r="AJ733" s="228"/>
      <c r="AK733" s="140"/>
      <c r="AL733" s="140"/>
      <c r="AM733" s="140"/>
      <c r="AN733" s="140"/>
      <c r="AO733" s="140"/>
      <c r="AP733" s="140"/>
      <c r="AQ733" s="140"/>
      <c r="AR733" s="140"/>
      <c r="AS733" s="140"/>
      <c r="AT733" s="140"/>
      <c r="AU733" s="140"/>
      <c r="AV733" s="140"/>
      <c r="AW733" s="140"/>
      <c r="AX733" s="140"/>
      <c r="AY733" s="140"/>
      <c r="AZ733" s="140"/>
      <c r="BA733" s="140"/>
      <c r="BB733" s="140"/>
      <c r="BC733" s="140"/>
      <c r="BD733" s="140"/>
      <c r="BE733" s="140"/>
      <c r="BF733" s="150"/>
      <c r="BG733" s="140"/>
      <c r="BH733" s="140"/>
      <c r="BI733" s="140"/>
      <c r="BJ733" s="140"/>
      <c r="BK733" s="140"/>
      <c r="BL733" s="140"/>
      <c r="BM733" s="140"/>
      <c r="BN733" s="140"/>
      <c r="BO733" s="140"/>
      <c r="BP733" s="140"/>
      <c r="BQ733" s="140"/>
      <c r="BR733" s="140"/>
    </row>
    <row r="734" spans="1:70" s="37" customFormat="1" ht="15.75" customHeight="1" x14ac:dyDescent="0.25">
      <c r="A734" s="234"/>
      <c r="B734" s="140"/>
      <c r="C734" s="140"/>
      <c r="D734" s="140"/>
      <c r="E734" s="140"/>
      <c r="F734" s="140"/>
      <c r="G734" s="140"/>
      <c r="H734" s="140"/>
      <c r="I734" s="140"/>
      <c r="J734" s="140"/>
      <c r="K734" s="140"/>
      <c r="L734" s="140"/>
      <c r="M734" s="140"/>
      <c r="N734" s="140"/>
      <c r="O734" s="140"/>
      <c r="P734" s="140"/>
      <c r="Q734" s="140"/>
      <c r="R734" s="44"/>
      <c r="S734" s="140"/>
      <c r="T734" s="140"/>
      <c r="U734" s="140"/>
      <c r="V734" s="140"/>
      <c r="W734" s="140"/>
      <c r="X734" s="140"/>
      <c r="Y734" s="140"/>
      <c r="Z734" s="140"/>
      <c r="AA734" s="140"/>
      <c r="AB734" s="140"/>
      <c r="AC734" s="140"/>
      <c r="AD734" s="140"/>
      <c r="AE734" s="140"/>
      <c r="AF734" s="140"/>
      <c r="AG734" s="140"/>
      <c r="AH734" s="140"/>
      <c r="AI734" s="140"/>
      <c r="AJ734" s="228"/>
      <c r="AK734" s="140"/>
      <c r="AL734" s="140"/>
      <c r="AM734" s="140"/>
      <c r="AN734" s="140"/>
      <c r="AO734" s="140"/>
      <c r="AP734" s="140"/>
      <c r="AQ734" s="140"/>
      <c r="AR734" s="140"/>
      <c r="AS734" s="140"/>
      <c r="AT734" s="140"/>
      <c r="AU734" s="140"/>
      <c r="AV734" s="140"/>
      <c r="AW734" s="140"/>
      <c r="AX734" s="140"/>
      <c r="AY734" s="140"/>
      <c r="AZ734" s="140"/>
      <c r="BA734" s="140"/>
      <c r="BB734" s="140"/>
      <c r="BC734" s="140"/>
      <c r="BD734" s="140"/>
      <c r="BE734" s="140"/>
      <c r="BF734" s="150"/>
      <c r="BG734" s="140"/>
      <c r="BH734" s="140"/>
      <c r="BI734" s="140"/>
      <c r="BJ734" s="140"/>
      <c r="BK734" s="140"/>
      <c r="BL734" s="140"/>
      <c r="BM734" s="140"/>
      <c r="BN734" s="140"/>
      <c r="BO734" s="140"/>
      <c r="BP734" s="140"/>
      <c r="BQ734" s="140"/>
      <c r="BR734" s="140"/>
    </row>
    <row r="735" spans="1:70" s="37" customFormat="1" x14ac:dyDescent="0.25">
      <c r="A735" s="234"/>
      <c r="B735" s="140"/>
      <c r="C735" s="140"/>
      <c r="D735" s="140"/>
      <c r="E735" s="140"/>
      <c r="F735" s="140"/>
      <c r="G735" s="140"/>
      <c r="H735" s="140"/>
      <c r="I735" s="140"/>
      <c r="J735" s="140"/>
      <c r="K735" s="140"/>
      <c r="L735" s="140"/>
      <c r="M735" s="140"/>
      <c r="N735" s="140"/>
      <c r="O735" s="140"/>
      <c r="P735" s="140"/>
      <c r="Q735" s="140"/>
      <c r="R735" s="44"/>
      <c r="S735" s="140"/>
      <c r="T735" s="140"/>
      <c r="U735" s="140"/>
      <c r="V735" s="140"/>
      <c r="W735" s="140"/>
      <c r="X735" s="140"/>
      <c r="Y735" s="140"/>
      <c r="Z735" s="140"/>
      <c r="AA735" s="140"/>
      <c r="AB735" s="140"/>
      <c r="AC735" s="140"/>
      <c r="AD735" s="140"/>
      <c r="AE735" s="140"/>
      <c r="AF735" s="140"/>
      <c r="AG735" s="140"/>
      <c r="AH735" s="140"/>
      <c r="AI735" s="140"/>
      <c r="AJ735" s="228"/>
      <c r="AK735" s="140"/>
      <c r="AL735" s="140"/>
      <c r="AM735" s="140"/>
      <c r="AN735" s="140"/>
      <c r="AO735" s="140"/>
      <c r="AP735" s="140"/>
      <c r="AQ735" s="140"/>
      <c r="AR735" s="140"/>
      <c r="AS735" s="140"/>
      <c r="AT735" s="140"/>
      <c r="AU735" s="140"/>
      <c r="AV735" s="140"/>
      <c r="AW735" s="140"/>
      <c r="AX735" s="140"/>
      <c r="AY735" s="140"/>
      <c r="AZ735" s="140"/>
      <c r="BA735" s="140"/>
      <c r="BB735" s="140"/>
      <c r="BC735" s="140"/>
      <c r="BD735" s="140"/>
      <c r="BE735" s="140"/>
      <c r="BF735" s="150"/>
      <c r="BG735" s="140"/>
      <c r="BH735" s="140"/>
      <c r="BI735" s="140"/>
      <c r="BJ735" s="140"/>
      <c r="BK735" s="140"/>
      <c r="BL735" s="140"/>
      <c r="BM735" s="140"/>
      <c r="BN735" s="140"/>
      <c r="BO735" s="140"/>
      <c r="BP735" s="140"/>
      <c r="BQ735" s="140"/>
      <c r="BR735" s="140"/>
    </row>
    <row r="736" spans="1:70" s="37" customFormat="1" ht="15.75" customHeight="1" x14ac:dyDescent="0.25">
      <c r="A736" s="234"/>
      <c r="B736" s="140"/>
      <c r="C736" s="140"/>
      <c r="D736" s="140"/>
      <c r="E736" s="140"/>
      <c r="F736" s="140"/>
      <c r="G736" s="140"/>
      <c r="H736" s="140"/>
      <c r="I736" s="140"/>
      <c r="J736" s="140"/>
      <c r="K736" s="140"/>
      <c r="L736" s="140"/>
      <c r="M736" s="140"/>
      <c r="N736" s="140"/>
      <c r="O736" s="140"/>
      <c r="P736" s="140"/>
      <c r="Q736" s="140"/>
      <c r="R736" s="44"/>
      <c r="S736" s="140"/>
      <c r="T736" s="140"/>
      <c r="U736" s="140"/>
      <c r="V736" s="140"/>
      <c r="W736" s="140"/>
      <c r="X736" s="140"/>
      <c r="Y736" s="140"/>
      <c r="Z736" s="140"/>
      <c r="AA736" s="140"/>
      <c r="AB736" s="140"/>
      <c r="AC736" s="140"/>
      <c r="AD736" s="140"/>
      <c r="AE736" s="140"/>
      <c r="AF736" s="140"/>
      <c r="AG736" s="140"/>
      <c r="AH736" s="140"/>
      <c r="AI736" s="140"/>
      <c r="AJ736" s="228"/>
      <c r="AK736" s="140"/>
      <c r="AL736" s="140"/>
      <c r="AM736" s="140"/>
      <c r="AN736" s="140"/>
      <c r="AO736" s="140"/>
      <c r="AP736" s="140"/>
      <c r="AQ736" s="140"/>
      <c r="AR736" s="140"/>
      <c r="AS736" s="140"/>
      <c r="AT736" s="140"/>
      <c r="AU736" s="140"/>
      <c r="AV736" s="140"/>
      <c r="AW736" s="140"/>
      <c r="AX736" s="140"/>
      <c r="AY736" s="140"/>
      <c r="AZ736" s="140"/>
      <c r="BA736" s="140"/>
      <c r="BB736" s="140"/>
      <c r="BC736" s="140"/>
      <c r="BD736" s="140"/>
      <c r="BE736" s="140"/>
      <c r="BF736" s="150"/>
      <c r="BG736" s="140"/>
      <c r="BH736" s="140"/>
      <c r="BI736" s="140"/>
      <c r="BJ736" s="140"/>
      <c r="BK736" s="140"/>
      <c r="BL736" s="140"/>
      <c r="BM736" s="140"/>
      <c r="BN736" s="140"/>
      <c r="BO736" s="140"/>
      <c r="BP736" s="140"/>
      <c r="BQ736" s="140"/>
      <c r="BR736" s="140"/>
    </row>
    <row r="737" spans="1:70" s="37" customFormat="1" x14ac:dyDescent="0.25">
      <c r="A737" s="234"/>
      <c r="B737" s="140"/>
      <c r="C737" s="140"/>
      <c r="D737" s="140"/>
      <c r="E737" s="140"/>
      <c r="F737" s="140"/>
      <c r="G737" s="140"/>
      <c r="H737" s="140"/>
      <c r="I737" s="140"/>
      <c r="J737" s="140"/>
      <c r="K737" s="140"/>
      <c r="L737" s="140"/>
      <c r="M737" s="140"/>
      <c r="N737" s="140"/>
      <c r="O737" s="140"/>
      <c r="P737" s="140"/>
      <c r="Q737" s="140"/>
      <c r="R737" s="44"/>
      <c r="S737" s="140"/>
      <c r="T737" s="140"/>
      <c r="U737" s="140"/>
      <c r="V737" s="140"/>
      <c r="W737" s="140"/>
      <c r="X737" s="140"/>
      <c r="Y737" s="140"/>
      <c r="Z737" s="140"/>
      <c r="AA737" s="140"/>
      <c r="AB737" s="140"/>
      <c r="AC737" s="140"/>
      <c r="AD737" s="140"/>
      <c r="AE737" s="140"/>
      <c r="AF737" s="140"/>
      <c r="AG737" s="140"/>
      <c r="AH737" s="140"/>
      <c r="AI737" s="140"/>
      <c r="AJ737" s="228"/>
      <c r="AK737" s="140"/>
      <c r="AL737" s="140"/>
      <c r="AM737" s="140"/>
      <c r="AN737" s="140"/>
      <c r="AO737" s="140"/>
      <c r="AP737" s="140"/>
      <c r="AQ737" s="140"/>
      <c r="AR737" s="140"/>
      <c r="AS737" s="140"/>
      <c r="AT737" s="140"/>
      <c r="AU737" s="140"/>
      <c r="AV737" s="140"/>
      <c r="AW737" s="140"/>
      <c r="AX737" s="140"/>
      <c r="AY737" s="140"/>
      <c r="AZ737" s="140"/>
      <c r="BA737" s="140"/>
      <c r="BB737" s="140"/>
      <c r="BC737" s="140"/>
      <c r="BD737" s="140"/>
      <c r="BE737" s="140"/>
      <c r="BF737" s="150"/>
      <c r="BG737" s="140"/>
      <c r="BH737" s="140"/>
      <c r="BI737" s="140"/>
      <c r="BJ737" s="140"/>
      <c r="BK737" s="140"/>
      <c r="BL737" s="140"/>
      <c r="BM737" s="140"/>
      <c r="BN737" s="140"/>
      <c r="BO737" s="140"/>
      <c r="BP737" s="140"/>
      <c r="BQ737" s="140"/>
      <c r="BR737" s="140"/>
    </row>
    <row r="738" spans="1:70" s="37" customFormat="1" ht="15.75" customHeight="1" x14ac:dyDescent="0.25">
      <c r="A738" s="234"/>
      <c r="B738" s="140"/>
      <c r="C738" s="140"/>
      <c r="D738" s="140"/>
      <c r="E738" s="140"/>
      <c r="F738" s="140"/>
      <c r="G738" s="140"/>
      <c r="H738" s="140"/>
      <c r="I738" s="140"/>
      <c r="J738" s="140"/>
      <c r="K738" s="140"/>
      <c r="L738" s="140"/>
      <c r="M738" s="140"/>
      <c r="N738" s="140"/>
      <c r="O738" s="140"/>
      <c r="P738" s="140"/>
      <c r="Q738" s="140"/>
      <c r="R738" s="44"/>
      <c r="S738" s="140"/>
      <c r="T738" s="140"/>
      <c r="U738" s="140"/>
      <c r="V738" s="140"/>
      <c r="W738" s="140"/>
      <c r="X738" s="140"/>
      <c r="Y738" s="140"/>
      <c r="Z738" s="140"/>
      <c r="AA738" s="140"/>
      <c r="AB738" s="140"/>
      <c r="AC738" s="140"/>
      <c r="AD738" s="140"/>
      <c r="AE738" s="140"/>
      <c r="AF738" s="140"/>
      <c r="AG738" s="140"/>
      <c r="AH738" s="140"/>
      <c r="AI738" s="140"/>
      <c r="AJ738" s="228"/>
      <c r="AK738" s="140"/>
      <c r="AL738" s="140"/>
      <c r="AM738" s="140"/>
      <c r="AN738" s="140"/>
      <c r="AO738" s="140"/>
      <c r="AP738" s="140"/>
      <c r="AQ738" s="140"/>
      <c r="AR738" s="140"/>
      <c r="AS738" s="140"/>
      <c r="AT738" s="140"/>
      <c r="AU738" s="140"/>
      <c r="AV738" s="140"/>
      <c r="AW738" s="140"/>
      <c r="AX738" s="140"/>
      <c r="AY738" s="140"/>
      <c r="AZ738" s="140"/>
      <c r="BA738" s="140"/>
      <c r="BB738" s="140"/>
      <c r="BC738" s="140"/>
      <c r="BD738" s="140"/>
      <c r="BE738" s="140"/>
      <c r="BF738" s="150"/>
      <c r="BG738" s="140"/>
      <c r="BH738" s="140"/>
      <c r="BI738" s="140"/>
      <c r="BJ738" s="140"/>
      <c r="BK738" s="140"/>
      <c r="BL738" s="140"/>
      <c r="BM738" s="140"/>
      <c r="BN738" s="140"/>
      <c r="BO738" s="140"/>
      <c r="BP738" s="140"/>
      <c r="BQ738" s="140"/>
      <c r="BR738" s="140"/>
    </row>
    <row r="739" spans="1:70" s="37" customFormat="1" x14ac:dyDescent="0.25">
      <c r="A739" s="234"/>
      <c r="B739" s="140"/>
      <c r="C739" s="140"/>
      <c r="D739" s="140"/>
      <c r="E739" s="140"/>
      <c r="F739" s="140"/>
      <c r="G739" s="140"/>
      <c r="H739" s="140"/>
      <c r="I739" s="140"/>
      <c r="J739" s="140"/>
      <c r="K739" s="140"/>
      <c r="L739" s="140"/>
      <c r="M739" s="140"/>
      <c r="N739" s="140"/>
      <c r="O739" s="140"/>
      <c r="P739" s="140"/>
      <c r="Q739" s="140"/>
      <c r="R739" s="44"/>
      <c r="S739" s="140"/>
      <c r="T739" s="140"/>
      <c r="U739" s="140"/>
      <c r="V739" s="140"/>
      <c r="W739" s="140"/>
      <c r="X739" s="140"/>
      <c r="Y739" s="140"/>
      <c r="Z739" s="140"/>
      <c r="AA739" s="140"/>
      <c r="AB739" s="140"/>
      <c r="AC739" s="140"/>
      <c r="AD739" s="140"/>
      <c r="AE739" s="140"/>
      <c r="AF739" s="140"/>
      <c r="AG739" s="140"/>
      <c r="AH739" s="140"/>
      <c r="AI739" s="140"/>
      <c r="AJ739" s="228"/>
      <c r="AK739" s="140"/>
      <c r="AL739" s="140"/>
      <c r="AM739" s="140"/>
      <c r="AN739" s="140"/>
      <c r="AO739" s="140"/>
      <c r="AP739" s="140"/>
      <c r="AQ739" s="140"/>
      <c r="AR739" s="140"/>
      <c r="AS739" s="140"/>
      <c r="AT739" s="140"/>
      <c r="AU739" s="140"/>
      <c r="AV739" s="140"/>
      <c r="AW739" s="140"/>
      <c r="AX739" s="140"/>
      <c r="AY739" s="140"/>
      <c r="AZ739" s="140"/>
      <c r="BA739" s="140"/>
      <c r="BB739" s="140"/>
      <c r="BC739" s="140"/>
      <c r="BD739" s="140"/>
      <c r="BE739" s="140"/>
      <c r="BF739" s="150"/>
      <c r="BG739" s="140"/>
      <c r="BH739" s="140"/>
      <c r="BI739" s="140"/>
      <c r="BJ739" s="140"/>
      <c r="BK739" s="140"/>
      <c r="BL739" s="140"/>
      <c r="BM739" s="140"/>
      <c r="BN739" s="140"/>
      <c r="BO739" s="140"/>
      <c r="BP739" s="140"/>
      <c r="BQ739" s="140"/>
      <c r="BR739" s="140"/>
    </row>
  </sheetData>
  <mergeCells count="503">
    <mergeCell ref="BF2:BF3"/>
    <mergeCell ref="BF272:BF273"/>
    <mergeCell ref="A732:A733"/>
    <mergeCell ref="A734:A735"/>
    <mergeCell ref="A736:A737"/>
    <mergeCell ref="A738:A739"/>
    <mergeCell ref="A232:A233"/>
    <mergeCell ref="A720:A721"/>
    <mergeCell ref="A722:A723"/>
    <mergeCell ref="A724:A725"/>
    <mergeCell ref="A726:A727"/>
    <mergeCell ref="A728:A729"/>
    <mergeCell ref="A730:A731"/>
    <mergeCell ref="A708:A709"/>
    <mergeCell ref="A710:A711"/>
    <mergeCell ref="A712:A713"/>
    <mergeCell ref="A714:A715"/>
    <mergeCell ref="A716:A717"/>
    <mergeCell ref="A718:A719"/>
    <mergeCell ref="A696:A697"/>
    <mergeCell ref="A698:A699"/>
    <mergeCell ref="A700:A701"/>
    <mergeCell ref="A702:A703"/>
    <mergeCell ref="A704:A705"/>
    <mergeCell ref="A706:A707"/>
    <mergeCell ref="A684:A685"/>
    <mergeCell ref="A686:A687"/>
    <mergeCell ref="A688:A689"/>
    <mergeCell ref="A690:A691"/>
    <mergeCell ref="A692:A693"/>
    <mergeCell ref="A694:A695"/>
    <mergeCell ref="A672:A673"/>
    <mergeCell ref="A674:A675"/>
    <mergeCell ref="A676:A677"/>
    <mergeCell ref="A678:A679"/>
    <mergeCell ref="A680:A681"/>
    <mergeCell ref="A682:A683"/>
    <mergeCell ref="A660:A661"/>
    <mergeCell ref="A662:A663"/>
    <mergeCell ref="A664:A665"/>
    <mergeCell ref="A666:A667"/>
    <mergeCell ref="A668:A669"/>
    <mergeCell ref="A670:A671"/>
    <mergeCell ref="A648:A649"/>
    <mergeCell ref="A650:A651"/>
    <mergeCell ref="A652:A653"/>
    <mergeCell ref="A654:A655"/>
    <mergeCell ref="A656:A657"/>
    <mergeCell ref="A658:A659"/>
    <mergeCell ref="A636:A637"/>
    <mergeCell ref="A638:A639"/>
    <mergeCell ref="A640:A641"/>
    <mergeCell ref="A642:A643"/>
    <mergeCell ref="A644:A645"/>
    <mergeCell ref="A646:A647"/>
    <mergeCell ref="A624:A625"/>
    <mergeCell ref="A626:A627"/>
    <mergeCell ref="A628:A629"/>
    <mergeCell ref="A630:A631"/>
    <mergeCell ref="A632:A633"/>
    <mergeCell ref="A634:A635"/>
    <mergeCell ref="A612:A613"/>
    <mergeCell ref="A614:A615"/>
    <mergeCell ref="A616:A617"/>
    <mergeCell ref="A618:A619"/>
    <mergeCell ref="A620:A621"/>
    <mergeCell ref="A622:A623"/>
    <mergeCell ref="A600:A601"/>
    <mergeCell ref="A602:A603"/>
    <mergeCell ref="A604:A605"/>
    <mergeCell ref="A606:A607"/>
    <mergeCell ref="A608:A609"/>
    <mergeCell ref="A610:A611"/>
    <mergeCell ref="A588:A589"/>
    <mergeCell ref="A590:A591"/>
    <mergeCell ref="A592:A593"/>
    <mergeCell ref="A594:A595"/>
    <mergeCell ref="A596:A597"/>
    <mergeCell ref="A598:A599"/>
    <mergeCell ref="A576:A577"/>
    <mergeCell ref="A578:A579"/>
    <mergeCell ref="A580:A581"/>
    <mergeCell ref="A582:A583"/>
    <mergeCell ref="A584:A585"/>
    <mergeCell ref="A586:A587"/>
    <mergeCell ref="A564:A565"/>
    <mergeCell ref="A566:A567"/>
    <mergeCell ref="A568:A569"/>
    <mergeCell ref="A570:A571"/>
    <mergeCell ref="A572:A573"/>
    <mergeCell ref="A574:A575"/>
    <mergeCell ref="A552:A553"/>
    <mergeCell ref="A554:A555"/>
    <mergeCell ref="A556:A557"/>
    <mergeCell ref="A558:A559"/>
    <mergeCell ref="A560:A561"/>
    <mergeCell ref="A562:A563"/>
    <mergeCell ref="A540:A541"/>
    <mergeCell ref="A542:A543"/>
    <mergeCell ref="A544:A545"/>
    <mergeCell ref="A546:A547"/>
    <mergeCell ref="A548:A549"/>
    <mergeCell ref="A550:A551"/>
    <mergeCell ref="A528:A529"/>
    <mergeCell ref="A530:A531"/>
    <mergeCell ref="A532:A533"/>
    <mergeCell ref="A534:A535"/>
    <mergeCell ref="A536:A537"/>
    <mergeCell ref="A538:A539"/>
    <mergeCell ref="A516:A517"/>
    <mergeCell ref="A518:A519"/>
    <mergeCell ref="A520:A521"/>
    <mergeCell ref="A522:A523"/>
    <mergeCell ref="A524:A525"/>
    <mergeCell ref="A526:A527"/>
    <mergeCell ref="A504:A505"/>
    <mergeCell ref="A506:A507"/>
    <mergeCell ref="A508:A509"/>
    <mergeCell ref="A510:A511"/>
    <mergeCell ref="A512:A513"/>
    <mergeCell ref="A514:A515"/>
    <mergeCell ref="A492:A493"/>
    <mergeCell ref="A494:A495"/>
    <mergeCell ref="A496:A497"/>
    <mergeCell ref="A498:A499"/>
    <mergeCell ref="A500:A501"/>
    <mergeCell ref="A502:A503"/>
    <mergeCell ref="A480:A481"/>
    <mergeCell ref="A482:A483"/>
    <mergeCell ref="A484:A485"/>
    <mergeCell ref="A486:A487"/>
    <mergeCell ref="A488:A489"/>
    <mergeCell ref="A490:A491"/>
    <mergeCell ref="A468:A469"/>
    <mergeCell ref="A470:A471"/>
    <mergeCell ref="A472:A473"/>
    <mergeCell ref="A474:A475"/>
    <mergeCell ref="A476:A477"/>
    <mergeCell ref="A478:A479"/>
    <mergeCell ref="A456:A457"/>
    <mergeCell ref="A458:A459"/>
    <mergeCell ref="A460:A461"/>
    <mergeCell ref="A462:A463"/>
    <mergeCell ref="A464:A465"/>
    <mergeCell ref="A466:A467"/>
    <mergeCell ref="A444:A445"/>
    <mergeCell ref="A446:A447"/>
    <mergeCell ref="A448:A449"/>
    <mergeCell ref="A450:A451"/>
    <mergeCell ref="A452:A453"/>
    <mergeCell ref="A454:A455"/>
    <mergeCell ref="A432:A433"/>
    <mergeCell ref="A434:A435"/>
    <mergeCell ref="A436:A437"/>
    <mergeCell ref="A438:A439"/>
    <mergeCell ref="A440:A441"/>
    <mergeCell ref="A442:A443"/>
    <mergeCell ref="A420:A421"/>
    <mergeCell ref="A422:A423"/>
    <mergeCell ref="A424:A425"/>
    <mergeCell ref="A426:A427"/>
    <mergeCell ref="A428:A429"/>
    <mergeCell ref="A430:A431"/>
    <mergeCell ref="A408:A409"/>
    <mergeCell ref="A410:A411"/>
    <mergeCell ref="A412:A413"/>
    <mergeCell ref="A414:A415"/>
    <mergeCell ref="A416:A417"/>
    <mergeCell ref="A418:A419"/>
    <mergeCell ref="A396:A397"/>
    <mergeCell ref="A398:A399"/>
    <mergeCell ref="A400:A401"/>
    <mergeCell ref="A402:A403"/>
    <mergeCell ref="A404:A405"/>
    <mergeCell ref="A406:A407"/>
    <mergeCell ref="A384:A385"/>
    <mergeCell ref="A386:A387"/>
    <mergeCell ref="A388:A389"/>
    <mergeCell ref="A390:A391"/>
    <mergeCell ref="A392:A393"/>
    <mergeCell ref="A394:A395"/>
    <mergeCell ref="A372:A373"/>
    <mergeCell ref="A374:A375"/>
    <mergeCell ref="A376:A377"/>
    <mergeCell ref="A378:A379"/>
    <mergeCell ref="A380:A381"/>
    <mergeCell ref="A382:A383"/>
    <mergeCell ref="A360:A361"/>
    <mergeCell ref="A362:A363"/>
    <mergeCell ref="A364:A365"/>
    <mergeCell ref="A366:A367"/>
    <mergeCell ref="A368:A369"/>
    <mergeCell ref="A370:A371"/>
    <mergeCell ref="A348:A349"/>
    <mergeCell ref="A350:A351"/>
    <mergeCell ref="A352:A353"/>
    <mergeCell ref="A354:A355"/>
    <mergeCell ref="A356:A357"/>
    <mergeCell ref="A358:A359"/>
    <mergeCell ref="A336:A337"/>
    <mergeCell ref="A338:A339"/>
    <mergeCell ref="A340:A341"/>
    <mergeCell ref="A342:A343"/>
    <mergeCell ref="A344:A345"/>
    <mergeCell ref="A346:A347"/>
    <mergeCell ref="A324:A325"/>
    <mergeCell ref="A326:A327"/>
    <mergeCell ref="A328:A329"/>
    <mergeCell ref="A330:A331"/>
    <mergeCell ref="A332:A333"/>
    <mergeCell ref="A334:A335"/>
    <mergeCell ref="A312:A313"/>
    <mergeCell ref="A314:A315"/>
    <mergeCell ref="A316:A317"/>
    <mergeCell ref="A318:A319"/>
    <mergeCell ref="A320:A321"/>
    <mergeCell ref="A322:A323"/>
    <mergeCell ref="A300:A301"/>
    <mergeCell ref="A302:A303"/>
    <mergeCell ref="A304:A305"/>
    <mergeCell ref="A306:A307"/>
    <mergeCell ref="A308:A309"/>
    <mergeCell ref="A310:A311"/>
    <mergeCell ref="A288:A289"/>
    <mergeCell ref="A290:A291"/>
    <mergeCell ref="A292:A293"/>
    <mergeCell ref="A294:A295"/>
    <mergeCell ref="A296:A297"/>
    <mergeCell ref="A298:A299"/>
    <mergeCell ref="A275:A276"/>
    <mergeCell ref="A278:A279"/>
    <mergeCell ref="A280:A281"/>
    <mergeCell ref="A282:A283"/>
    <mergeCell ref="A284:A285"/>
    <mergeCell ref="A286:A287"/>
    <mergeCell ref="AL274:AN274"/>
    <mergeCell ref="AP274:AR274"/>
    <mergeCell ref="AS274:AU274"/>
    <mergeCell ref="AW274:BC274"/>
    <mergeCell ref="BE274:BG274"/>
    <mergeCell ref="BH274:BP274"/>
    <mergeCell ref="BN272:BN273"/>
    <mergeCell ref="BO272:BO273"/>
    <mergeCell ref="BP272:BP273"/>
    <mergeCell ref="BQ272:BQ273"/>
    <mergeCell ref="BR272:BR273"/>
    <mergeCell ref="C274:N274"/>
    <mergeCell ref="O274:T274"/>
    <mergeCell ref="W274:AB274"/>
    <mergeCell ref="AC274:AH274"/>
    <mergeCell ref="AI274:AK274"/>
    <mergeCell ref="BH272:BH273"/>
    <mergeCell ref="BI272:BI273"/>
    <mergeCell ref="BJ272:BJ273"/>
    <mergeCell ref="BK272:BK273"/>
    <mergeCell ref="BL272:BL273"/>
    <mergeCell ref="BM272:BM273"/>
    <mergeCell ref="BA272:BA273"/>
    <mergeCell ref="BB272:BB273"/>
    <mergeCell ref="BC272:BC273"/>
    <mergeCell ref="BD272:BD273"/>
    <mergeCell ref="BE272:BE273"/>
    <mergeCell ref="BG272:BG273"/>
    <mergeCell ref="AU272:AU273"/>
    <mergeCell ref="AV272:AV273"/>
    <mergeCell ref="AW272:AW273"/>
    <mergeCell ref="AX272:AX273"/>
    <mergeCell ref="AY272:AY273"/>
    <mergeCell ref="AZ272:AZ273"/>
    <mergeCell ref="AO272:AO273"/>
    <mergeCell ref="AP272:AP273"/>
    <mergeCell ref="AQ272:AQ273"/>
    <mergeCell ref="AR272:AR273"/>
    <mergeCell ref="AS272:AS273"/>
    <mergeCell ref="AT272:AT273"/>
    <mergeCell ref="AH272:AH273"/>
    <mergeCell ref="AI272:AI273"/>
    <mergeCell ref="AK272:AK273"/>
    <mergeCell ref="AL272:AL273"/>
    <mergeCell ref="AM272:AM273"/>
    <mergeCell ref="AN272:AN273"/>
    <mergeCell ref="AB272:AB273"/>
    <mergeCell ref="AC272:AC273"/>
    <mergeCell ref="AD272:AD273"/>
    <mergeCell ref="AE272:AE273"/>
    <mergeCell ref="AF272:AF273"/>
    <mergeCell ref="AG272:AG273"/>
    <mergeCell ref="V272:V273"/>
    <mergeCell ref="W272:W273"/>
    <mergeCell ref="X272:X273"/>
    <mergeCell ref="Y272:Y273"/>
    <mergeCell ref="Z272:Z273"/>
    <mergeCell ref="AA272:AA273"/>
    <mergeCell ref="P272:P273"/>
    <mergeCell ref="Q272:Q273"/>
    <mergeCell ref="R272:R273"/>
    <mergeCell ref="S272:S273"/>
    <mergeCell ref="T272:T273"/>
    <mergeCell ref="U272:U273"/>
    <mergeCell ref="J272:J273"/>
    <mergeCell ref="K272:K273"/>
    <mergeCell ref="L272:L273"/>
    <mergeCell ref="M272:M273"/>
    <mergeCell ref="N272:N273"/>
    <mergeCell ref="O272:O273"/>
    <mergeCell ref="D272:D273"/>
    <mergeCell ref="E272:E273"/>
    <mergeCell ref="F272:F273"/>
    <mergeCell ref="G272:G273"/>
    <mergeCell ref="H272:H273"/>
    <mergeCell ref="I272:I273"/>
    <mergeCell ref="A255:A256"/>
    <mergeCell ref="A257:A258"/>
    <mergeCell ref="A259:A263"/>
    <mergeCell ref="A265:A271"/>
    <mergeCell ref="B272:B273"/>
    <mergeCell ref="C272:C273"/>
    <mergeCell ref="A243:A244"/>
    <mergeCell ref="A245:A246"/>
    <mergeCell ref="A247:A248"/>
    <mergeCell ref="A249:A250"/>
    <mergeCell ref="A251:A252"/>
    <mergeCell ref="A253:A254"/>
    <mergeCell ref="A224:A225"/>
    <mergeCell ref="A230:A231"/>
    <mergeCell ref="A234:A235"/>
    <mergeCell ref="A236:A237"/>
    <mergeCell ref="A238:A242"/>
    <mergeCell ref="A209:A210"/>
    <mergeCell ref="A211:A212"/>
    <mergeCell ref="A213:A214"/>
    <mergeCell ref="A215:A219"/>
    <mergeCell ref="A220:A221"/>
    <mergeCell ref="A222:A223"/>
    <mergeCell ref="A226:A227"/>
    <mergeCell ref="A197:A198"/>
    <mergeCell ref="A199:A200"/>
    <mergeCell ref="A201:A202"/>
    <mergeCell ref="A203:A204"/>
    <mergeCell ref="A205:A206"/>
    <mergeCell ref="A207:A208"/>
    <mergeCell ref="A182:A183"/>
    <mergeCell ref="A184:A185"/>
    <mergeCell ref="A186:A187"/>
    <mergeCell ref="A188:A189"/>
    <mergeCell ref="A190:A191"/>
    <mergeCell ref="A192:A196"/>
    <mergeCell ref="A167:A168"/>
    <mergeCell ref="A169:A170"/>
    <mergeCell ref="A171:A175"/>
    <mergeCell ref="A176:A177"/>
    <mergeCell ref="A178:A179"/>
    <mergeCell ref="A180:A181"/>
    <mergeCell ref="A155:A156"/>
    <mergeCell ref="A157:A158"/>
    <mergeCell ref="A159:A160"/>
    <mergeCell ref="A161:A162"/>
    <mergeCell ref="A163:A164"/>
    <mergeCell ref="A165:A166"/>
    <mergeCell ref="A138:A139"/>
    <mergeCell ref="A140:A141"/>
    <mergeCell ref="A142:A143"/>
    <mergeCell ref="A144:A145"/>
    <mergeCell ref="A146:A147"/>
    <mergeCell ref="A150:A154"/>
    <mergeCell ref="A123:A124"/>
    <mergeCell ref="A125:A126"/>
    <mergeCell ref="A127:A131"/>
    <mergeCell ref="A132:A133"/>
    <mergeCell ref="A134:A135"/>
    <mergeCell ref="A136:A137"/>
    <mergeCell ref="A148:A149"/>
    <mergeCell ref="A111:A112"/>
    <mergeCell ref="A113:A114"/>
    <mergeCell ref="A115:A116"/>
    <mergeCell ref="A117:A118"/>
    <mergeCell ref="A119:A120"/>
    <mergeCell ref="A121:A122"/>
    <mergeCell ref="A96:A97"/>
    <mergeCell ref="A98:A99"/>
    <mergeCell ref="A100:A101"/>
    <mergeCell ref="A102:A103"/>
    <mergeCell ref="A104:A105"/>
    <mergeCell ref="A106:A110"/>
    <mergeCell ref="A81:A82"/>
    <mergeCell ref="A83:A84"/>
    <mergeCell ref="A85:A86"/>
    <mergeCell ref="A87:A91"/>
    <mergeCell ref="A92:A93"/>
    <mergeCell ref="A94:A95"/>
    <mergeCell ref="A69:A70"/>
    <mergeCell ref="A71:A72"/>
    <mergeCell ref="A73:A74"/>
    <mergeCell ref="A75:A76"/>
    <mergeCell ref="A77:A78"/>
    <mergeCell ref="A79:A80"/>
    <mergeCell ref="A54:A55"/>
    <mergeCell ref="A56:A57"/>
    <mergeCell ref="A58:A59"/>
    <mergeCell ref="A60:A61"/>
    <mergeCell ref="A62:A63"/>
    <mergeCell ref="A64:A68"/>
    <mergeCell ref="A39:A40"/>
    <mergeCell ref="A41:A42"/>
    <mergeCell ref="A43:A47"/>
    <mergeCell ref="A48:A49"/>
    <mergeCell ref="A50:A51"/>
    <mergeCell ref="A52:A53"/>
    <mergeCell ref="A27:A28"/>
    <mergeCell ref="A29:A30"/>
    <mergeCell ref="A31:A32"/>
    <mergeCell ref="A33:A34"/>
    <mergeCell ref="A35:A36"/>
    <mergeCell ref="A37:A38"/>
    <mergeCell ref="A12:A13"/>
    <mergeCell ref="A14:A15"/>
    <mergeCell ref="A16:A17"/>
    <mergeCell ref="A18:A19"/>
    <mergeCell ref="A20:A21"/>
    <mergeCell ref="A22:A26"/>
    <mergeCell ref="BQ2:BQ3"/>
    <mergeCell ref="BR2:BR3"/>
    <mergeCell ref="A4:A5"/>
    <mergeCell ref="A6:A7"/>
    <mergeCell ref="A8:A9"/>
    <mergeCell ref="A10:A11"/>
    <mergeCell ref="BK2:BK3"/>
    <mergeCell ref="BL2:BL3"/>
    <mergeCell ref="BM2:BM3"/>
    <mergeCell ref="BN2:BN3"/>
    <mergeCell ref="BO2:BO3"/>
    <mergeCell ref="BP2:BP3"/>
    <mergeCell ref="BD2:BD3"/>
    <mergeCell ref="BE2:BE3"/>
    <mergeCell ref="BG2:BG3"/>
    <mergeCell ref="BH2:BH3"/>
    <mergeCell ref="BI2:BI3"/>
    <mergeCell ref="BJ2:BJ3"/>
    <mergeCell ref="AX2:AX3"/>
    <mergeCell ref="AY2:AY3"/>
    <mergeCell ref="AZ2:AZ3"/>
    <mergeCell ref="BA2:BA3"/>
    <mergeCell ref="BB2:BB3"/>
    <mergeCell ref="BC2:BC3"/>
    <mergeCell ref="AR2:AR3"/>
    <mergeCell ref="AS2:AS3"/>
    <mergeCell ref="AT2:AT3"/>
    <mergeCell ref="AU2:AU3"/>
    <mergeCell ref="AV2:AV3"/>
    <mergeCell ref="AW2:AW3"/>
    <mergeCell ref="AL2:AL3"/>
    <mergeCell ref="AM2:AM3"/>
    <mergeCell ref="AN2:AN3"/>
    <mergeCell ref="AO2:AO3"/>
    <mergeCell ref="AP2:AP3"/>
    <mergeCell ref="AQ2:AQ3"/>
    <mergeCell ref="AE2:AE3"/>
    <mergeCell ref="AF2:AF3"/>
    <mergeCell ref="AG2:AG3"/>
    <mergeCell ref="AH2:AH3"/>
    <mergeCell ref="AI2:AI3"/>
    <mergeCell ref="AK2:AK3"/>
    <mergeCell ref="Y2:Y3"/>
    <mergeCell ref="Z2:Z3"/>
    <mergeCell ref="AA2:AA3"/>
    <mergeCell ref="AB2:AB3"/>
    <mergeCell ref="AC2:AC3"/>
    <mergeCell ref="AD2:AD3"/>
    <mergeCell ref="AJ2:AJ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BE1:BG1"/>
    <mergeCell ref="BH1:BP1"/>
    <mergeCell ref="A2:B2"/>
    <mergeCell ref="C2:C3"/>
    <mergeCell ref="D2:D3"/>
    <mergeCell ref="E2:E3"/>
    <mergeCell ref="F2:F3"/>
    <mergeCell ref="C1:N1"/>
    <mergeCell ref="O1:T1"/>
    <mergeCell ref="W1:AB1"/>
    <mergeCell ref="AC1:AH1"/>
    <mergeCell ref="AI1:AK1"/>
    <mergeCell ref="AL1:AN1"/>
    <mergeCell ref="G2:G3"/>
    <mergeCell ref="H2:H3"/>
    <mergeCell ref="I2:I3"/>
    <mergeCell ref="J2:J3"/>
    <mergeCell ref="K2:K3"/>
    <mergeCell ref="L2:L3"/>
    <mergeCell ref="AP1:AR1"/>
    <mergeCell ref="AS1:AU1"/>
    <mergeCell ref="AW1:BC1"/>
    <mergeCell ref="S2:S3"/>
    <mergeCell ref="T2:T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99"/>
  <sheetViews>
    <sheetView topLeftCell="A57" zoomScaleNormal="100" workbookViewId="0">
      <selection sqref="A1:H1"/>
    </sheetView>
  </sheetViews>
  <sheetFormatPr defaultRowHeight="15" x14ac:dyDescent="0.25"/>
  <cols>
    <col min="1" max="1" width="6.5703125" style="49" customWidth="1"/>
    <col min="2" max="2" width="10.140625" style="49" customWidth="1"/>
    <col min="3" max="3" width="42.140625" style="49" customWidth="1"/>
    <col min="4" max="4" width="10.42578125" style="49" customWidth="1"/>
    <col min="5" max="5" width="10.5703125" style="49" customWidth="1"/>
    <col min="6" max="6" width="10.42578125" style="49" customWidth="1"/>
    <col min="7" max="7" width="10.5703125" style="49" customWidth="1"/>
    <col min="8" max="8" width="10.85546875" style="49" customWidth="1"/>
    <col min="9" max="10" width="10.140625" style="49" customWidth="1"/>
    <col min="11" max="16384" width="9.140625" style="46"/>
  </cols>
  <sheetData>
    <row r="1" spans="1:10" ht="21" customHeight="1" thickBot="1" x14ac:dyDescent="0.3">
      <c r="A1" s="381" t="s">
        <v>266</v>
      </c>
      <c r="B1" s="381"/>
      <c r="C1" s="381"/>
      <c r="D1" s="381"/>
      <c r="E1" s="381"/>
      <c r="F1" s="381"/>
      <c r="G1" s="381"/>
      <c r="H1" s="381"/>
    </row>
    <row r="2" spans="1:10" ht="41.25" customHeight="1" x14ac:dyDescent="0.25">
      <c r="A2" s="377" t="s">
        <v>131</v>
      </c>
      <c r="B2" s="379" t="s">
        <v>132</v>
      </c>
      <c r="C2" s="379"/>
      <c r="D2" s="379" t="s">
        <v>211</v>
      </c>
      <c r="E2" s="382" t="s">
        <v>233</v>
      </c>
      <c r="F2" s="382"/>
      <c r="G2" s="383" t="s">
        <v>238</v>
      </c>
      <c r="H2" s="403"/>
    </row>
    <row r="3" spans="1:10" ht="15" customHeight="1" x14ac:dyDescent="0.25">
      <c r="A3" s="378"/>
      <c r="B3" s="380"/>
      <c r="C3" s="380"/>
      <c r="D3" s="380"/>
      <c r="E3" s="165" t="s">
        <v>236</v>
      </c>
      <c r="F3" s="165" t="s">
        <v>237</v>
      </c>
      <c r="G3" s="165" t="s">
        <v>236</v>
      </c>
      <c r="H3" s="170" t="s">
        <v>237</v>
      </c>
    </row>
    <row r="4" spans="1:10" ht="14.25" customHeight="1" x14ac:dyDescent="0.25">
      <c r="A4" s="166"/>
      <c r="B4" s="333" t="s">
        <v>133</v>
      </c>
      <c r="C4" s="333"/>
      <c r="D4" s="232"/>
      <c r="E4" s="167"/>
      <c r="F4" s="167"/>
      <c r="G4" s="167"/>
      <c r="H4" s="171"/>
    </row>
    <row r="5" spans="1:10" s="49" customFormat="1" x14ac:dyDescent="0.25">
      <c r="A5" s="47"/>
      <c r="B5" s="327" t="s">
        <v>134</v>
      </c>
      <c r="C5" s="328"/>
      <c r="D5" s="85"/>
      <c r="E5" s="154">
        <f>ОБЕДЫ!P266</f>
        <v>13.7</v>
      </c>
      <c r="F5" s="154">
        <f>ОБЕДЫ!P268</f>
        <v>15.23</v>
      </c>
      <c r="G5" s="107">
        <f>E5*D5/1000</f>
        <v>0</v>
      </c>
      <c r="H5" s="108">
        <f>F5*D5/1000</f>
        <v>0</v>
      </c>
    </row>
    <row r="6" spans="1:10" s="49" customFormat="1" x14ac:dyDescent="0.25">
      <c r="A6" s="47"/>
      <c r="B6" s="327" t="s">
        <v>218</v>
      </c>
      <c r="C6" s="328"/>
      <c r="D6" s="85"/>
      <c r="E6" s="154">
        <f>ОБЕДЫ!O266</f>
        <v>9.9499999999999993</v>
      </c>
      <c r="F6" s="154">
        <f>ОБЕДЫ!O268</f>
        <v>11.06</v>
      </c>
      <c r="G6" s="107">
        <f>E6*D6/1000</f>
        <v>0</v>
      </c>
      <c r="H6" s="108">
        <f>F6*D6/1000</f>
        <v>0</v>
      </c>
    </row>
    <row r="7" spans="1:10" s="49" customFormat="1" x14ac:dyDescent="0.25">
      <c r="A7" s="47"/>
      <c r="B7" s="348" t="s">
        <v>135</v>
      </c>
      <c r="C7" s="349"/>
      <c r="D7" s="85"/>
      <c r="E7" s="154">
        <f>ОБЕДЫ!Q266</f>
        <v>15.94</v>
      </c>
      <c r="F7" s="154">
        <f>ОБЕДЫ!Q268</f>
        <v>17.71</v>
      </c>
      <c r="G7" s="107">
        <f>E7*D7/1000</f>
        <v>0</v>
      </c>
      <c r="H7" s="108">
        <f>F7*D7/1000</f>
        <v>0</v>
      </c>
    </row>
    <row r="8" spans="1:10" s="49" customFormat="1" x14ac:dyDescent="0.25">
      <c r="A8" s="47"/>
      <c r="B8" s="327" t="s">
        <v>259</v>
      </c>
      <c r="C8" s="324"/>
      <c r="D8" s="85"/>
      <c r="E8" s="154">
        <f>ОБЕДЫ!R266</f>
        <v>9.3000000000000007</v>
      </c>
      <c r="F8" s="154">
        <f>ОБЕДЫ!R268</f>
        <v>10.33</v>
      </c>
      <c r="G8" s="107">
        <f>E8*D8/1000</f>
        <v>0</v>
      </c>
      <c r="H8" s="108">
        <f>F8*D8/1000</f>
        <v>0</v>
      </c>
    </row>
    <row r="9" spans="1:10" s="49" customFormat="1" x14ac:dyDescent="0.25">
      <c r="A9" s="47"/>
      <c r="B9" s="327" t="s">
        <v>260</v>
      </c>
      <c r="C9" s="324"/>
      <c r="D9" s="85"/>
      <c r="E9" s="154">
        <f>ОБЕДЫ!S266</f>
        <v>9.5500000000000007</v>
      </c>
      <c r="F9" s="154">
        <f>ОБЕДЫ!S268</f>
        <v>11.46</v>
      </c>
      <c r="G9" s="107">
        <f>E9*D9/1000</f>
        <v>0</v>
      </c>
      <c r="H9" s="108">
        <f>F9*D9/1000</f>
        <v>0</v>
      </c>
    </row>
    <row r="10" spans="1:10" s="49" customFormat="1" ht="13.5" customHeight="1" x14ac:dyDescent="0.25">
      <c r="A10" s="48"/>
      <c r="B10" s="347" t="s">
        <v>194</v>
      </c>
      <c r="C10" s="347"/>
      <c r="D10" s="85"/>
      <c r="E10" s="154">
        <f>ОБЕДЫ!T266</f>
        <v>31.36</v>
      </c>
      <c r="F10" s="154">
        <f>ОБЕДЫ!T268</f>
        <v>34.229999999999997</v>
      </c>
      <c r="G10" s="107">
        <f>E10*D10/1000</f>
        <v>0</v>
      </c>
      <c r="H10" s="108">
        <f>F10*D10/1000</f>
        <v>0</v>
      </c>
    </row>
    <row r="11" spans="1:10" s="49" customFormat="1" x14ac:dyDescent="0.25">
      <c r="A11" s="47"/>
      <c r="B11" s="333" t="s">
        <v>24</v>
      </c>
      <c r="C11" s="333"/>
      <c r="D11" s="232"/>
      <c r="E11" s="154"/>
      <c r="F11" s="154"/>
      <c r="G11" s="107"/>
      <c r="H11" s="108"/>
    </row>
    <row r="12" spans="1:10" s="49" customFormat="1" x14ac:dyDescent="0.25">
      <c r="A12" s="47"/>
      <c r="B12" s="334" t="s">
        <v>136</v>
      </c>
      <c r="C12" s="334"/>
      <c r="D12" s="86"/>
      <c r="E12" s="154">
        <f>ОБЕДЫ!U266</f>
        <v>0.02</v>
      </c>
      <c r="F12" s="154">
        <f>ОБЕДЫ!U268</f>
        <v>0.02</v>
      </c>
      <c r="G12" s="107">
        <f>E12*D12</f>
        <v>0</v>
      </c>
      <c r="H12" s="108">
        <f>F12*D12</f>
        <v>0</v>
      </c>
    </row>
    <row r="13" spans="1:10" s="49" customFormat="1" x14ac:dyDescent="0.25">
      <c r="A13" s="47"/>
      <c r="B13" s="333" t="s">
        <v>0</v>
      </c>
      <c r="C13" s="333"/>
      <c r="D13" s="232"/>
      <c r="E13" s="154"/>
      <c r="F13" s="154"/>
      <c r="G13" s="107"/>
      <c r="H13" s="108"/>
    </row>
    <row r="14" spans="1:10" s="49" customFormat="1" x14ac:dyDescent="0.25">
      <c r="A14" s="47"/>
      <c r="B14" s="327" t="s">
        <v>137</v>
      </c>
      <c r="C14" s="328"/>
      <c r="D14" s="85"/>
      <c r="E14" s="154">
        <f>ОБЕДЫ!C266</f>
        <v>7.42</v>
      </c>
      <c r="F14" s="154">
        <f>ОБЕДЫ!C268</f>
        <v>8.5</v>
      </c>
      <c r="G14" s="107">
        <f>E14*D14/1000</f>
        <v>0</v>
      </c>
      <c r="H14" s="108">
        <f>F14*D14/1000</f>
        <v>0</v>
      </c>
    </row>
    <row r="15" spans="1:10" s="49" customFormat="1" x14ac:dyDescent="0.25">
      <c r="A15" s="47"/>
      <c r="B15" s="348" t="s">
        <v>239</v>
      </c>
      <c r="C15" s="349"/>
      <c r="D15" s="85"/>
      <c r="E15" s="154">
        <f>ОБЕДЫ!D266</f>
        <v>0</v>
      </c>
      <c r="F15" s="154">
        <f>ОБЕДЫ!D268</f>
        <v>0</v>
      </c>
      <c r="G15" s="107">
        <f>E15*D15/1000</f>
        <v>0</v>
      </c>
      <c r="H15" s="108">
        <f>F15*D15/1000</f>
        <v>0</v>
      </c>
      <c r="I15" s="151"/>
      <c r="J15" s="151"/>
    </row>
    <row r="16" spans="1:10" s="49" customFormat="1" x14ac:dyDescent="0.25">
      <c r="A16" s="47"/>
      <c r="B16" s="327" t="s">
        <v>138</v>
      </c>
      <c r="C16" s="328"/>
      <c r="D16" s="85"/>
      <c r="E16" s="154">
        <f>ОБЕДЫ!M266</f>
        <v>8.08</v>
      </c>
      <c r="F16" s="154">
        <f>ОБЕДЫ!M268</f>
        <v>9.5500000000000007</v>
      </c>
      <c r="G16" s="107">
        <f>E16*D16/1000</f>
        <v>0</v>
      </c>
      <c r="H16" s="108">
        <f>F16*D16/1000</f>
        <v>0</v>
      </c>
    </row>
    <row r="17" spans="1:8" s="49" customFormat="1" x14ac:dyDescent="0.25">
      <c r="A17" s="47"/>
      <c r="B17" s="348" t="s">
        <v>139</v>
      </c>
      <c r="C17" s="349"/>
      <c r="D17" s="85"/>
      <c r="E17" s="154">
        <f>ОБЕДЫ!J266</f>
        <v>5.57</v>
      </c>
      <c r="F17" s="154">
        <f>ОБЕДЫ!J268</f>
        <v>6.91</v>
      </c>
      <c r="G17" s="107">
        <f>E17*D17/1000</f>
        <v>0</v>
      </c>
      <c r="H17" s="108">
        <f>F17*D17/1000</f>
        <v>0</v>
      </c>
    </row>
    <row r="18" spans="1:8" s="49" customFormat="1" x14ac:dyDescent="0.25">
      <c r="A18" s="47"/>
      <c r="B18" s="327" t="s">
        <v>230</v>
      </c>
      <c r="C18" s="328"/>
      <c r="D18" s="85"/>
      <c r="E18" s="154">
        <f>ОБЕДЫ!K266</f>
        <v>0</v>
      </c>
      <c r="F18" s="154">
        <f>ОБЕДЫ!K268</f>
        <v>0</v>
      </c>
      <c r="G18" s="107">
        <f>E18*D18/1000</f>
        <v>0</v>
      </c>
      <c r="H18" s="108">
        <f>F18*D18/1000</f>
        <v>0</v>
      </c>
    </row>
    <row r="19" spans="1:8" s="51" customFormat="1" x14ac:dyDescent="0.25">
      <c r="A19" s="50"/>
      <c r="B19" s="327" t="s">
        <v>140</v>
      </c>
      <c r="C19" s="327"/>
      <c r="D19" s="85"/>
      <c r="E19" s="154">
        <f>ОБЕДЫ!G266</f>
        <v>0</v>
      </c>
      <c r="F19" s="154">
        <f>ОБЕДЫ!G268</f>
        <v>0</v>
      </c>
      <c r="G19" s="107">
        <f>E19*D19/1000</f>
        <v>0</v>
      </c>
      <c r="H19" s="108">
        <f>F19*D19/1000</f>
        <v>0</v>
      </c>
    </row>
    <row r="20" spans="1:8" s="51" customFormat="1" x14ac:dyDescent="0.25">
      <c r="A20" s="50"/>
      <c r="B20" s="327" t="s">
        <v>180</v>
      </c>
      <c r="C20" s="327"/>
      <c r="D20" s="85"/>
      <c r="E20" s="154">
        <f>ОБЕДЫ!H266</f>
        <v>0</v>
      </c>
      <c r="F20" s="154">
        <f>ОБЕДЫ!H268</f>
        <v>0</v>
      </c>
      <c r="G20" s="107">
        <f>E20*D20/1000</f>
        <v>0</v>
      </c>
      <c r="H20" s="108">
        <f>F20*D20/1000</f>
        <v>0</v>
      </c>
    </row>
    <row r="21" spans="1:8" s="51" customFormat="1" x14ac:dyDescent="0.25">
      <c r="A21" s="50"/>
      <c r="B21" s="327" t="s">
        <v>216</v>
      </c>
      <c r="C21" s="327"/>
      <c r="D21" s="85"/>
      <c r="E21" s="154">
        <f>ОБЕДЫ!I266</f>
        <v>0</v>
      </c>
      <c r="F21" s="154">
        <f>ОБЕДЫ!I268</f>
        <v>0</v>
      </c>
      <c r="G21" s="107">
        <f>E21*D21/1000</f>
        <v>0</v>
      </c>
      <c r="H21" s="108">
        <f>F21*D21/1000</f>
        <v>0</v>
      </c>
    </row>
    <row r="22" spans="1:8" s="51" customFormat="1" x14ac:dyDescent="0.25">
      <c r="A22" s="50"/>
      <c r="B22" s="327" t="s">
        <v>229</v>
      </c>
      <c r="C22" s="327"/>
      <c r="D22" s="85"/>
      <c r="E22" s="154">
        <f>ОБЕДЫ!E266</f>
        <v>20</v>
      </c>
      <c r="F22" s="154">
        <f>ОБЕДЫ!E268</f>
        <v>0</v>
      </c>
      <c r="G22" s="107">
        <f>E22*D22/1000</f>
        <v>0</v>
      </c>
      <c r="H22" s="108">
        <f>F22*D22/1000</f>
        <v>0</v>
      </c>
    </row>
    <row r="23" spans="1:8" s="51" customFormat="1" x14ac:dyDescent="0.25">
      <c r="A23" s="50"/>
      <c r="B23" s="327" t="s">
        <v>222</v>
      </c>
      <c r="C23" s="327"/>
      <c r="D23" s="85"/>
      <c r="E23" s="154">
        <f>ОБЕДЫ!F266</f>
        <v>0</v>
      </c>
      <c r="F23" s="154">
        <f>ОБЕДЫ!F268</f>
        <v>0</v>
      </c>
      <c r="G23" s="107">
        <f>E23*D23/1000</f>
        <v>0</v>
      </c>
      <c r="H23" s="108">
        <f>F23*D23/1000</f>
        <v>0</v>
      </c>
    </row>
    <row r="24" spans="1:8" s="51" customFormat="1" x14ac:dyDescent="0.25">
      <c r="A24" s="50"/>
      <c r="B24" s="327" t="s">
        <v>141</v>
      </c>
      <c r="C24" s="327"/>
      <c r="D24" s="85"/>
      <c r="E24" s="154">
        <f>ОБЕДЫ!N266</f>
        <v>0</v>
      </c>
      <c r="F24" s="154">
        <f>ОБЕДЫ!N268</f>
        <v>0</v>
      </c>
      <c r="G24" s="107">
        <f>E24*D24/1000</f>
        <v>0</v>
      </c>
      <c r="H24" s="108">
        <f>F24*D24/1000</f>
        <v>0</v>
      </c>
    </row>
    <row r="25" spans="1:8" s="49" customFormat="1" x14ac:dyDescent="0.25">
      <c r="A25" s="47"/>
      <c r="B25" s="327" t="s">
        <v>142</v>
      </c>
      <c r="C25" s="327"/>
      <c r="D25" s="85"/>
      <c r="E25" s="154">
        <f>ОБЕДЫ!L266</f>
        <v>0</v>
      </c>
      <c r="F25" s="154">
        <f>ОБЕДЫ!L268</f>
        <v>0</v>
      </c>
      <c r="G25" s="107">
        <f>E25*D25/1000</f>
        <v>0</v>
      </c>
      <c r="H25" s="108">
        <f>F25*D25/1000</f>
        <v>0</v>
      </c>
    </row>
    <row r="26" spans="1:8" s="51" customFormat="1" x14ac:dyDescent="0.25">
      <c r="A26" s="52"/>
      <c r="B26" s="333" t="s">
        <v>143</v>
      </c>
      <c r="C26" s="333"/>
      <c r="D26" s="232"/>
      <c r="E26" s="154"/>
      <c r="F26" s="154"/>
      <c r="G26" s="107"/>
      <c r="H26" s="108"/>
    </row>
    <row r="27" spans="1:8" s="49" customFormat="1" ht="15" customHeight="1" x14ac:dyDescent="0.25">
      <c r="A27" s="47"/>
      <c r="B27" s="327" t="s">
        <v>144</v>
      </c>
      <c r="C27" s="328"/>
      <c r="D27" s="85"/>
      <c r="E27" s="154">
        <f>ОБЕДЫ!AV266</f>
        <v>1.57</v>
      </c>
      <c r="F27" s="154">
        <f>ОБЕДЫ!AV268</f>
        <v>1.78</v>
      </c>
      <c r="G27" s="107">
        <f>E27*D27/1000</f>
        <v>0</v>
      </c>
      <c r="H27" s="108">
        <f>F27*D27/1000</f>
        <v>0</v>
      </c>
    </row>
    <row r="28" spans="1:8" s="49" customFormat="1" x14ac:dyDescent="0.25">
      <c r="A28" s="47"/>
      <c r="B28" s="327" t="s">
        <v>145</v>
      </c>
      <c r="C28" s="328"/>
      <c r="D28" s="85"/>
      <c r="E28" s="154">
        <f>ОБЕДЫ!AX266</f>
        <v>7.82</v>
      </c>
      <c r="F28" s="154">
        <f>ОБЕДЫ!AX268</f>
        <v>9.33</v>
      </c>
      <c r="G28" s="107">
        <f>E28*D28/1000</f>
        <v>0</v>
      </c>
      <c r="H28" s="108">
        <f>F28*D28/1000</f>
        <v>0</v>
      </c>
    </row>
    <row r="29" spans="1:8" s="49" customFormat="1" x14ac:dyDescent="0.25">
      <c r="A29" s="47"/>
      <c r="B29" s="327" t="s">
        <v>146</v>
      </c>
      <c r="C29" s="328"/>
      <c r="D29" s="85"/>
      <c r="E29" s="154">
        <f>ОБЕДЫ!AW266</f>
        <v>0</v>
      </c>
      <c r="F29" s="154">
        <f>ОБЕДЫ!AW268</f>
        <v>0</v>
      </c>
      <c r="G29" s="107">
        <f>E29*D29/1000</f>
        <v>0</v>
      </c>
      <c r="H29" s="108">
        <f>F29*D29/1000</f>
        <v>0</v>
      </c>
    </row>
    <row r="30" spans="1:8" s="49" customFormat="1" x14ac:dyDescent="0.25">
      <c r="A30" s="47"/>
      <c r="B30" s="327" t="s">
        <v>187</v>
      </c>
      <c r="C30" s="324"/>
      <c r="D30" s="85"/>
      <c r="E30" s="154">
        <f>ОБЕДЫ!BC266</f>
        <v>0</v>
      </c>
      <c r="F30" s="154">
        <f>ОБЕДЫ!BC268</f>
        <v>0</v>
      </c>
      <c r="G30" s="107">
        <f>E30*D30/1000</f>
        <v>0</v>
      </c>
      <c r="H30" s="108">
        <f>F30*D30/1000</f>
        <v>0</v>
      </c>
    </row>
    <row r="31" spans="1:8" s="49" customFormat="1" x14ac:dyDescent="0.25">
      <c r="A31" s="47"/>
      <c r="B31" s="324" t="s">
        <v>147</v>
      </c>
      <c r="C31" s="324"/>
      <c r="D31" s="85"/>
      <c r="E31" s="154">
        <f>ОБЕДЫ!AZ266</f>
        <v>3.4</v>
      </c>
      <c r="F31" s="154">
        <f>ОБЕДЫ!AZ268</f>
        <v>4.26</v>
      </c>
      <c r="G31" s="107">
        <f>E31*D31/1000</f>
        <v>0</v>
      </c>
      <c r="H31" s="108">
        <f>F31*D31/1000</f>
        <v>0</v>
      </c>
    </row>
    <row r="32" spans="1:8" s="49" customFormat="1" x14ac:dyDescent="0.25">
      <c r="A32" s="47"/>
      <c r="B32" s="327" t="s">
        <v>188</v>
      </c>
      <c r="C32" s="324"/>
      <c r="D32" s="85"/>
      <c r="E32" s="154">
        <f>ОБЕДЫ!BA266</f>
        <v>6.9</v>
      </c>
      <c r="F32" s="154">
        <f>ОБЕДЫ!BA268</f>
        <v>8.2799999999999994</v>
      </c>
      <c r="G32" s="107">
        <f>E32*D32/1000</f>
        <v>0</v>
      </c>
      <c r="H32" s="108">
        <f>F32*D32/1000</f>
        <v>0</v>
      </c>
    </row>
    <row r="33" spans="1:8" s="49" customFormat="1" x14ac:dyDescent="0.25">
      <c r="A33" s="47"/>
      <c r="B33" s="327" t="s">
        <v>54</v>
      </c>
      <c r="C33" s="328"/>
      <c r="D33" s="85"/>
      <c r="E33" s="154">
        <f>ОБЕДЫ!BB266</f>
        <v>3.5</v>
      </c>
      <c r="F33" s="154">
        <f>ОБЕДЫ!BB268</f>
        <v>4.2</v>
      </c>
      <c r="G33" s="107">
        <f>E33*D33/1000</f>
        <v>0</v>
      </c>
      <c r="H33" s="108">
        <f>F33*D33/1000</f>
        <v>0</v>
      </c>
    </row>
    <row r="34" spans="1:8" s="49" customFormat="1" x14ac:dyDescent="0.25">
      <c r="A34" s="47"/>
      <c r="B34" s="327" t="s">
        <v>148</v>
      </c>
      <c r="C34" s="328"/>
      <c r="D34" s="85"/>
      <c r="E34" s="154">
        <f>ОБЕДЫ!BD266</f>
        <v>6.1</v>
      </c>
      <c r="F34" s="154">
        <f>ОБЕДЫ!BD268</f>
        <v>7.37</v>
      </c>
      <c r="G34" s="107">
        <f>E34*D34/1000</f>
        <v>0</v>
      </c>
      <c r="H34" s="108">
        <f>F34*D34/1000</f>
        <v>0</v>
      </c>
    </row>
    <row r="35" spans="1:8" s="49" customFormat="1" x14ac:dyDescent="0.25">
      <c r="A35" s="47"/>
      <c r="B35" s="333" t="s">
        <v>149</v>
      </c>
      <c r="C35" s="333"/>
      <c r="D35" s="232"/>
      <c r="E35" s="154"/>
      <c r="F35" s="154"/>
      <c r="G35" s="107"/>
      <c r="H35" s="108"/>
    </row>
    <row r="36" spans="1:8" s="49" customFormat="1" x14ac:dyDescent="0.25">
      <c r="A36" s="47"/>
      <c r="B36" s="327" t="s">
        <v>150</v>
      </c>
      <c r="C36" s="328"/>
      <c r="D36" s="85"/>
      <c r="E36" s="154">
        <f>ОБЕДЫ!AI266</f>
        <v>33.53</v>
      </c>
      <c r="F36" s="154">
        <f>ОБЕДЫ!AI268</f>
        <v>33.53</v>
      </c>
      <c r="G36" s="107">
        <f>E36*D36/1000</f>
        <v>0</v>
      </c>
      <c r="H36" s="108">
        <f>F36*D36/1000</f>
        <v>0</v>
      </c>
    </row>
    <row r="37" spans="1:8" s="49" customFormat="1" x14ac:dyDescent="0.25">
      <c r="A37" s="47"/>
      <c r="B37" s="348" t="s">
        <v>264</v>
      </c>
      <c r="C37" s="349"/>
      <c r="D37" s="85"/>
      <c r="E37" s="154">
        <f>ОБЕДЫ!AJ266</f>
        <v>20</v>
      </c>
      <c r="F37" s="154">
        <f>ОБЕДЫ!AJ268</f>
        <v>20</v>
      </c>
      <c r="G37" s="107">
        <f>E37*D37/1000</f>
        <v>0</v>
      </c>
      <c r="H37" s="108">
        <f>F37*D37/1000</f>
        <v>0</v>
      </c>
    </row>
    <row r="38" spans="1:8" s="49" customFormat="1" x14ac:dyDescent="0.25">
      <c r="A38" s="47"/>
      <c r="B38" s="327" t="s">
        <v>189</v>
      </c>
      <c r="C38" s="324"/>
      <c r="D38" s="85"/>
      <c r="E38" s="154">
        <f>ОБЕДЫ!AK266</f>
        <v>0</v>
      </c>
      <c r="F38" s="154">
        <f>ОБЕДЫ!AK268</f>
        <v>0</v>
      </c>
      <c r="G38" s="107">
        <f>E38*D38/1000</f>
        <v>0</v>
      </c>
      <c r="H38" s="108">
        <f>F38*D38/1000</f>
        <v>0</v>
      </c>
    </row>
    <row r="39" spans="1:8" s="49" customFormat="1" x14ac:dyDescent="0.25">
      <c r="A39" s="47"/>
      <c r="B39" s="327" t="s">
        <v>151</v>
      </c>
      <c r="C39" s="328"/>
      <c r="D39" s="85"/>
      <c r="E39" s="154">
        <f>ОБЕДЫ!V266</f>
        <v>123.55</v>
      </c>
      <c r="F39" s="154">
        <f>ОБЕДЫ!V268</f>
        <v>147.32</v>
      </c>
      <c r="G39" s="107">
        <f>E39*D39/1000</f>
        <v>0</v>
      </c>
      <c r="H39" s="108">
        <f>F39*D39/1000</f>
        <v>0</v>
      </c>
    </row>
    <row r="40" spans="1:8" s="49" customFormat="1" x14ac:dyDescent="0.25">
      <c r="A40" s="47"/>
      <c r="B40" s="327" t="s">
        <v>152</v>
      </c>
      <c r="C40" s="328"/>
      <c r="D40" s="85"/>
      <c r="E40" s="154">
        <f>ОБЕДЫ!W266</f>
        <v>54.66</v>
      </c>
      <c r="F40" s="154">
        <f>ОБЕДЫ!W268</f>
        <v>68.81</v>
      </c>
      <c r="G40" s="107">
        <f>E40*D40/1000</f>
        <v>0</v>
      </c>
      <c r="H40" s="108">
        <f>F40*D40/1000</f>
        <v>0</v>
      </c>
    </row>
    <row r="41" spans="1:8" s="49" customFormat="1" x14ac:dyDescent="0.25">
      <c r="A41" s="47"/>
      <c r="B41" s="327" t="s">
        <v>153</v>
      </c>
      <c r="C41" s="328"/>
      <c r="D41" s="85"/>
      <c r="E41" s="154">
        <f>ОБЕДЫ!X266</f>
        <v>23.35</v>
      </c>
      <c r="F41" s="154">
        <f>ОБЕДЫ!X268</f>
        <v>27.69</v>
      </c>
      <c r="G41" s="107">
        <f>E41*D41/1000</f>
        <v>0</v>
      </c>
      <c r="H41" s="108">
        <f>F41*D41/1000</f>
        <v>0</v>
      </c>
    </row>
    <row r="42" spans="1:8" s="49" customFormat="1" x14ac:dyDescent="0.25">
      <c r="A42" s="47"/>
      <c r="B42" s="327" t="s">
        <v>154</v>
      </c>
      <c r="C42" s="328"/>
      <c r="D42" s="85"/>
      <c r="E42" s="154">
        <f>ОБЕДЫ!Y266</f>
        <v>24.34</v>
      </c>
      <c r="F42" s="154">
        <f>ОБЕДЫ!Y268</f>
        <v>29.2</v>
      </c>
      <c r="G42" s="107">
        <f>E42*D42/1000</f>
        <v>0</v>
      </c>
      <c r="H42" s="108">
        <f>F42*D42/1000</f>
        <v>0</v>
      </c>
    </row>
    <row r="43" spans="1:8" s="49" customFormat="1" x14ac:dyDescent="0.25">
      <c r="A43" s="47"/>
      <c r="B43" s="327" t="s">
        <v>155</v>
      </c>
      <c r="C43" s="328"/>
      <c r="D43" s="85"/>
      <c r="E43" s="154">
        <f>ОБЕДЫ!Z266</f>
        <v>21.5</v>
      </c>
      <c r="F43" s="154">
        <f>ОБЕДЫ!Z268</f>
        <v>31.5</v>
      </c>
      <c r="G43" s="107">
        <f>E43*D43/1000</f>
        <v>0</v>
      </c>
      <c r="H43" s="108">
        <f>F43*D43/1000</f>
        <v>0</v>
      </c>
    </row>
    <row r="44" spans="1:8" s="49" customFormat="1" ht="15" customHeight="1" x14ac:dyDescent="0.25">
      <c r="A44" s="47"/>
      <c r="B44" s="327" t="s">
        <v>156</v>
      </c>
      <c r="C44" s="327"/>
      <c r="D44" s="85"/>
      <c r="E44" s="154">
        <f>ОБЕДЫ!AB266</f>
        <v>46.8</v>
      </c>
      <c r="F44" s="154">
        <f>ОБЕДЫ!AB268</f>
        <v>78</v>
      </c>
      <c r="G44" s="107">
        <f>E44*D44/1000</f>
        <v>0</v>
      </c>
      <c r="H44" s="108">
        <f>F44*D44/1000</f>
        <v>0</v>
      </c>
    </row>
    <row r="45" spans="1:8" s="49" customFormat="1" ht="15" hidden="1" customHeight="1" x14ac:dyDescent="0.25">
      <c r="A45" s="47"/>
      <c r="B45" s="327" t="s">
        <v>157</v>
      </c>
      <c r="C45" s="327"/>
      <c r="D45" s="85"/>
      <c r="E45" s="154"/>
      <c r="F45" s="154"/>
      <c r="G45" s="107"/>
      <c r="H45" s="108"/>
    </row>
    <row r="46" spans="1:8" s="49" customFormat="1" ht="15" customHeight="1" x14ac:dyDescent="0.25">
      <c r="A46" s="47"/>
      <c r="B46" s="339" t="s">
        <v>158</v>
      </c>
      <c r="C46" s="339"/>
      <c r="D46" s="233"/>
      <c r="E46" s="154"/>
      <c r="F46" s="154"/>
      <c r="G46" s="107"/>
      <c r="H46" s="108"/>
    </row>
    <row r="47" spans="1:8" s="49" customFormat="1" ht="14.25" customHeight="1" x14ac:dyDescent="0.25">
      <c r="A47" s="47"/>
      <c r="B47" s="327" t="s">
        <v>159</v>
      </c>
      <c r="C47" s="328"/>
      <c r="D47" s="85"/>
      <c r="E47" s="154">
        <f>ОБЕДЫ!AL266</f>
        <v>4.96</v>
      </c>
      <c r="F47" s="154">
        <f>ОБЕДЫ!AL268</f>
        <v>7.44</v>
      </c>
      <c r="G47" s="107">
        <f>E47*D47/1000</f>
        <v>0</v>
      </c>
      <c r="H47" s="108">
        <f>F47*D47/1000</f>
        <v>0</v>
      </c>
    </row>
    <row r="48" spans="1:8" s="49" customFormat="1" ht="15" customHeight="1" x14ac:dyDescent="0.25">
      <c r="A48" s="47"/>
      <c r="B48" s="327" t="s">
        <v>160</v>
      </c>
      <c r="C48" s="328"/>
      <c r="D48" s="85"/>
      <c r="E48" s="154">
        <f>ОБЕДЫ!AN266</f>
        <v>2</v>
      </c>
      <c r="F48" s="154">
        <f>ОБЕДЫ!AN268</f>
        <v>2</v>
      </c>
      <c r="G48" s="107">
        <f>E48*D48/1000</f>
        <v>0</v>
      </c>
      <c r="H48" s="108">
        <f>F48*D48/1000</f>
        <v>0</v>
      </c>
    </row>
    <row r="49" spans="1:10" s="49" customFormat="1" x14ac:dyDescent="0.25">
      <c r="A49" s="47"/>
      <c r="B49" s="327" t="s">
        <v>161</v>
      </c>
      <c r="C49" s="328"/>
      <c r="D49" s="85"/>
      <c r="E49" s="154">
        <f>ОБЕДЫ!AM266</f>
        <v>0</v>
      </c>
      <c r="F49" s="154">
        <f>ОБЕДЫ!AM268</f>
        <v>0</v>
      </c>
      <c r="G49" s="107">
        <f>E49*D49/1000</f>
        <v>0</v>
      </c>
      <c r="H49" s="108">
        <f>F49*D49/1000</f>
        <v>0</v>
      </c>
    </row>
    <row r="50" spans="1:10" s="49" customFormat="1" x14ac:dyDescent="0.25">
      <c r="A50" s="47"/>
      <c r="B50" s="327" t="s">
        <v>162</v>
      </c>
      <c r="C50" s="328"/>
      <c r="D50" s="85"/>
      <c r="E50" s="154">
        <f>ОБЕДЫ!AF266</f>
        <v>2.34</v>
      </c>
      <c r="F50" s="154">
        <f>ОБЕДЫ!AF268</f>
        <v>2.74</v>
      </c>
      <c r="G50" s="107">
        <f>E50*D50/1000</f>
        <v>0</v>
      </c>
      <c r="H50" s="108">
        <f>F50*D50/1000</f>
        <v>0</v>
      </c>
    </row>
    <row r="51" spans="1:10" s="49" customFormat="1" x14ac:dyDescent="0.25">
      <c r="A51" s="47"/>
      <c r="B51" s="327" t="s">
        <v>163</v>
      </c>
      <c r="C51" s="327"/>
      <c r="D51" s="85"/>
      <c r="E51" s="154">
        <f>ОБЕДЫ!AH266</f>
        <v>0</v>
      </c>
      <c r="F51" s="154">
        <f>ОБЕДЫ!AH268</f>
        <v>0</v>
      </c>
      <c r="G51" s="107">
        <f>E51*D51/1000</f>
        <v>0</v>
      </c>
      <c r="H51" s="108">
        <f>F51*D51/1000</f>
        <v>0</v>
      </c>
    </row>
    <row r="52" spans="1:10" s="49" customFormat="1" x14ac:dyDescent="0.25">
      <c r="A52" s="47"/>
      <c r="B52" s="327" t="s">
        <v>164</v>
      </c>
      <c r="C52" s="327"/>
      <c r="D52" s="85"/>
      <c r="E52" s="154">
        <f>ОБЕДЫ!AG266</f>
        <v>0.92</v>
      </c>
      <c r="F52" s="154">
        <f>ОБЕДЫ!AG268</f>
        <v>1.1499999999999999</v>
      </c>
      <c r="G52" s="107">
        <f>E52*D52/1000</f>
        <v>0</v>
      </c>
      <c r="H52" s="108">
        <f>F52*D52/1000</f>
        <v>0</v>
      </c>
    </row>
    <row r="53" spans="1:10" s="49" customFormat="1" x14ac:dyDescent="0.25">
      <c r="A53" s="47"/>
      <c r="B53" s="327" t="s">
        <v>33</v>
      </c>
      <c r="C53" s="324"/>
      <c r="D53" s="85"/>
      <c r="E53" s="154">
        <f>ОБЕДЫ!AD266</f>
        <v>4.4000000000000004</v>
      </c>
      <c r="F53" s="154">
        <f>ОБЕДЫ!AD268</f>
        <v>6.75</v>
      </c>
      <c r="G53" s="107">
        <f>E53*D53/1000</f>
        <v>0</v>
      </c>
      <c r="H53" s="108">
        <f>F53*D53/1000</f>
        <v>0</v>
      </c>
    </row>
    <row r="54" spans="1:10" s="49" customFormat="1" x14ac:dyDescent="0.25">
      <c r="A54" s="47"/>
      <c r="B54" s="327" t="s">
        <v>32</v>
      </c>
      <c r="C54" s="327"/>
      <c r="D54" s="85"/>
      <c r="E54" s="154">
        <f>ОБЕДЫ!AC266</f>
        <v>0</v>
      </c>
      <c r="F54" s="154">
        <f>ОБЕДЫ!AC268</f>
        <v>0</v>
      </c>
      <c r="G54" s="107">
        <f>E54*D54/1000</f>
        <v>0</v>
      </c>
      <c r="H54" s="108">
        <f>F54*D54/1000</f>
        <v>0</v>
      </c>
    </row>
    <row r="55" spans="1:10" s="49" customFormat="1" ht="15.75" customHeight="1" x14ac:dyDescent="0.25">
      <c r="A55" s="48"/>
      <c r="B55" s="335" t="s">
        <v>165</v>
      </c>
      <c r="C55" s="336"/>
      <c r="D55" s="87"/>
      <c r="E55" s="154">
        <f>ОБЕДЫ!AQ266</f>
        <v>60</v>
      </c>
      <c r="F55" s="154">
        <f>ОБЕДЫ!AQ268</f>
        <v>60</v>
      </c>
      <c r="G55" s="107">
        <f>E55*D55/1000</f>
        <v>0</v>
      </c>
      <c r="H55" s="108">
        <f>F55*D55/1000</f>
        <v>0</v>
      </c>
      <c r="I55" s="59"/>
      <c r="J55" s="59"/>
    </row>
    <row r="56" spans="1:10" s="49" customFormat="1" ht="15.75" customHeight="1" x14ac:dyDescent="0.25">
      <c r="A56" s="48"/>
      <c r="B56" s="337" t="s">
        <v>213</v>
      </c>
      <c r="C56" s="338"/>
      <c r="D56" s="87"/>
      <c r="E56" s="154">
        <f>ОБЕДЫ!AP266</f>
        <v>20</v>
      </c>
      <c r="F56" s="154">
        <f>ОБЕДЫ!AP268</f>
        <v>0</v>
      </c>
      <c r="G56" s="107">
        <f>E56*D56/1000</f>
        <v>0</v>
      </c>
      <c r="H56" s="108">
        <f>F56*D56/1000</f>
        <v>0</v>
      </c>
      <c r="I56" s="59"/>
      <c r="J56" s="59"/>
    </row>
    <row r="57" spans="1:10" s="49" customFormat="1" ht="15.75" customHeight="1" x14ac:dyDescent="0.25">
      <c r="A57" s="48"/>
      <c r="B57" s="337" t="s">
        <v>182</v>
      </c>
      <c r="C57" s="338"/>
      <c r="D57" s="87"/>
      <c r="E57" s="154">
        <f>ОБЕДЫ!AR266</f>
        <v>0</v>
      </c>
      <c r="F57" s="154">
        <f>ОБЕДЫ!AR268</f>
        <v>0</v>
      </c>
      <c r="G57" s="107">
        <f>E57*D57/1000</f>
        <v>0</v>
      </c>
      <c r="H57" s="108">
        <f>F57*D57/1000</f>
        <v>0</v>
      </c>
      <c r="I57" s="59"/>
      <c r="J57" s="59"/>
    </row>
    <row r="58" spans="1:10" s="49" customFormat="1" x14ac:dyDescent="0.25">
      <c r="A58" s="47"/>
      <c r="B58" s="352" t="s">
        <v>166</v>
      </c>
      <c r="C58" s="353"/>
      <c r="D58" s="232"/>
      <c r="E58" s="154"/>
      <c r="F58" s="154"/>
      <c r="G58" s="107"/>
      <c r="H58" s="108"/>
    </row>
    <row r="59" spans="1:10" s="49" customFormat="1" x14ac:dyDescent="0.25">
      <c r="A59" s="47"/>
      <c r="B59" s="327" t="s">
        <v>167</v>
      </c>
      <c r="C59" s="328"/>
      <c r="D59" s="85"/>
      <c r="E59" s="154">
        <f>ОБЕДЫ!AS266</f>
        <v>49.06</v>
      </c>
      <c r="F59" s="154">
        <f>ОБЕДЫ!AS268</f>
        <v>59.52</v>
      </c>
      <c r="G59" s="107">
        <f>E59*D59/1000</f>
        <v>0</v>
      </c>
      <c r="H59" s="108">
        <f>F59*D59/1000</f>
        <v>0</v>
      </c>
    </row>
    <row r="60" spans="1:10" s="49" customFormat="1" x14ac:dyDescent="0.25">
      <c r="A60" s="47"/>
      <c r="B60" s="327" t="s">
        <v>168</v>
      </c>
      <c r="C60" s="328"/>
      <c r="D60" s="85"/>
      <c r="E60" s="154">
        <f>ОБЕДЫ!AU266</f>
        <v>30</v>
      </c>
      <c r="F60" s="154">
        <f>ОБЕДЫ!AU268</f>
        <v>40</v>
      </c>
      <c r="G60" s="107">
        <f>E60*D60/1000</f>
        <v>0</v>
      </c>
      <c r="H60" s="108">
        <f>F60*D60/1000</f>
        <v>0</v>
      </c>
    </row>
    <row r="61" spans="1:10" s="49" customFormat="1" x14ac:dyDescent="0.25">
      <c r="A61" s="47"/>
      <c r="B61" s="324" t="s">
        <v>46</v>
      </c>
      <c r="C61" s="324"/>
      <c r="D61" s="85"/>
      <c r="E61" s="154">
        <f>ОБЕДЫ!AT266</f>
        <v>1.92</v>
      </c>
      <c r="F61" s="154">
        <f>ОБЕДЫ!AT268</f>
        <v>2.14</v>
      </c>
      <c r="G61" s="107">
        <f>E61*D61/1000</f>
        <v>0</v>
      </c>
      <c r="H61" s="108">
        <f>F61*D61/1000</f>
        <v>0</v>
      </c>
    </row>
    <row r="62" spans="1:10" s="49" customFormat="1" x14ac:dyDescent="0.25">
      <c r="A62" s="47"/>
      <c r="B62" s="333" t="s">
        <v>57</v>
      </c>
      <c r="C62" s="333"/>
      <c r="D62" s="232"/>
      <c r="E62" s="154"/>
      <c r="F62" s="154"/>
      <c r="G62" s="107"/>
      <c r="H62" s="108"/>
    </row>
    <row r="63" spans="1:10" s="49" customFormat="1" x14ac:dyDescent="0.25">
      <c r="A63" s="47"/>
      <c r="B63" s="334" t="s">
        <v>169</v>
      </c>
      <c r="C63" s="334"/>
      <c r="D63" s="86"/>
      <c r="E63" s="154">
        <f>ОБЕДЫ!BG266</f>
        <v>0</v>
      </c>
      <c r="F63" s="154">
        <f>ОБЕДЫ!BG268</f>
        <v>0</v>
      </c>
      <c r="G63" s="107">
        <f>E63*D63/1000</f>
        <v>0</v>
      </c>
      <c r="H63" s="108">
        <f>F63*D63/1000</f>
        <v>0</v>
      </c>
    </row>
    <row r="64" spans="1:10" s="49" customFormat="1" x14ac:dyDescent="0.25">
      <c r="A64" s="47"/>
      <c r="B64" s="329" t="s">
        <v>225</v>
      </c>
      <c r="C64" s="330"/>
      <c r="D64" s="86"/>
      <c r="E64" s="154">
        <f>ОБЕДЫ!BE266</f>
        <v>3.6</v>
      </c>
      <c r="F64" s="154">
        <f>ОБЕДЫ!BE268</f>
        <v>0</v>
      </c>
      <c r="G64" s="107">
        <f>E64*D64/1000</f>
        <v>0</v>
      </c>
      <c r="H64" s="108">
        <f>F64*D64/1000</f>
        <v>0</v>
      </c>
    </row>
    <row r="65" spans="1:10" s="49" customFormat="1" ht="15" hidden="1" customHeight="1" x14ac:dyDescent="0.25">
      <c r="A65" s="47"/>
      <c r="B65" s="329"/>
      <c r="C65" s="330"/>
      <c r="D65" s="86"/>
      <c r="E65" s="154"/>
      <c r="F65" s="154"/>
      <c r="G65" s="107"/>
      <c r="H65" s="108"/>
    </row>
    <row r="66" spans="1:10" s="49" customFormat="1" x14ac:dyDescent="0.25">
      <c r="A66" s="47"/>
      <c r="B66" s="331" t="s">
        <v>223</v>
      </c>
      <c r="C66" s="332"/>
      <c r="D66" s="86"/>
      <c r="E66" s="154"/>
      <c r="F66" s="154"/>
      <c r="G66" s="107"/>
      <c r="H66" s="108"/>
    </row>
    <row r="67" spans="1:10" s="49" customFormat="1" x14ac:dyDescent="0.25">
      <c r="A67" s="47"/>
      <c r="B67" s="329" t="s">
        <v>224</v>
      </c>
      <c r="C67" s="330"/>
      <c r="D67" s="86"/>
      <c r="E67" s="154">
        <f>ОБЕДЫ!BQ266</f>
        <v>14</v>
      </c>
      <c r="F67" s="154">
        <f>ОБЕДЫ!BQ268</f>
        <v>0</v>
      </c>
      <c r="G67" s="107">
        <f>E67*D67/1000</f>
        <v>0</v>
      </c>
      <c r="H67" s="108">
        <f>F67*D67/1000</f>
        <v>0</v>
      </c>
    </row>
    <row r="68" spans="1:10" s="49" customFormat="1" x14ac:dyDescent="0.25">
      <c r="A68" s="47"/>
      <c r="B68" s="333" t="s">
        <v>8</v>
      </c>
      <c r="C68" s="333"/>
      <c r="D68" s="232"/>
      <c r="E68" s="154"/>
      <c r="F68" s="154"/>
      <c r="G68" s="107"/>
      <c r="H68" s="108"/>
    </row>
    <row r="69" spans="1:10" s="49" customFormat="1" x14ac:dyDescent="0.25">
      <c r="A69" s="47"/>
      <c r="B69" s="327" t="s">
        <v>262</v>
      </c>
      <c r="C69" s="328"/>
      <c r="D69" s="85"/>
      <c r="E69" s="154">
        <f>ОБЕДЫ!BH266</f>
        <v>0.28000000000000003</v>
      </c>
      <c r="F69" s="154">
        <f>ОБЕДЫ!BH268</f>
        <v>0.28000000000000003</v>
      </c>
      <c r="G69" s="107">
        <f>E69*D69/1000</f>
        <v>0</v>
      </c>
      <c r="H69" s="108">
        <f>F69*D69/1000</f>
        <v>0</v>
      </c>
    </row>
    <row r="70" spans="1:10" s="49" customFormat="1" x14ac:dyDescent="0.25">
      <c r="A70" s="47"/>
      <c r="B70" s="327" t="s">
        <v>190</v>
      </c>
      <c r="C70" s="324"/>
      <c r="D70" s="85"/>
      <c r="E70" s="154">
        <f>ОБЕДЫ!BK266</f>
        <v>0</v>
      </c>
      <c r="F70" s="154">
        <f>ОБЕДЫ!BK268</f>
        <v>0</v>
      </c>
      <c r="G70" s="107">
        <f>E70*D70/1000</f>
        <v>0</v>
      </c>
      <c r="H70" s="108">
        <f>F70*D70/1000</f>
        <v>0</v>
      </c>
    </row>
    <row r="71" spans="1:10" s="49" customFormat="1" x14ac:dyDescent="0.25">
      <c r="A71" s="47"/>
      <c r="B71" s="327" t="s">
        <v>191</v>
      </c>
      <c r="C71" s="324"/>
      <c r="D71" s="85"/>
      <c r="E71" s="154">
        <f>ОБЕДЫ!BL266</f>
        <v>0</v>
      </c>
      <c r="F71" s="154">
        <f>ОБЕДЫ!BL268</f>
        <v>0</v>
      </c>
      <c r="G71" s="107">
        <f>E71*D71/1000</f>
        <v>0</v>
      </c>
      <c r="H71" s="108">
        <f>F71*D71/1000</f>
        <v>0</v>
      </c>
    </row>
    <row r="72" spans="1:10" s="49" customFormat="1" x14ac:dyDescent="0.25">
      <c r="A72" s="47"/>
      <c r="B72" s="324" t="s">
        <v>170</v>
      </c>
      <c r="C72" s="324"/>
      <c r="D72" s="85"/>
      <c r="E72" s="154">
        <f>ОБЕДЫ!BM266</f>
        <v>0</v>
      </c>
      <c r="F72" s="154">
        <f>ОБЕДЫ!BM268</f>
        <v>0</v>
      </c>
      <c r="G72" s="107">
        <f>E72*D72/1000</f>
        <v>0</v>
      </c>
      <c r="H72" s="108">
        <f>F72*D72/1000</f>
        <v>0</v>
      </c>
    </row>
    <row r="73" spans="1:10" s="49" customFormat="1" x14ac:dyDescent="0.25">
      <c r="A73" s="47"/>
      <c r="B73" s="324" t="s">
        <v>171</v>
      </c>
      <c r="C73" s="324"/>
      <c r="D73" s="85"/>
      <c r="E73" s="154">
        <f>ОБЕДЫ!BJ266</f>
        <v>7.63</v>
      </c>
      <c r="F73" s="154">
        <f>ОБЕДЫ!BJ268</f>
        <v>9.44</v>
      </c>
      <c r="G73" s="107">
        <f>E73*D73/1000</f>
        <v>0</v>
      </c>
      <c r="H73" s="108">
        <f>F73*D73/1000</f>
        <v>0</v>
      </c>
    </row>
    <row r="74" spans="1:10" s="49" customFormat="1" x14ac:dyDescent="0.25">
      <c r="A74" s="47"/>
      <c r="B74" s="327" t="s">
        <v>192</v>
      </c>
      <c r="C74" s="324"/>
      <c r="D74" s="85"/>
      <c r="E74" s="154">
        <f>ОБЕДЫ!BI266</f>
        <v>1.43</v>
      </c>
      <c r="F74" s="154">
        <f>ОБЕДЫ!BI268</f>
        <v>2.5299999999999998</v>
      </c>
      <c r="G74" s="107">
        <f>E74*D74/1000</f>
        <v>0</v>
      </c>
      <c r="H74" s="108">
        <f>F74*D74/1000</f>
        <v>0</v>
      </c>
    </row>
    <row r="75" spans="1:10" s="49" customFormat="1" x14ac:dyDescent="0.25">
      <c r="A75" s="47"/>
      <c r="B75" s="327" t="s">
        <v>193</v>
      </c>
      <c r="C75" s="324"/>
      <c r="D75" s="85"/>
      <c r="E75" s="154">
        <f>ОБЕДЫ!BP266</f>
        <v>0</v>
      </c>
      <c r="F75" s="154">
        <f>ОБЕДЫ!BP268</f>
        <v>0</v>
      </c>
      <c r="G75" s="107">
        <f>E75*D75/1000</f>
        <v>0</v>
      </c>
      <c r="H75" s="108">
        <f>F75*D75/1000</f>
        <v>0</v>
      </c>
    </row>
    <row r="76" spans="1:10" s="49" customFormat="1" x14ac:dyDescent="0.25">
      <c r="A76" s="213"/>
      <c r="B76" s="394" t="s">
        <v>172</v>
      </c>
      <c r="C76" s="395"/>
      <c r="D76" s="214"/>
      <c r="E76" s="206">
        <f>ОБЕДЫ!BR266</f>
        <v>5.78</v>
      </c>
      <c r="F76" s="206">
        <f>ОБЕДЫ!BR268</f>
        <v>8.02</v>
      </c>
      <c r="G76" s="208">
        <f>E76*D76/1000</f>
        <v>0</v>
      </c>
      <c r="H76" s="209">
        <f>F76*D76/1000</f>
        <v>0</v>
      </c>
    </row>
    <row r="77" spans="1:10" s="49" customFormat="1" ht="15.75" thickBot="1" x14ac:dyDescent="0.3">
      <c r="A77" s="54"/>
      <c r="B77" s="325" t="s">
        <v>64</v>
      </c>
      <c r="C77" s="326"/>
      <c r="D77" s="205"/>
      <c r="E77" s="156">
        <f>ОБЕДЫ!BN266</f>
        <v>0.01</v>
      </c>
      <c r="F77" s="156">
        <f>ОБЕДЫ!BN268</f>
        <v>0.01</v>
      </c>
      <c r="G77" s="208">
        <f>E77*D77/1000</f>
        <v>0</v>
      </c>
      <c r="H77" s="209">
        <f>F77*D77/1000</f>
        <v>0</v>
      </c>
    </row>
    <row r="78" spans="1:10" ht="15" customHeight="1" thickBot="1" x14ac:dyDescent="0.3">
      <c r="A78" s="168"/>
      <c r="B78" s="385" t="s">
        <v>177</v>
      </c>
      <c r="C78" s="385"/>
      <c r="D78" s="153"/>
      <c r="E78" s="92"/>
      <c r="F78" s="169"/>
      <c r="G78" s="210">
        <f>SUM(G5:G77)</f>
        <v>0</v>
      </c>
      <c r="H78" s="404">
        <f>SUM(H5:H77)</f>
        <v>0</v>
      </c>
    </row>
    <row r="79" spans="1:10" ht="15.75" hidden="1" customHeight="1" x14ac:dyDescent="0.25">
      <c r="A79" s="190"/>
      <c r="B79" s="384" t="s">
        <v>178</v>
      </c>
      <c r="C79" s="384"/>
      <c r="D79" s="117"/>
    </row>
    <row r="80" spans="1:10" ht="26.25" customHeight="1" x14ac:dyDescent="0.25">
      <c r="A80" s="116"/>
      <c r="B80" s="116"/>
      <c r="C80" s="118"/>
      <c r="D80" s="116"/>
      <c r="I80" s="116"/>
      <c r="J80" s="116"/>
    </row>
    <row r="81" spans="1:10" ht="15.75" x14ac:dyDescent="0.25">
      <c r="A81" s="116"/>
      <c r="B81" s="116"/>
      <c r="C81" s="116"/>
      <c r="D81" s="116"/>
      <c r="G81" s="103"/>
      <c r="H81" s="103"/>
      <c r="I81" s="116"/>
      <c r="J81" s="116"/>
    </row>
    <row r="82" spans="1:10" x14ac:dyDescent="0.25">
      <c r="A82" s="116"/>
      <c r="B82" s="116"/>
      <c r="C82" s="116"/>
      <c r="D82" s="116"/>
      <c r="I82" s="116"/>
      <c r="J82" s="116"/>
    </row>
    <row r="83" spans="1:10" x14ac:dyDescent="0.25">
      <c r="A83" s="116"/>
      <c r="B83" s="116"/>
      <c r="C83" s="116"/>
      <c r="D83" s="116"/>
      <c r="I83" s="116"/>
      <c r="J83" s="116"/>
    </row>
    <row r="84" spans="1:10" x14ac:dyDescent="0.25">
      <c r="A84" s="116"/>
      <c r="B84" s="116"/>
      <c r="C84" s="116"/>
      <c r="D84" s="116"/>
      <c r="I84" s="191"/>
      <c r="J84" s="191"/>
    </row>
    <row r="85" spans="1:10" x14ac:dyDescent="0.25">
      <c r="A85" s="116"/>
      <c r="B85" s="116"/>
      <c r="C85" s="116"/>
      <c r="D85" s="116"/>
      <c r="I85" s="192"/>
      <c r="J85" s="192"/>
    </row>
    <row r="86" spans="1:10" x14ac:dyDescent="0.25">
      <c r="A86" s="116"/>
      <c r="B86" s="116"/>
      <c r="C86" s="116"/>
      <c r="D86" s="116"/>
      <c r="I86" s="116"/>
      <c r="J86" s="116"/>
    </row>
    <row r="87" spans="1:10" x14ac:dyDescent="0.25">
      <c r="A87" s="116"/>
      <c r="B87" s="116"/>
      <c r="C87" s="116"/>
      <c r="D87" s="116"/>
      <c r="I87" s="116"/>
      <c r="J87" s="116"/>
    </row>
    <row r="88" spans="1:10" x14ac:dyDescent="0.25">
      <c r="A88" s="116"/>
      <c r="B88" s="116"/>
      <c r="C88" s="116"/>
      <c r="D88" s="116"/>
      <c r="I88" s="116"/>
      <c r="J88" s="116"/>
    </row>
    <row r="89" spans="1:10" x14ac:dyDescent="0.25">
      <c r="A89" s="116"/>
      <c r="B89" s="116"/>
      <c r="C89" s="116"/>
      <c r="D89" s="116"/>
      <c r="I89" s="116"/>
      <c r="J89" s="116"/>
    </row>
    <row r="90" spans="1:10" x14ac:dyDescent="0.25">
      <c r="A90" s="116"/>
      <c r="B90" s="116"/>
      <c r="C90" s="116"/>
      <c r="D90" s="116"/>
      <c r="I90" s="116"/>
      <c r="J90" s="116"/>
    </row>
    <row r="91" spans="1:10" x14ac:dyDescent="0.25">
      <c r="A91" s="116"/>
      <c r="B91" s="116"/>
      <c r="C91" s="116"/>
      <c r="D91" s="116"/>
      <c r="I91" s="116"/>
      <c r="J91" s="116"/>
    </row>
    <row r="92" spans="1:10" x14ac:dyDescent="0.25">
      <c r="A92" s="116"/>
      <c r="B92" s="116"/>
      <c r="C92" s="116"/>
      <c r="D92" s="116"/>
      <c r="I92" s="116"/>
      <c r="J92" s="116"/>
    </row>
    <row r="93" spans="1:10" x14ac:dyDescent="0.25">
      <c r="A93" s="116"/>
      <c r="B93" s="116"/>
      <c r="C93" s="116"/>
      <c r="D93" s="116"/>
      <c r="I93" s="116"/>
      <c r="J93" s="116"/>
    </row>
    <row r="94" spans="1:10" x14ac:dyDescent="0.25">
      <c r="A94" s="116"/>
      <c r="B94" s="116"/>
      <c r="C94" s="116"/>
      <c r="D94" s="116"/>
      <c r="I94" s="116"/>
      <c r="J94" s="116"/>
    </row>
    <row r="95" spans="1:10" x14ac:dyDescent="0.25">
      <c r="A95" s="116"/>
      <c r="B95" s="116"/>
      <c r="C95" s="116"/>
      <c r="D95" s="116"/>
      <c r="I95" s="116"/>
      <c r="J95" s="116"/>
    </row>
    <row r="96" spans="1:10" x14ac:dyDescent="0.25">
      <c r="A96" s="116"/>
      <c r="B96" s="116"/>
      <c r="C96" s="116"/>
      <c r="D96" s="116"/>
      <c r="I96" s="116"/>
      <c r="J96" s="116"/>
    </row>
    <row r="97" spans="1:10" x14ac:dyDescent="0.25">
      <c r="A97" s="116"/>
      <c r="B97" s="116"/>
      <c r="C97" s="116"/>
      <c r="D97" s="116"/>
      <c r="I97" s="116"/>
      <c r="J97" s="116"/>
    </row>
    <row r="98" spans="1:10" x14ac:dyDescent="0.25">
      <c r="A98" s="116"/>
      <c r="B98" s="116"/>
      <c r="C98" s="116"/>
      <c r="D98" s="116"/>
      <c r="I98" s="116"/>
      <c r="J98" s="116"/>
    </row>
    <row r="99" spans="1:10" x14ac:dyDescent="0.25">
      <c r="A99" s="116"/>
      <c r="B99" s="116"/>
      <c r="C99" s="116"/>
      <c r="D99" s="116"/>
      <c r="I99" s="116"/>
      <c r="J99" s="116"/>
    </row>
  </sheetData>
  <mergeCells count="82">
    <mergeCell ref="B28:C28"/>
    <mergeCell ref="B29:C29"/>
    <mergeCell ref="B30:C30"/>
    <mergeCell ref="B31:C31"/>
    <mergeCell ref="B32:C32"/>
    <mergeCell ref="B33:C33"/>
    <mergeCell ref="B34:C34"/>
    <mergeCell ref="B37:C37"/>
    <mergeCell ref="B79:C79"/>
    <mergeCell ref="B70:C70"/>
    <mergeCell ref="B71:C71"/>
    <mergeCell ref="B72:C72"/>
    <mergeCell ref="B73:C73"/>
    <mergeCell ref="B74:C74"/>
    <mergeCell ref="B75:C75"/>
    <mergeCell ref="B60:C60"/>
    <mergeCell ref="B61:C61"/>
    <mergeCell ref="B62:C62"/>
    <mergeCell ref="B63:C63"/>
    <mergeCell ref="B68:C68"/>
    <mergeCell ref="B69:C69"/>
    <mergeCell ref="B66:C66"/>
    <mergeCell ref="B67:C67"/>
    <mergeCell ref="B64:C64"/>
    <mergeCell ref="B76:C76"/>
    <mergeCell ref="B78:C78"/>
    <mergeCell ref="B65:C65"/>
    <mergeCell ref="B77:C77"/>
    <mergeCell ref="A2:A3"/>
    <mergeCell ref="B2:C3"/>
    <mergeCell ref="D2:D3"/>
    <mergeCell ref="B4:C4"/>
    <mergeCell ref="B5:C5"/>
    <mergeCell ref="B7:C7"/>
    <mergeCell ref="B8:C8"/>
    <mergeCell ref="B16:C16"/>
    <mergeCell ref="A1:H1"/>
    <mergeCell ref="B9:C9"/>
    <mergeCell ref="E2:F2"/>
    <mergeCell ref="G2:H2"/>
    <mergeCell ref="B6:C6"/>
    <mergeCell ref="B10:C10"/>
    <mergeCell ref="B38:C38"/>
    <mergeCell ref="B39:C39"/>
    <mergeCell ref="B53:C53"/>
    <mergeCell ref="B54:C54"/>
    <mergeCell ref="B55:C55"/>
    <mergeCell ref="B58:C58"/>
    <mergeCell ref="B59:C59"/>
    <mergeCell ref="B52:C52"/>
    <mergeCell ref="B45:C45"/>
    <mergeCell ref="B46:C46"/>
    <mergeCell ref="B47:C47"/>
    <mergeCell ref="B48:C48"/>
    <mergeCell ref="B57:C57"/>
    <mergeCell ref="B50:C50"/>
    <mergeCell ref="B49:C49"/>
    <mergeCell ref="B41:C41"/>
    <mergeCell ref="B42:C42"/>
    <mergeCell ref="B43:C43"/>
    <mergeCell ref="B44:C44"/>
    <mergeCell ref="B51:C51"/>
    <mergeCell ref="B40:C40"/>
    <mergeCell ref="B56:C56"/>
    <mergeCell ref="B27:C27"/>
    <mergeCell ref="B11:C11"/>
    <mergeCell ref="B12:C12"/>
    <mergeCell ref="B13:C13"/>
    <mergeCell ref="B14:C14"/>
    <mergeCell ref="B15:C15"/>
    <mergeCell ref="B17:C17"/>
    <mergeCell ref="B18:C18"/>
    <mergeCell ref="B19:C19"/>
    <mergeCell ref="B24:C24"/>
    <mergeCell ref="B25:C25"/>
    <mergeCell ref="B26:C26"/>
    <mergeCell ref="B20:C20"/>
    <mergeCell ref="B21:C21"/>
    <mergeCell ref="B22:C22"/>
    <mergeCell ref="B23:C23"/>
    <mergeCell ref="B35:C35"/>
    <mergeCell ref="B36:C36"/>
  </mergeCells>
  <pageMargins left="0.25" right="0.25" top="0.75" bottom="0.75" header="0.3" footer="0.3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Q699"/>
  <sheetViews>
    <sheetView workbookViewId="0">
      <pane xSplit="14" ySplit="10" topLeftCell="AO11" activePane="bottomRight" state="frozen"/>
      <selection pane="topRight" activeCell="J1" sqref="J1"/>
      <selection pane="bottomLeft" activeCell="A10" sqref="A10"/>
      <selection pane="bottomRight" activeCell="AQ23" sqref="AQ23"/>
    </sheetView>
  </sheetViews>
  <sheetFormatPr defaultRowHeight="15" x14ac:dyDescent="0.25"/>
  <cols>
    <col min="1" max="1" width="26.140625" customWidth="1"/>
    <col min="2" max="2" width="9" customWidth="1"/>
    <col min="3" max="3" width="6" customWidth="1"/>
    <col min="4" max="4" width="5.7109375" customWidth="1"/>
    <col min="5" max="5" width="5.42578125" customWidth="1"/>
    <col min="6" max="6" width="5.5703125" customWidth="1"/>
    <col min="7" max="7" width="5.140625" customWidth="1"/>
    <col min="8" max="8" width="5.5703125" customWidth="1"/>
    <col min="9" max="10" width="5.140625" customWidth="1"/>
    <col min="11" max="12" width="5.5703125" customWidth="1"/>
    <col min="13" max="17" width="5.140625" customWidth="1"/>
    <col min="18" max="18" width="5.140625" style="45" customWidth="1"/>
    <col min="19" max="19" width="5.140625" customWidth="1"/>
    <col min="20" max="20" width="5" customWidth="1"/>
    <col min="21" max="21" width="5.140625" customWidth="1"/>
    <col min="22" max="22" width="6.7109375" customWidth="1"/>
    <col min="23" max="34" width="5.140625" customWidth="1"/>
    <col min="35" max="35" width="5.85546875" customWidth="1"/>
    <col min="36" max="40" width="5.140625" customWidth="1"/>
    <col min="41" max="41" width="5.42578125" customWidth="1"/>
    <col min="42" max="45" width="5.85546875" customWidth="1"/>
    <col min="46" max="46" width="5.140625" customWidth="1"/>
    <col min="47" max="47" width="5.7109375" customWidth="1"/>
    <col min="48" max="59" width="5.140625" customWidth="1"/>
    <col min="60" max="60" width="5.7109375" customWidth="1"/>
    <col min="61" max="64" width="5.140625" customWidth="1"/>
    <col min="65" max="65" width="5.42578125" customWidth="1"/>
    <col min="66" max="66" width="5.140625" customWidth="1"/>
    <col min="67" max="67" width="5.5703125" customWidth="1"/>
    <col min="68" max="68" width="5.140625" customWidth="1"/>
    <col min="70" max="95" width="9.140625" style="37"/>
  </cols>
  <sheetData>
    <row r="1" spans="1:95" ht="33" customHeight="1" thickBot="1" x14ac:dyDescent="0.3">
      <c r="C1" s="260" t="s">
        <v>0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/>
      <c r="O1" s="282" t="s">
        <v>1</v>
      </c>
      <c r="P1" s="283"/>
      <c r="Q1" s="283"/>
      <c r="R1" s="283"/>
      <c r="S1" s="283"/>
      <c r="T1" s="284"/>
      <c r="U1" s="2"/>
      <c r="V1" s="3"/>
      <c r="W1" s="263" t="s">
        <v>2</v>
      </c>
      <c r="X1" s="263"/>
      <c r="Y1" s="263"/>
      <c r="Z1" s="263"/>
      <c r="AA1" s="263"/>
      <c r="AB1" s="285"/>
      <c r="AC1" s="286" t="s">
        <v>3</v>
      </c>
      <c r="AD1" s="287"/>
      <c r="AE1" s="287"/>
      <c r="AF1" s="287"/>
      <c r="AG1" s="287"/>
      <c r="AH1" s="287"/>
      <c r="AI1" s="288" t="s">
        <v>4</v>
      </c>
      <c r="AJ1" s="288"/>
      <c r="AK1" s="300" t="s">
        <v>5</v>
      </c>
      <c r="AL1" s="301"/>
      <c r="AM1" s="302"/>
      <c r="AO1" s="391" t="s">
        <v>201</v>
      </c>
      <c r="AP1" s="392"/>
      <c r="AQ1" s="393"/>
      <c r="AR1" s="311" t="s">
        <v>6</v>
      </c>
      <c r="AS1" s="258"/>
      <c r="AT1" s="259"/>
      <c r="AU1" s="4"/>
      <c r="AV1" s="260" t="s">
        <v>7</v>
      </c>
      <c r="AW1" s="261"/>
      <c r="AX1" s="261"/>
      <c r="AY1" s="261"/>
      <c r="AZ1" s="261"/>
      <c r="BA1" s="261"/>
      <c r="BB1" s="262"/>
      <c r="BC1" s="4"/>
      <c r="BD1" s="307" t="s">
        <v>209</v>
      </c>
      <c r="BE1" s="307"/>
      <c r="BF1" s="298" t="s">
        <v>8</v>
      </c>
      <c r="BG1" s="263"/>
      <c r="BH1" s="263"/>
      <c r="BI1" s="263"/>
      <c r="BJ1" s="263"/>
      <c r="BK1" s="263"/>
      <c r="BL1" s="263"/>
      <c r="BM1" s="263"/>
      <c r="BN1" s="263"/>
      <c r="BO1" s="4"/>
      <c r="BP1" s="2"/>
    </row>
    <row r="2" spans="1:95" s="1" customFormat="1" ht="66" customHeight="1" x14ac:dyDescent="0.25">
      <c r="A2" s="299" t="s">
        <v>9</v>
      </c>
      <c r="B2" s="299"/>
      <c r="C2" s="252" t="s">
        <v>10</v>
      </c>
      <c r="D2" s="242" t="s">
        <v>219</v>
      </c>
      <c r="E2" s="242" t="s">
        <v>228</v>
      </c>
      <c r="F2" s="271" t="s">
        <v>220</v>
      </c>
      <c r="G2" s="252" t="s">
        <v>231</v>
      </c>
      <c r="H2" s="252" t="s">
        <v>12</v>
      </c>
      <c r="I2" s="242" t="s">
        <v>215</v>
      </c>
      <c r="J2" s="252" t="s">
        <v>13</v>
      </c>
      <c r="K2" s="273" t="s">
        <v>14</v>
      </c>
      <c r="L2" s="252" t="s">
        <v>15</v>
      </c>
      <c r="M2" s="252" t="s">
        <v>16</v>
      </c>
      <c r="N2" s="252" t="s">
        <v>17</v>
      </c>
      <c r="O2" s="303" t="s">
        <v>217</v>
      </c>
      <c r="P2" s="303" t="s">
        <v>19</v>
      </c>
      <c r="Q2" s="303" t="s">
        <v>20</v>
      </c>
      <c r="R2" s="321" t="s">
        <v>21</v>
      </c>
      <c r="S2" s="303" t="s">
        <v>22</v>
      </c>
      <c r="T2" s="303" t="s">
        <v>23</v>
      </c>
      <c r="U2" s="271" t="s">
        <v>24</v>
      </c>
      <c r="V2" s="305" t="s">
        <v>25</v>
      </c>
      <c r="W2" s="266" t="s">
        <v>26</v>
      </c>
      <c r="X2" s="266" t="s">
        <v>27</v>
      </c>
      <c r="Y2" s="266" t="s">
        <v>28</v>
      </c>
      <c r="Z2" s="266" t="s">
        <v>29</v>
      </c>
      <c r="AA2" s="266" t="s">
        <v>30</v>
      </c>
      <c r="AB2" s="264" t="s">
        <v>31</v>
      </c>
      <c r="AC2" s="237" t="s">
        <v>32</v>
      </c>
      <c r="AD2" s="290" t="s">
        <v>33</v>
      </c>
      <c r="AE2" s="290" t="s">
        <v>34</v>
      </c>
      <c r="AF2" s="237" t="s">
        <v>35</v>
      </c>
      <c r="AG2" s="290" t="s">
        <v>36</v>
      </c>
      <c r="AH2" s="290" t="s">
        <v>37</v>
      </c>
      <c r="AI2" s="279" t="s">
        <v>38</v>
      </c>
      <c r="AJ2" s="279" t="s">
        <v>39</v>
      </c>
      <c r="AK2" s="275" t="s">
        <v>40</v>
      </c>
      <c r="AL2" s="275" t="s">
        <v>41</v>
      </c>
      <c r="AM2" s="275" t="s">
        <v>42</v>
      </c>
      <c r="AN2" s="277" t="s">
        <v>43</v>
      </c>
      <c r="AO2" s="242" t="s">
        <v>212</v>
      </c>
      <c r="AP2" s="271" t="s">
        <v>44</v>
      </c>
      <c r="AQ2" s="242" t="s">
        <v>200</v>
      </c>
      <c r="AR2" s="250" t="s">
        <v>45</v>
      </c>
      <c r="AS2" s="250" t="s">
        <v>46</v>
      </c>
      <c r="AT2" s="250" t="s">
        <v>47</v>
      </c>
      <c r="AU2" s="237" t="s">
        <v>48</v>
      </c>
      <c r="AV2" s="252" t="s">
        <v>49</v>
      </c>
      <c r="AW2" s="252" t="s">
        <v>50</v>
      </c>
      <c r="AX2" s="252" t="s">
        <v>51</v>
      </c>
      <c r="AY2" s="252" t="s">
        <v>52</v>
      </c>
      <c r="AZ2" s="252" t="s">
        <v>53</v>
      </c>
      <c r="BA2" s="252" t="s">
        <v>54</v>
      </c>
      <c r="BB2" s="252" t="s">
        <v>55</v>
      </c>
      <c r="BC2" s="237" t="s">
        <v>56</v>
      </c>
      <c r="BD2" s="242" t="s">
        <v>208</v>
      </c>
      <c r="BE2" s="242" t="s">
        <v>72</v>
      </c>
      <c r="BF2" s="266" t="s">
        <v>58</v>
      </c>
      <c r="BG2" s="266" t="s">
        <v>59</v>
      </c>
      <c r="BH2" s="266" t="s">
        <v>60</v>
      </c>
      <c r="BI2" s="264" t="s">
        <v>61</v>
      </c>
      <c r="BJ2" s="264" t="s">
        <v>62</v>
      </c>
      <c r="BK2" s="264" t="s">
        <v>63</v>
      </c>
      <c r="BL2" s="266" t="s">
        <v>64</v>
      </c>
      <c r="BM2" s="264" t="s">
        <v>65</v>
      </c>
      <c r="BN2" s="268" t="s">
        <v>66</v>
      </c>
      <c r="BO2" s="237" t="s">
        <v>226</v>
      </c>
      <c r="BP2" s="271" t="s">
        <v>67</v>
      </c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</row>
    <row r="3" spans="1:95" ht="15.75" customHeight="1" thickBot="1" x14ac:dyDescent="0.3">
      <c r="A3" s="5" t="s">
        <v>68</v>
      </c>
      <c r="B3" s="5" t="s">
        <v>69</v>
      </c>
      <c r="C3" s="253"/>
      <c r="D3" s="243"/>
      <c r="E3" s="243"/>
      <c r="F3" s="272"/>
      <c r="G3" s="253"/>
      <c r="H3" s="253"/>
      <c r="I3" s="243"/>
      <c r="J3" s="253"/>
      <c r="K3" s="274"/>
      <c r="L3" s="253"/>
      <c r="M3" s="253"/>
      <c r="N3" s="253"/>
      <c r="O3" s="304"/>
      <c r="P3" s="304"/>
      <c r="Q3" s="304"/>
      <c r="R3" s="322"/>
      <c r="S3" s="304"/>
      <c r="T3" s="304"/>
      <c r="U3" s="272"/>
      <c r="V3" s="306"/>
      <c r="W3" s="267"/>
      <c r="X3" s="267"/>
      <c r="Y3" s="267"/>
      <c r="Z3" s="267"/>
      <c r="AA3" s="267"/>
      <c r="AB3" s="265"/>
      <c r="AC3" s="238"/>
      <c r="AD3" s="291"/>
      <c r="AE3" s="291"/>
      <c r="AF3" s="238"/>
      <c r="AG3" s="291"/>
      <c r="AH3" s="291"/>
      <c r="AI3" s="280"/>
      <c r="AJ3" s="280"/>
      <c r="AK3" s="276"/>
      <c r="AL3" s="276"/>
      <c r="AM3" s="276"/>
      <c r="AN3" s="318"/>
      <c r="AO3" s="243"/>
      <c r="AP3" s="272"/>
      <c r="AQ3" s="243"/>
      <c r="AR3" s="251"/>
      <c r="AS3" s="251"/>
      <c r="AT3" s="251"/>
      <c r="AU3" s="238"/>
      <c r="AV3" s="253"/>
      <c r="AW3" s="253"/>
      <c r="AX3" s="253"/>
      <c r="AY3" s="253"/>
      <c r="AZ3" s="253"/>
      <c r="BA3" s="253"/>
      <c r="BB3" s="253"/>
      <c r="BC3" s="238"/>
      <c r="BD3" s="243"/>
      <c r="BE3" s="289"/>
      <c r="BF3" s="267"/>
      <c r="BG3" s="267"/>
      <c r="BH3" s="267"/>
      <c r="BI3" s="265"/>
      <c r="BJ3" s="265"/>
      <c r="BK3" s="265"/>
      <c r="BL3" s="267"/>
      <c r="BM3" s="265"/>
      <c r="BN3" s="269"/>
      <c r="BO3" s="238"/>
      <c r="BP3" s="272"/>
    </row>
    <row r="4" spans="1:95" ht="17.25" customHeight="1" x14ac:dyDescent="0.25">
      <c r="A4" s="236" t="s">
        <v>195</v>
      </c>
      <c r="B4" s="26">
        <v>100</v>
      </c>
      <c r="C4" s="27">
        <f>'[1]ГАСТРОНОМИЯ, ВЫПЕЧКА'!$F$276</f>
        <v>56.7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122">
        <f>'[1]ГАСТРОНОМИЯ, ВЫПЕЧКА'!$F$275</f>
        <v>0.05</v>
      </c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>
        <f>'[1]ГАСТРОНОМИЯ, ВЫПЕЧКА'!$F$274</f>
        <v>56.7</v>
      </c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>
        <f>'[1]ГАСТРОНОМИЯ, ВЫПЕЧКА'!$F$279</f>
        <v>1</v>
      </c>
      <c r="BH4" s="27">
        <f>'[1]ГАСТРОНОМИЯ, ВЫПЕЧКА'!$F$278</f>
        <v>2</v>
      </c>
      <c r="BI4" s="27"/>
      <c r="BJ4" s="27"/>
      <c r="BK4" s="27"/>
      <c r="BL4" s="27"/>
      <c r="BM4" s="28"/>
      <c r="BN4" s="28">
        <f>'[1]ГАСТРОНОМИЯ, ВЫПЕЧКА'!$F$277</f>
        <v>0.7</v>
      </c>
      <c r="BO4" s="28"/>
      <c r="BP4" s="27">
        <f>'[1]ГАСТРОНОМИЯ, ВЫПЕЧКА'!$F$280</f>
        <v>5.6</v>
      </c>
    </row>
    <row r="5" spans="1:95" ht="16.5" customHeight="1" x14ac:dyDescent="0.25">
      <c r="A5" s="292"/>
      <c r="B5" s="9">
        <v>150</v>
      </c>
      <c r="C5" s="10">
        <f>'[1]ГАСТРОНОМИЯ, ВЫПЕЧКА'!$Q$276</f>
        <v>85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25">
        <f>'[1]ГАСТРОНОМИЯ, ВЫПЕЧКА'!$Q$275</f>
        <v>0.08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>
        <f>'[1]ГАСТРОНОМИЯ, ВЫПЕЧКА'!$Q$274</f>
        <v>85</v>
      </c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>
        <f>'[1]ГАСТРОНОМИЯ, ВЫПЕЧКА'!$Q$279</f>
        <v>1.5</v>
      </c>
      <c r="BH5" s="10">
        <f>'[1]ГАСТРОНОМИЯ, ВЫПЕЧКА'!$Q$278</f>
        <v>3</v>
      </c>
      <c r="BI5" s="10"/>
      <c r="BJ5" s="10"/>
      <c r="BK5" s="10"/>
      <c r="BL5" s="10"/>
      <c r="BM5" s="11"/>
      <c r="BN5" s="11">
        <f>'[1]ГАСТРОНОМИЯ, ВЫПЕЧКА'!$Q$277</f>
        <v>1</v>
      </c>
      <c r="BO5" s="11"/>
      <c r="BP5" s="10">
        <f>'[1]ГАСТРОНОМИЯ, ВЫПЕЧКА'!$Q$280</f>
        <v>8.3000000000000007</v>
      </c>
    </row>
    <row r="6" spans="1:95" s="2" customFormat="1" ht="15.75" customHeight="1" x14ac:dyDescent="0.25">
      <c r="A6" s="293" t="s">
        <v>221</v>
      </c>
      <c r="B6" s="144">
        <v>200</v>
      </c>
      <c r="C6" s="124"/>
      <c r="D6" s="124"/>
      <c r="E6" s="124"/>
      <c r="F6" s="124">
        <v>200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5"/>
      <c r="BN6" s="125"/>
      <c r="BO6" s="125"/>
      <c r="BP6" s="124"/>
      <c r="BQ6" s="181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</row>
    <row r="7" spans="1:95" s="2" customFormat="1" ht="15.75" customHeight="1" x14ac:dyDescent="0.25">
      <c r="A7" s="293"/>
      <c r="B7" s="144">
        <v>200</v>
      </c>
      <c r="C7" s="124"/>
      <c r="D7" s="124"/>
      <c r="E7" s="124"/>
      <c r="F7" s="124">
        <v>200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5"/>
      <c r="BN7" s="125"/>
      <c r="BO7" s="125"/>
      <c r="BP7" s="124"/>
      <c r="BQ7" s="181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95" ht="15" customHeight="1" x14ac:dyDescent="0.25">
      <c r="A8" s="292" t="s">
        <v>101</v>
      </c>
      <c r="B8" s="6">
        <v>200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>
        <f>[1]НАПИТКИ!$Q$452</f>
        <v>45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>
        <f>[1]НАПИТКИ!$Q$448</f>
        <v>1.4</v>
      </c>
      <c r="BG8" s="7"/>
      <c r="BH8" s="7">
        <f>[1]НАПИТКИ!$Q$451</f>
        <v>7</v>
      </c>
      <c r="BI8" s="7"/>
      <c r="BJ8" s="7"/>
      <c r="BK8" s="7"/>
      <c r="BL8" s="7"/>
      <c r="BM8" s="8"/>
      <c r="BN8" s="8"/>
      <c r="BO8" s="8"/>
      <c r="BP8" s="7"/>
    </row>
    <row r="9" spans="1:95" ht="15" customHeight="1" x14ac:dyDescent="0.25">
      <c r="A9" s="292"/>
      <c r="B9" s="9">
        <v>200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2">
        <f>[1]НАПИТКИ!$Q$452</f>
        <v>45</v>
      </c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>[1]НАПИТКИ!$Q$448</f>
        <v>1.4</v>
      </c>
      <c r="BG9" s="12"/>
      <c r="BH9" s="12">
        <f>[1]НАПИТКИ!$Q$451</f>
        <v>7</v>
      </c>
      <c r="BI9" s="10"/>
      <c r="BJ9" s="10"/>
      <c r="BK9" s="10"/>
      <c r="BL9" s="10"/>
      <c r="BM9" s="11"/>
      <c r="BN9" s="11"/>
      <c r="BO9" s="11"/>
      <c r="BP9" s="10"/>
    </row>
    <row r="10" spans="1:95" ht="15.75" customHeight="1" x14ac:dyDescent="0.25">
      <c r="A10" s="293" t="s">
        <v>207</v>
      </c>
      <c r="B10" s="19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5"/>
      <c r="BO10" s="125"/>
      <c r="BP10" s="124"/>
      <c r="BQ10" s="97"/>
    </row>
    <row r="11" spans="1:95" ht="15.75" customHeight="1" thickBot="1" x14ac:dyDescent="0.3">
      <c r="A11" s="293"/>
      <c r="B11" s="193">
        <v>18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>
        <v>18</v>
      </c>
      <c r="BE11" s="124"/>
      <c r="BF11" s="124"/>
      <c r="BG11" s="124"/>
      <c r="BH11" s="124"/>
      <c r="BI11" s="124"/>
      <c r="BJ11" s="124"/>
      <c r="BK11" s="124"/>
      <c r="BL11" s="124"/>
      <c r="BM11" s="124"/>
      <c r="BN11" s="125"/>
      <c r="BO11" s="125"/>
      <c r="BP11" s="124"/>
      <c r="BQ11" s="97"/>
    </row>
    <row r="12" spans="1:95" ht="15.75" hidden="1" customHeight="1" x14ac:dyDescent="0.25">
      <c r="A12" s="292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8"/>
      <c r="BN12" s="8"/>
      <c r="BO12" s="8"/>
      <c r="BP12" s="7"/>
    </row>
    <row r="13" spans="1:95" ht="15.75" hidden="1" customHeight="1" x14ac:dyDescent="0.25">
      <c r="A13" s="292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1"/>
      <c r="BN13" s="11"/>
      <c r="BO13" s="11"/>
      <c r="BP13" s="10"/>
    </row>
    <row r="14" spans="1:95" ht="15.75" hidden="1" customHeight="1" x14ac:dyDescent="0.25">
      <c r="A14" s="292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8"/>
      <c r="BN14" s="8"/>
      <c r="BO14" s="8"/>
      <c r="BP14" s="7"/>
    </row>
    <row r="15" spans="1:95" ht="15.75" hidden="1" customHeight="1" x14ac:dyDescent="0.25">
      <c r="A15" s="292"/>
      <c r="B15" s="14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1"/>
      <c r="BN15" s="11"/>
      <c r="BO15" s="11"/>
      <c r="BP15" s="10"/>
    </row>
    <row r="16" spans="1:95" ht="15.75" hidden="1" customHeight="1" x14ac:dyDescent="0.25">
      <c r="A16" s="292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8"/>
      <c r="BN16" s="8"/>
      <c r="BO16" s="8"/>
      <c r="BP16" s="7"/>
    </row>
    <row r="17" spans="1:95" ht="15.75" hidden="1" customHeight="1" thickBot="1" x14ac:dyDescent="0.3">
      <c r="A17" s="292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2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1"/>
      <c r="BN17" s="11"/>
      <c r="BO17" s="11"/>
      <c r="BP17" s="10"/>
    </row>
    <row r="18" spans="1:95" ht="15.75" customHeight="1" thickTop="1" x14ac:dyDescent="0.25">
      <c r="A18" s="254" t="s">
        <v>77</v>
      </c>
      <c r="B18" s="63" t="s">
        <v>128</v>
      </c>
      <c r="C18" s="17">
        <f>C4+C6+C8+C10+C12+C14+C16</f>
        <v>56.7</v>
      </c>
      <c r="D18" s="17">
        <f t="shared" ref="D18:BO19" si="0">D4+D6+D8+D10+D12+D14+D16</f>
        <v>0</v>
      </c>
      <c r="E18" s="17">
        <f t="shared" si="0"/>
        <v>0</v>
      </c>
      <c r="F18" s="17">
        <f t="shared" si="0"/>
        <v>200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0</v>
      </c>
      <c r="O18" s="17">
        <f t="shared" si="0"/>
        <v>0</v>
      </c>
      <c r="P18" s="17">
        <f t="shared" si="0"/>
        <v>0</v>
      </c>
      <c r="Q18" s="17">
        <f t="shared" si="0"/>
        <v>0</v>
      </c>
      <c r="R18" s="17">
        <f t="shared" si="0"/>
        <v>0</v>
      </c>
      <c r="S18" s="17">
        <f t="shared" si="0"/>
        <v>0</v>
      </c>
      <c r="T18" s="17">
        <f t="shared" si="0"/>
        <v>0</v>
      </c>
      <c r="U18" s="17">
        <f t="shared" si="0"/>
        <v>0.1</v>
      </c>
      <c r="V18" s="17">
        <f t="shared" si="0"/>
        <v>0</v>
      </c>
      <c r="W18" s="17">
        <f t="shared" si="0"/>
        <v>0</v>
      </c>
      <c r="X18" s="17">
        <f t="shared" si="0"/>
        <v>0</v>
      </c>
      <c r="Y18" s="17">
        <f t="shared" si="0"/>
        <v>0</v>
      </c>
      <c r="Z18" s="17">
        <f t="shared" si="0"/>
        <v>0</v>
      </c>
      <c r="AA18" s="17">
        <f t="shared" si="0"/>
        <v>0</v>
      </c>
      <c r="AB18" s="17">
        <f t="shared" si="0"/>
        <v>0</v>
      </c>
      <c r="AC18" s="17">
        <f t="shared" si="0"/>
        <v>0</v>
      </c>
      <c r="AD18" s="17">
        <f t="shared" si="0"/>
        <v>0</v>
      </c>
      <c r="AE18" s="17">
        <f t="shared" si="0"/>
        <v>0</v>
      </c>
      <c r="AF18" s="17">
        <f t="shared" si="0"/>
        <v>0</v>
      </c>
      <c r="AG18" s="17">
        <f t="shared" si="0"/>
        <v>0</v>
      </c>
      <c r="AH18" s="17">
        <f t="shared" si="0"/>
        <v>0</v>
      </c>
      <c r="AI18" s="17">
        <f t="shared" si="0"/>
        <v>45</v>
      </c>
      <c r="AJ18" s="17">
        <f t="shared" si="0"/>
        <v>0</v>
      </c>
      <c r="AK18" s="17">
        <f t="shared" si="0"/>
        <v>0</v>
      </c>
      <c r="AL18" s="17">
        <f t="shared" si="0"/>
        <v>0</v>
      </c>
      <c r="AM18" s="17">
        <f t="shared" si="0"/>
        <v>0</v>
      </c>
      <c r="AN18" s="17">
        <f t="shared" si="0"/>
        <v>0</v>
      </c>
      <c r="AO18" s="17">
        <f t="shared" si="0"/>
        <v>0</v>
      </c>
      <c r="AP18" s="17">
        <f t="shared" si="0"/>
        <v>0</v>
      </c>
      <c r="AQ18" s="17">
        <f t="shared" si="0"/>
        <v>0</v>
      </c>
      <c r="AR18" s="17">
        <f>AR4+AR6+AR8+AR10+AR12+AR14+AR16</f>
        <v>0</v>
      </c>
      <c r="AS18" s="17">
        <f>AS4+AS6+AS8+AS10+AS12+AS14+AS16</f>
        <v>0</v>
      </c>
      <c r="AT18" s="17">
        <f t="shared" si="0"/>
        <v>0</v>
      </c>
      <c r="AU18" s="17">
        <f t="shared" si="0"/>
        <v>56.7</v>
      </c>
      <c r="AV18" s="17">
        <f t="shared" si="0"/>
        <v>0</v>
      </c>
      <c r="AW18" s="17">
        <f t="shared" si="0"/>
        <v>0</v>
      </c>
      <c r="AX18" s="17">
        <f t="shared" si="0"/>
        <v>0</v>
      </c>
      <c r="AY18" s="17">
        <f t="shared" si="0"/>
        <v>0</v>
      </c>
      <c r="AZ18" s="17">
        <f t="shared" si="0"/>
        <v>0</v>
      </c>
      <c r="BA18" s="17">
        <f t="shared" si="0"/>
        <v>0</v>
      </c>
      <c r="BB18" s="17">
        <f t="shared" si="0"/>
        <v>0</v>
      </c>
      <c r="BC18" s="17">
        <f t="shared" si="0"/>
        <v>0</v>
      </c>
      <c r="BD18" s="17">
        <f t="shared" si="0"/>
        <v>0</v>
      </c>
      <c r="BE18" s="17">
        <f t="shared" si="0"/>
        <v>0</v>
      </c>
      <c r="BF18" s="17">
        <f t="shared" si="0"/>
        <v>1.4</v>
      </c>
      <c r="BG18" s="17">
        <v>0</v>
      </c>
      <c r="BH18" s="17">
        <f t="shared" si="0"/>
        <v>9</v>
      </c>
      <c r="BI18" s="17">
        <f t="shared" si="0"/>
        <v>0</v>
      </c>
      <c r="BJ18" s="17">
        <f t="shared" si="0"/>
        <v>0</v>
      </c>
      <c r="BK18" s="17">
        <f t="shared" si="0"/>
        <v>0</v>
      </c>
      <c r="BL18" s="17">
        <f t="shared" si="0"/>
        <v>0</v>
      </c>
      <c r="BM18" s="17">
        <f t="shared" si="0"/>
        <v>0</v>
      </c>
      <c r="BN18" s="17">
        <f t="shared" si="0"/>
        <v>0.7</v>
      </c>
      <c r="BO18" s="17">
        <f t="shared" si="0"/>
        <v>0</v>
      </c>
      <c r="BP18" s="17">
        <f>BP4+BP6+BP8+BP10+BP12+BP14+BP16</f>
        <v>5.6</v>
      </c>
      <c r="BQ18" s="73"/>
    </row>
    <row r="19" spans="1:95" ht="15.75" customHeight="1" thickBot="1" x14ac:dyDescent="0.3">
      <c r="A19" s="255"/>
      <c r="B19" s="71" t="s">
        <v>130</v>
      </c>
      <c r="C19" s="15">
        <f>C5+C7+C9+C11+C13+C15+C17</f>
        <v>85</v>
      </c>
      <c r="D19" s="15">
        <f t="shared" si="0"/>
        <v>0</v>
      </c>
      <c r="E19" s="15">
        <f t="shared" si="0"/>
        <v>0</v>
      </c>
      <c r="F19" s="15">
        <f t="shared" si="0"/>
        <v>200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0.1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0"/>
        <v>0</v>
      </c>
      <c r="Z19" s="15">
        <f t="shared" si="0"/>
        <v>0</v>
      </c>
      <c r="AA19" s="15">
        <f t="shared" si="0"/>
        <v>0</v>
      </c>
      <c r="AB19" s="15">
        <f t="shared" si="0"/>
        <v>0</v>
      </c>
      <c r="AC19" s="15">
        <f t="shared" si="0"/>
        <v>0</v>
      </c>
      <c r="AD19" s="15">
        <f t="shared" si="0"/>
        <v>0</v>
      </c>
      <c r="AE19" s="15">
        <f t="shared" si="0"/>
        <v>0</v>
      </c>
      <c r="AF19" s="15">
        <f t="shared" si="0"/>
        <v>0</v>
      </c>
      <c r="AG19" s="15">
        <f t="shared" si="0"/>
        <v>0</v>
      </c>
      <c r="AH19" s="15">
        <f t="shared" si="0"/>
        <v>0</v>
      </c>
      <c r="AI19" s="15">
        <f t="shared" si="0"/>
        <v>45</v>
      </c>
      <c r="AJ19" s="15">
        <f t="shared" si="0"/>
        <v>0</v>
      </c>
      <c r="AK19" s="15">
        <f t="shared" si="0"/>
        <v>0</v>
      </c>
      <c r="AL19" s="15">
        <f t="shared" si="0"/>
        <v>0</v>
      </c>
      <c r="AM19" s="15">
        <f t="shared" si="0"/>
        <v>0</v>
      </c>
      <c r="AN19" s="15">
        <f t="shared" si="0"/>
        <v>0</v>
      </c>
      <c r="AO19" s="15">
        <f t="shared" si="0"/>
        <v>0</v>
      </c>
      <c r="AP19" s="15">
        <f t="shared" si="0"/>
        <v>0</v>
      </c>
      <c r="AQ19" s="15">
        <f t="shared" si="0"/>
        <v>0</v>
      </c>
      <c r="AR19" s="15">
        <f t="shared" si="0"/>
        <v>0</v>
      </c>
      <c r="AS19" s="15">
        <f t="shared" si="0"/>
        <v>0</v>
      </c>
      <c r="AT19" s="15">
        <f t="shared" si="0"/>
        <v>0</v>
      </c>
      <c r="AU19" s="15">
        <f t="shared" si="0"/>
        <v>85</v>
      </c>
      <c r="AV19" s="15">
        <f t="shared" si="0"/>
        <v>0</v>
      </c>
      <c r="AW19" s="15">
        <f t="shared" si="0"/>
        <v>0</v>
      </c>
      <c r="AX19" s="15">
        <f t="shared" si="0"/>
        <v>0</v>
      </c>
      <c r="AY19" s="15">
        <f t="shared" si="0"/>
        <v>0</v>
      </c>
      <c r="AZ19" s="15">
        <f t="shared" si="0"/>
        <v>0</v>
      </c>
      <c r="BA19" s="15">
        <f t="shared" si="0"/>
        <v>0</v>
      </c>
      <c r="BB19" s="15">
        <f t="shared" si="0"/>
        <v>0</v>
      </c>
      <c r="BC19" s="15">
        <f t="shared" si="0"/>
        <v>0</v>
      </c>
      <c r="BD19" s="15">
        <f t="shared" si="0"/>
        <v>18</v>
      </c>
      <c r="BE19" s="15">
        <f t="shared" si="0"/>
        <v>0</v>
      </c>
      <c r="BF19" s="15">
        <f t="shared" si="0"/>
        <v>1.4</v>
      </c>
      <c r="BG19" s="18">
        <v>0</v>
      </c>
      <c r="BH19" s="15">
        <f t="shared" si="0"/>
        <v>10</v>
      </c>
      <c r="BI19" s="15">
        <f t="shared" si="0"/>
        <v>0</v>
      </c>
      <c r="BJ19" s="15">
        <f t="shared" si="0"/>
        <v>0</v>
      </c>
      <c r="BK19" s="15">
        <f t="shared" si="0"/>
        <v>0</v>
      </c>
      <c r="BL19" s="15">
        <f t="shared" si="0"/>
        <v>0</v>
      </c>
      <c r="BM19" s="15">
        <f t="shared" si="0"/>
        <v>0</v>
      </c>
      <c r="BN19" s="15">
        <f t="shared" si="0"/>
        <v>1</v>
      </c>
      <c r="BO19" s="15">
        <f t="shared" si="0"/>
        <v>0</v>
      </c>
      <c r="BP19" s="15">
        <f>BP5+BP7+BP9+BP11+BP13+BP15+BP17</f>
        <v>8.3000000000000007</v>
      </c>
      <c r="BQ19" s="72"/>
    </row>
    <row r="20" spans="1:95" ht="15.75" customHeight="1" thickTop="1" x14ac:dyDescent="0.25">
      <c r="A20" s="255"/>
      <c r="B20" s="74" t="s">
        <v>173</v>
      </c>
      <c r="C20" s="75">
        <v>48.5</v>
      </c>
      <c r="D20" s="75"/>
      <c r="E20" s="75"/>
      <c r="F20" s="75">
        <v>166.6</v>
      </c>
      <c r="G20" s="75"/>
      <c r="H20" s="75">
        <v>54</v>
      </c>
      <c r="I20" s="75"/>
      <c r="J20" s="75">
        <v>156</v>
      </c>
      <c r="K20" s="75">
        <v>262</v>
      </c>
      <c r="L20" s="75">
        <v>210</v>
      </c>
      <c r="M20" s="75">
        <v>390</v>
      </c>
      <c r="N20" s="75">
        <v>400</v>
      </c>
      <c r="O20" s="75">
        <v>180</v>
      </c>
      <c r="P20" s="75">
        <v>233</v>
      </c>
      <c r="Q20" s="75">
        <v>254</v>
      </c>
      <c r="R20" s="75">
        <v>117</v>
      </c>
      <c r="S20" s="75"/>
      <c r="T20" s="75">
        <v>155</v>
      </c>
      <c r="U20" s="75">
        <v>7.2</v>
      </c>
      <c r="V20" s="75">
        <v>26.5</v>
      </c>
      <c r="W20" s="75">
        <v>44</v>
      </c>
      <c r="X20" s="75">
        <v>13.5</v>
      </c>
      <c r="Y20" s="75">
        <v>23</v>
      </c>
      <c r="Z20" s="75">
        <v>22</v>
      </c>
      <c r="AA20" s="75"/>
      <c r="AB20" s="75"/>
      <c r="AC20" s="75">
        <v>60</v>
      </c>
      <c r="AD20" s="75">
        <v>60</v>
      </c>
      <c r="AE20" s="75"/>
      <c r="AF20" s="75">
        <v>115</v>
      </c>
      <c r="AG20" s="75">
        <v>75</v>
      </c>
      <c r="AH20" s="75">
        <v>80.599999999999994</v>
      </c>
      <c r="AI20" s="75">
        <v>26</v>
      </c>
      <c r="AJ20" s="75">
        <v>70</v>
      </c>
      <c r="AK20" s="75">
        <v>82</v>
      </c>
      <c r="AL20" s="75">
        <v>123.3</v>
      </c>
      <c r="AM20" s="75">
        <v>202</v>
      </c>
      <c r="AN20" s="75"/>
      <c r="AO20" s="75"/>
      <c r="AP20" s="75">
        <v>17.3</v>
      </c>
      <c r="AQ20" s="75">
        <v>12.6</v>
      </c>
      <c r="AR20" s="75">
        <v>49</v>
      </c>
      <c r="AS20" s="75">
        <v>22</v>
      </c>
      <c r="AT20" s="75">
        <v>51</v>
      </c>
      <c r="AU20" s="75">
        <v>30</v>
      </c>
      <c r="AV20" s="75">
        <v>29</v>
      </c>
      <c r="AW20" s="75">
        <v>45</v>
      </c>
      <c r="AX20" s="75"/>
      <c r="AY20" s="75">
        <v>36</v>
      </c>
      <c r="AZ20" s="75">
        <v>90.5</v>
      </c>
      <c r="BA20" s="75">
        <v>24</v>
      </c>
      <c r="BB20" s="75">
        <v>37</v>
      </c>
      <c r="BC20" s="75">
        <v>42</v>
      </c>
      <c r="BD20" s="75"/>
      <c r="BE20" s="75">
        <v>109</v>
      </c>
      <c r="BF20" s="75">
        <v>252.6</v>
      </c>
      <c r="BG20" s="75">
        <v>12</v>
      </c>
      <c r="BH20" s="75">
        <v>53</v>
      </c>
      <c r="BI20" s="75">
        <v>220</v>
      </c>
      <c r="BJ20" s="75">
        <v>300</v>
      </c>
      <c r="BK20" s="75">
        <v>80</v>
      </c>
      <c r="BL20" s="75">
        <v>180</v>
      </c>
      <c r="BM20" s="75"/>
      <c r="BN20" s="75">
        <v>250</v>
      </c>
      <c r="BO20" s="75"/>
      <c r="BP20" s="75">
        <v>132.19999999999999</v>
      </c>
      <c r="BQ20" s="196"/>
    </row>
    <row r="21" spans="1:95" ht="15.75" customHeight="1" x14ac:dyDescent="0.25">
      <c r="A21" s="255"/>
      <c r="B21" s="66" t="s">
        <v>128</v>
      </c>
      <c r="C21" s="67">
        <f>C18*C20/1000</f>
        <v>2.7</v>
      </c>
      <c r="D21" s="67">
        <f t="shared" ref="D21:BO21" si="1">D18*D20/1000</f>
        <v>0</v>
      </c>
      <c r="E21" s="67">
        <f t="shared" si="1"/>
        <v>0</v>
      </c>
      <c r="F21" s="67">
        <f t="shared" si="1"/>
        <v>33.299999999999997</v>
      </c>
      <c r="G21" s="67">
        <f t="shared" si="1"/>
        <v>0</v>
      </c>
      <c r="H21" s="67">
        <f t="shared" si="1"/>
        <v>0</v>
      </c>
      <c r="I21" s="67">
        <f t="shared" si="1"/>
        <v>0</v>
      </c>
      <c r="J21" s="67">
        <f t="shared" si="1"/>
        <v>0</v>
      </c>
      <c r="K21" s="67">
        <f t="shared" si="1"/>
        <v>0</v>
      </c>
      <c r="L21" s="67">
        <f t="shared" si="1"/>
        <v>0</v>
      </c>
      <c r="M21" s="67">
        <f t="shared" si="1"/>
        <v>0</v>
      </c>
      <c r="N21" s="67">
        <f t="shared" si="1"/>
        <v>0</v>
      </c>
      <c r="O21" s="67">
        <f t="shared" si="1"/>
        <v>0</v>
      </c>
      <c r="P21" s="67">
        <f t="shared" si="1"/>
        <v>0</v>
      </c>
      <c r="Q21" s="67">
        <f t="shared" si="1"/>
        <v>0</v>
      </c>
      <c r="R21" s="67">
        <f t="shared" si="1"/>
        <v>0</v>
      </c>
      <c r="S21" s="67">
        <f t="shared" si="1"/>
        <v>0</v>
      </c>
      <c r="T21" s="67">
        <f t="shared" si="1"/>
        <v>0</v>
      </c>
      <c r="U21" s="67">
        <f>U18*U20</f>
        <v>0.7</v>
      </c>
      <c r="V21" s="67">
        <f t="shared" si="1"/>
        <v>0</v>
      </c>
      <c r="W21" s="67">
        <f t="shared" si="1"/>
        <v>0</v>
      </c>
      <c r="X21" s="67">
        <f t="shared" si="1"/>
        <v>0</v>
      </c>
      <c r="Y21" s="67">
        <f t="shared" si="1"/>
        <v>0</v>
      </c>
      <c r="Z21" s="67">
        <f t="shared" si="1"/>
        <v>0</v>
      </c>
      <c r="AA21" s="67">
        <f t="shared" si="1"/>
        <v>0</v>
      </c>
      <c r="AB21" s="67">
        <f t="shared" si="1"/>
        <v>0</v>
      </c>
      <c r="AC21" s="67">
        <f t="shared" si="1"/>
        <v>0</v>
      </c>
      <c r="AD21" s="67">
        <f t="shared" si="1"/>
        <v>0</v>
      </c>
      <c r="AE21" s="67">
        <f t="shared" si="1"/>
        <v>0</v>
      </c>
      <c r="AF21" s="67">
        <f t="shared" si="1"/>
        <v>0</v>
      </c>
      <c r="AG21" s="67">
        <f t="shared" si="1"/>
        <v>0</v>
      </c>
      <c r="AH21" s="67">
        <f t="shared" si="1"/>
        <v>0</v>
      </c>
      <c r="AI21" s="67">
        <f t="shared" si="1"/>
        <v>1.2</v>
      </c>
      <c r="AJ21" s="67">
        <f t="shared" si="1"/>
        <v>0</v>
      </c>
      <c r="AK21" s="67">
        <f t="shared" si="1"/>
        <v>0</v>
      </c>
      <c r="AL21" s="67">
        <f t="shared" si="1"/>
        <v>0</v>
      </c>
      <c r="AM21" s="67">
        <f t="shared" si="1"/>
        <v>0</v>
      </c>
      <c r="AN21" s="67">
        <f t="shared" si="1"/>
        <v>0</v>
      </c>
      <c r="AO21" s="67">
        <f t="shared" si="1"/>
        <v>0</v>
      </c>
      <c r="AP21" s="67">
        <f t="shared" si="1"/>
        <v>0</v>
      </c>
      <c r="AQ21" s="67">
        <f t="shared" si="1"/>
        <v>0</v>
      </c>
      <c r="AR21" s="67">
        <f t="shared" si="1"/>
        <v>0</v>
      </c>
      <c r="AS21" s="67">
        <f t="shared" si="1"/>
        <v>0</v>
      </c>
      <c r="AT21" s="67">
        <f t="shared" si="1"/>
        <v>0</v>
      </c>
      <c r="AU21" s="67">
        <f t="shared" si="1"/>
        <v>1.7</v>
      </c>
      <c r="AV21" s="67">
        <f t="shared" si="1"/>
        <v>0</v>
      </c>
      <c r="AW21" s="67">
        <f t="shared" si="1"/>
        <v>0</v>
      </c>
      <c r="AX21" s="67">
        <f t="shared" si="1"/>
        <v>0</v>
      </c>
      <c r="AY21" s="67">
        <f t="shared" si="1"/>
        <v>0</v>
      </c>
      <c r="AZ21" s="67">
        <f t="shared" si="1"/>
        <v>0</v>
      </c>
      <c r="BA21" s="67">
        <f t="shared" si="1"/>
        <v>0</v>
      </c>
      <c r="BB21" s="67">
        <f t="shared" si="1"/>
        <v>0</v>
      </c>
      <c r="BC21" s="67">
        <f t="shared" si="1"/>
        <v>0</v>
      </c>
      <c r="BD21" s="67">
        <f t="shared" si="1"/>
        <v>0</v>
      </c>
      <c r="BE21" s="67">
        <f t="shared" si="1"/>
        <v>0</v>
      </c>
      <c r="BF21" s="67">
        <f t="shared" si="1"/>
        <v>0.4</v>
      </c>
      <c r="BG21" s="67">
        <f t="shared" si="1"/>
        <v>0</v>
      </c>
      <c r="BH21" s="67">
        <f t="shared" si="1"/>
        <v>0.5</v>
      </c>
      <c r="BI21" s="67">
        <f t="shared" si="1"/>
        <v>0</v>
      </c>
      <c r="BJ21" s="67">
        <f t="shared" si="1"/>
        <v>0</v>
      </c>
      <c r="BK21" s="67">
        <f t="shared" si="1"/>
        <v>0</v>
      </c>
      <c r="BL21" s="67">
        <f>BL18*BL20/1000</f>
        <v>0</v>
      </c>
      <c r="BM21" s="67">
        <f t="shared" si="1"/>
        <v>0</v>
      </c>
      <c r="BN21" s="67">
        <f t="shared" si="1"/>
        <v>0.2</v>
      </c>
      <c r="BO21" s="67">
        <f t="shared" si="1"/>
        <v>0</v>
      </c>
      <c r="BP21" s="67">
        <f>BP18*BP20/920</f>
        <v>0.8</v>
      </c>
      <c r="BQ21" s="197">
        <f>SUM(C21:BP21)</f>
        <v>41.5</v>
      </c>
    </row>
    <row r="22" spans="1:95" ht="15.75" customHeight="1" thickBot="1" x14ac:dyDescent="0.3">
      <c r="A22" s="256"/>
      <c r="B22" s="64" t="s">
        <v>130</v>
      </c>
      <c r="C22" s="18">
        <f>C19*C20/1000</f>
        <v>4.0999999999999996</v>
      </c>
      <c r="D22" s="18">
        <f t="shared" ref="D22:BO22" si="2">D19*D20/1000</f>
        <v>0</v>
      </c>
      <c r="E22" s="18">
        <f t="shared" si="2"/>
        <v>0</v>
      </c>
      <c r="F22" s="18">
        <f t="shared" si="2"/>
        <v>33.299999999999997</v>
      </c>
      <c r="G22" s="18">
        <f t="shared" si="2"/>
        <v>0</v>
      </c>
      <c r="H22" s="18">
        <f t="shared" si="2"/>
        <v>0</v>
      </c>
      <c r="I22" s="18">
        <f t="shared" si="2"/>
        <v>0</v>
      </c>
      <c r="J22" s="18">
        <f t="shared" si="2"/>
        <v>0</v>
      </c>
      <c r="K22" s="18">
        <f t="shared" si="2"/>
        <v>0</v>
      </c>
      <c r="L22" s="18">
        <f t="shared" si="2"/>
        <v>0</v>
      </c>
      <c r="M22" s="18">
        <f t="shared" si="2"/>
        <v>0</v>
      </c>
      <c r="N22" s="18">
        <f t="shared" si="2"/>
        <v>0</v>
      </c>
      <c r="O22" s="18">
        <f t="shared" si="2"/>
        <v>0</v>
      </c>
      <c r="P22" s="18">
        <f t="shared" si="2"/>
        <v>0</v>
      </c>
      <c r="Q22" s="18">
        <f t="shared" si="2"/>
        <v>0</v>
      </c>
      <c r="R22" s="18">
        <f t="shared" si="2"/>
        <v>0</v>
      </c>
      <c r="S22" s="18">
        <f t="shared" si="2"/>
        <v>0</v>
      </c>
      <c r="T22" s="18">
        <f t="shared" si="2"/>
        <v>0</v>
      </c>
      <c r="U22" s="18">
        <f>U19*U20</f>
        <v>0.7</v>
      </c>
      <c r="V22" s="18">
        <f t="shared" si="2"/>
        <v>0</v>
      </c>
      <c r="W22" s="18">
        <f t="shared" si="2"/>
        <v>0</v>
      </c>
      <c r="X22" s="18">
        <f t="shared" si="2"/>
        <v>0</v>
      </c>
      <c r="Y22" s="18">
        <f t="shared" si="2"/>
        <v>0</v>
      </c>
      <c r="Z22" s="18">
        <f t="shared" si="2"/>
        <v>0</v>
      </c>
      <c r="AA22" s="18">
        <f t="shared" si="2"/>
        <v>0</v>
      </c>
      <c r="AB22" s="18">
        <f t="shared" si="2"/>
        <v>0</v>
      </c>
      <c r="AC22" s="18">
        <f t="shared" si="2"/>
        <v>0</v>
      </c>
      <c r="AD22" s="18">
        <f t="shared" si="2"/>
        <v>0</v>
      </c>
      <c r="AE22" s="18">
        <f t="shared" si="2"/>
        <v>0</v>
      </c>
      <c r="AF22" s="18">
        <f t="shared" si="2"/>
        <v>0</v>
      </c>
      <c r="AG22" s="18">
        <f t="shared" si="2"/>
        <v>0</v>
      </c>
      <c r="AH22" s="18">
        <f t="shared" si="2"/>
        <v>0</v>
      </c>
      <c r="AI22" s="18">
        <f t="shared" si="2"/>
        <v>1.2</v>
      </c>
      <c r="AJ22" s="18">
        <f t="shared" si="2"/>
        <v>0</v>
      </c>
      <c r="AK22" s="18">
        <f t="shared" si="2"/>
        <v>0</v>
      </c>
      <c r="AL22" s="18">
        <f t="shared" si="2"/>
        <v>0</v>
      </c>
      <c r="AM22" s="18">
        <f t="shared" si="2"/>
        <v>0</v>
      </c>
      <c r="AN22" s="18">
        <f t="shared" si="2"/>
        <v>0</v>
      </c>
      <c r="AO22" s="18">
        <f t="shared" si="2"/>
        <v>0</v>
      </c>
      <c r="AP22" s="18">
        <f t="shared" si="2"/>
        <v>0</v>
      </c>
      <c r="AQ22" s="18">
        <f t="shared" si="2"/>
        <v>0</v>
      </c>
      <c r="AR22" s="18">
        <f t="shared" si="2"/>
        <v>0</v>
      </c>
      <c r="AS22" s="18">
        <f t="shared" si="2"/>
        <v>0</v>
      </c>
      <c r="AT22" s="18">
        <f t="shared" si="2"/>
        <v>0</v>
      </c>
      <c r="AU22" s="18">
        <f t="shared" si="2"/>
        <v>2.6</v>
      </c>
      <c r="AV22" s="18">
        <f t="shared" si="2"/>
        <v>0</v>
      </c>
      <c r="AW22" s="18">
        <f t="shared" si="2"/>
        <v>0</v>
      </c>
      <c r="AX22" s="18">
        <f t="shared" si="2"/>
        <v>0</v>
      </c>
      <c r="AY22" s="18">
        <f t="shared" si="2"/>
        <v>0</v>
      </c>
      <c r="AZ22" s="18">
        <f t="shared" si="2"/>
        <v>0</v>
      </c>
      <c r="BA22" s="18">
        <f t="shared" si="2"/>
        <v>0</v>
      </c>
      <c r="BB22" s="18">
        <f t="shared" si="2"/>
        <v>0</v>
      </c>
      <c r="BC22" s="18">
        <f t="shared" si="2"/>
        <v>0</v>
      </c>
      <c r="BD22" s="18">
        <f t="shared" si="2"/>
        <v>0</v>
      </c>
      <c r="BE22" s="18">
        <f t="shared" si="2"/>
        <v>0</v>
      </c>
      <c r="BF22" s="18">
        <f t="shared" si="2"/>
        <v>0.4</v>
      </c>
      <c r="BG22" s="18">
        <f t="shared" si="2"/>
        <v>0</v>
      </c>
      <c r="BH22" s="18">
        <f t="shared" si="2"/>
        <v>0.5</v>
      </c>
      <c r="BI22" s="18">
        <f t="shared" si="2"/>
        <v>0</v>
      </c>
      <c r="BJ22" s="18">
        <f t="shared" si="2"/>
        <v>0</v>
      </c>
      <c r="BK22" s="18">
        <f t="shared" si="2"/>
        <v>0</v>
      </c>
      <c r="BL22" s="18">
        <f>BL19*BL20/1000</f>
        <v>0</v>
      </c>
      <c r="BM22" s="18">
        <f t="shared" si="2"/>
        <v>0</v>
      </c>
      <c r="BN22" s="18">
        <f t="shared" si="2"/>
        <v>0.3</v>
      </c>
      <c r="BO22" s="18">
        <f t="shared" si="2"/>
        <v>0</v>
      </c>
      <c r="BP22" s="18">
        <f>BP19*BP20/920</f>
        <v>1.2</v>
      </c>
      <c r="BQ22" s="198">
        <f>SUM(C22:BP22)</f>
        <v>44.3</v>
      </c>
    </row>
    <row r="23" spans="1:95" ht="15" customHeight="1" thickTop="1" x14ac:dyDescent="0.25">
      <c r="A23" s="294" t="s">
        <v>197</v>
      </c>
      <c r="B23" s="19">
        <v>80</v>
      </c>
      <c r="C23" s="20">
        <f>'[1]ГАСТРОНОМИЯ, ВЫПЕЧКА'!$F$317</f>
        <v>26.6</v>
      </c>
      <c r="D23" s="20"/>
      <c r="E23" s="20"/>
      <c r="F23" s="20"/>
      <c r="G23" s="20"/>
      <c r="H23" s="20"/>
      <c r="I23" s="20"/>
      <c r="J23" s="20"/>
      <c r="K23" s="20"/>
      <c r="L23" s="20"/>
      <c r="M23" s="20">
        <f>'[1]ГАСТРОНОМИЯ, ВЫПЕЧКА'!$F$318</f>
        <v>3.5</v>
      </c>
      <c r="N23" s="20"/>
      <c r="O23" s="20"/>
      <c r="P23" s="20"/>
      <c r="Q23" s="20"/>
      <c r="R23" s="20"/>
      <c r="S23" s="20"/>
      <c r="T23" s="20"/>
      <c r="U23" s="20">
        <f>'[1]ГАСТРОНОМИЯ, ВЫПЕЧКА'!$F$320</f>
        <v>0.1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>
        <f>'[1]ГАСТРОНОМИЯ, ВЫПЕЧКА'!$F$316</f>
        <v>53.3</v>
      </c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>
        <f>'[1]ГАСТРОНОМИЯ, ВЫПЕЧКА'!$F$321</f>
        <v>6.6</v>
      </c>
      <c r="BI23" s="20"/>
      <c r="BJ23" s="20"/>
      <c r="BK23" s="20"/>
      <c r="BL23" s="20"/>
      <c r="BM23" s="21"/>
      <c r="BN23" s="22">
        <f>'[1]ГАСТРОНОМИЯ, ВЫПЕЧКА'!$F$322</f>
        <v>0.6</v>
      </c>
      <c r="BO23" s="22"/>
      <c r="BP23" s="20">
        <f>'[1]ГАСТРОНОМИЯ, ВЫПЕЧКА'!$F$319</f>
        <v>1.3</v>
      </c>
    </row>
    <row r="24" spans="1:95" ht="15" customHeight="1" x14ac:dyDescent="0.25">
      <c r="A24" s="236"/>
      <c r="B24" s="9">
        <v>80</v>
      </c>
      <c r="C24" s="10">
        <f>'[1]ГАСТРОНОМИЯ, ВЫПЕЧКА'!$F$317</f>
        <v>26.6</v>
      </c>
      <c r="D24" s="10"/>
      <c r="E24" s="10"/>
      <c r="F24" s="10"/>
      <c r="G24" s="10"/>
      <c r="H24" s="10"/>
      <c r="I24" s="10"/>
      <c r="J24" s="10"/>
      <c r="K24" s="10"/>
      <c r="L24" s="10"/>
      <c r="M24" s="10">
        <f>'[1]ГАСТРОНОМИЯ, ВЫПЕЧКА'!$F$318</f>
        <v>3.5</v>
      </c>
      <c r="N24" s="10"/>
      <c r="O24" s="10"/>
      <c r="P24" s="10"/>
      <c r="Q24" s="10"/>
      <c r="R24" s="10"/>
      <c r="S24" s="10"/>
      <c r="T24" s="10"/>
      <c r="U24" s="10">
        <f>'[1]ГАСТРОНОМИЯ, ВЫПЕЧКА'!$F$320</f>
        <v>0.1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>
        <f>'[1]ГАСТРОНОМИЯ, ВЫПЕЧКА'!$F$316</f>
        <v>53.3</v>
      </c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>
        <f>'[1]ГАСТРОНОМИЯ, ВЫПЕЧКА'!$F$321</f>
        <v>6.6</v>
      </c>
      <c r="BI24" s="10"/>
      <c r="BJ24" s="10"/>
      <c r="BK24" s="10"/>
      <c r="BL24" s="10"/>
      <c r="BM24" s="23"/>
      <c r="BN24" s="11">
        <f>'[1]ГАСТРОНОМИЯ, ВЫПЕЧКА'!$F$322</f>
        <v>0.6</v>
      </c>
      <c r="BO24" s="11"/>
      <c r="BP24" s="10">
        <f>'[1]ГАСТРОНОМИЯ, ВЫПЕЧКА'!$F$319</f>
        <v>1.3</v>
      </c>
    </row>
    <row r="25" spans="1:95" ht="15.75" customHeight="1" x14ac:dyDescent="0.25">
      <c r="A25" s="292" t="s">
        <v>73</v>
      </c>
      <c r="B25" s="6">
        <v>100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>
        <f>'[1]ФРУКТЫ, ОВОЩИ'!$F$17</f>
        <v>100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8"/>
      <c r="BN25" s="8"/>
      <c r="BO25" s="8"/>
      <c r="BP25" s="7"/>
    </row>
    <row r="26" spans="1:95" ht="15.75" customHeight="1" x14ac:dyDescent="0.25">
      <c r="A26" s="292"/>
      <c r="B26" s="9">
        <v>100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2">
        <f>'[1]ФРУКТЫ, ОВОЩИ'!$F$17</f>
        <v>100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1"/>
      <c r="BN26" s="11"/>
      <c r="BO26" s="11"/>
      <c r="BP26" s="10"/>
    </row>
    <row r="27" spans="1:95" s="2" customFormat="1" ht="15.75" customHeight="1" x14ac:dyDescent="0.25">
      <c r="A27" s="293" t="s">
        <v>229</v>
      </c>
      <c r="B27" s="193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5"/>
      <c r="BO27" s="125"/>
      <c r="BP27" s="124"/>
      <c r="BQ27" s="9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</row>
    <row r="28" spans="1:95" s="2" customFormat="1" ht="15.75" customHeight="1" x14ac:dyDescent="0.25">
      <c r="A28" s="240"/>
      <c r="B28" s="195">
        <v>200</v>
      </c>
      <c r="C28" s="128"/>
      <c r="D28" s="128"/>
      <c r="E28" s="128">
        <v>200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9"/>
      <c r="BO28" s="129"/>
      <c r="BP28" s="129"/>
      <c r="BQ28" s="180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</row>
    <row r="29" spans="1:95" ht="15" customHeight="1" x14ac:dyDescent="0.25">
      <c r="A29" s="292" t="s">
        <v>202</v>
      </c>
      <c r="B29" s="6">
        <v>200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>
        <f>[1]НАПИТКИ!$Q$359</f>
        <v>50</v>
      </c>
      <c r="AQ29" s="7">
        <f>[1]НАПИТКИ!$Q$360</f>
        <v>50</v>
      </c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>
        <f>[1]НАПИТКИ!$Q$361</f>
        <v>7</v>
      </c>
      <c r="BI29" s="7"/>
      <c r="BJ29" s="7"/>
      <c r="BK29" s="7">
        <f>[1]НАПИТКИ!$Q$362</f>
        <v>6</v>
      </c>
      <c r="BL29" s="7"/>
      <c r="BM29" s="8"/>
      <c r="BN29" s="8"/>
      <c r="BO29" s="8"/>
      <c r="BP29" s="7"/>
    </row>
    <row r="30" spans="1:95" ht="15" customHeight="1" thickBot="1" x14ac:dyDescent="0.3">
      <c r="A30" s="292"/>
      <c r="B30" s="31">
        <v>200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>
        <f>[1]НАПИТКИ!$Q$359</f>
        <v>50</v>
      </c>
      <c r="AQ30" s="12">
        <f>[1]НАПИТКИ!$Q$360</f>
        <v>50</v>
      </c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>
        <f>[1]НАПИТКИ!$Q$361</f>
        <v>7</v>
      </c>
      <c r="BI30" s="12"/>
      <c r="BJ30" s="12"/>
      <c r="BK30" s="12">
        <f>[1]НАПИТКИ!$Q$362</f>
        <v>6</v>
      </c>
      <c r="BL30" s="12"/>
      <c r="BM30" s="13"/>
      <c r="BN30" s="13"/>
      <c r="BO30" s="13"/>
      <c r="BP30" s="12"/>
    </row>
    <row r="31" spans="1:95" ht="15.75" hidden="1" customHeight="1" x14ac:dyDescent="0.25">
      <c r="A31" s="292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8"/>
      <c r="BN31" s="8"/>
      <c r="BO31" s="8"/>
      <c r="BP31" s="7"/>
    </row>
    <row r="32" spans="1:95" ht="15.75" hidden="1" customHeight="1" x14ac:dyDescent="0.25">
      <c r="A32" s="292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1"/>
      <c r="BN32" s="11"/>
      <c r="BO32" s="11"/>
      <c r="BP32" s="10"/>
    </row>
    <row r="33" spans="1:69" ht="15.75" hidden="1" customHeight="1" x14ac:dyDescent="0.25">
      <c r="A33" s="292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8"/>
      <c r="BN33" s="8"/>
      <c r="BO33" s="8"/>
      <c r="BP33" s="7"/>
    </row>
    <row r="34" spans="1:69" ht="15.75" hidden="1" customHeight="1" thickBot="1" x14ac:dyDescent="0.3">
      <c r="A34" s="292"/>
      <c r="B34" s="14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1"/>
      <c r="BN34" s="11"/>
      <c r="BO34" s="11"/>
      <c r="BP34" s="10"/>
    </row>
    <row r="35" spans="1:69" ht="15.75" customHeight="1" thickTop="1" x14ac:dyDescent="0.25">
      <c r="A35" s="244" t="s">
        <v>85</v>
      </c>
      <c r="B35" s="63" t="s">
        <v>128</v>
      </c>
      <c r="C35" s="17">
        <f>C23+C25+C27+C29+C31+C33</f>
        <v>26.6</v>
      </c>
      <c r="D35" s="17">
        <f t="shared" ref="D35:BO36" si="3">D23+D25+D27+D29+D31+D33</f>
        <v>0</v>
      </c>
      <c r="E35" s="17">
        <f t="shared" si="3"/>
        <v>0</v>
      </c>
      <c r="F35" s="17">
        <f t="shared" si="3"/>
        <v>0</v>
      </c>
      <c r="G35" s="17">
        <f t="shared" si="3"/>
        <v>0</v>
      </c>
      <c r="H35" s="17">
        <f t="shared" si="3"/>
        <v>0</v>
      </c>
      <c r="I35" s="17">
        <f t="shared" si="3"/>
        <v>0</v>
      </c>
      <c r="J35" s="17">
        <f t="shared" si="3"/>
        <v>0</v>
      </c>
      <c r="K35" s="17">
        <f t="shared" si="3"/>
        <v>0</v>
      </c>
      <c r="L35" s="17">
        <f t="shared" si="3"/>
        <v>0</v>
      </c>
      <c r="M35" s="17">
        <f t="shared" si="3"/>
        <v>3.5</v>
      </c>
      <c r="N35" s="17">
        <f t="shared" si="3"/>
        <v>0</v>
      </c>
      <c r="O35" s="17">
        <f t="shared" si="3"/>
        <v>0</v>
      </c>
      <c r="P35" s="17">
        <f t="shared" si="3"/>
        <v>0</v>
      </c>
      <c r="Q35" s="17">
        <f t="shared" si="3"/>
        <v>0</v>
      </c>
      <c r="R35" s="17">
        <f t="shared" si="3"/>
        <v>0</v>
      </c>
      <c r="S35" s="17">
        <f t="shared" si="3"/>
        <v>0</v>
      </c>
      <c r="T35" s="17">
        <f t="shared" si="3"/>
        <v>0</v>
      </c>
      <c r="U35" s="17">
        <f t="shared" si="3"/>
        <v>0.1</v>
      </c>
      <c r="V35" s="17">
        <f t="shared" si="3"/>
        <v>0</v>
      </c>
      <c r="W35" s="17">
        <f t="shared" si="3"/>
        <v>0</v>
      </c>
      <c r="X35" s="17">
        <f t="shared" si="3"/>
        <v>0</v>
      </c>
      <c r="Y35" s="17">
        <f t="shared" si="3"/>
        <v>0</v>
      </c>
      <c r="Z35" s="17">
        <f t="shared" si="3"/>
        <v>0</v>
      </c>
      <c r="AA35" s="17">
        <f t="shared" si="3"/>
        <v>0</v>
      </c>
      <c r="AB35" s="17">
        <f t="shared" si="3"/>
        <v>0</v>
      </c>
      <c r="AC35" s="17">
        <f t="shared" si="3"/>
        <v>0</v>
      </c>
      <c r="AD35" s="17">
        <f t="shared" si="3"/>
        <v>0</v>
      </c>
      <c r="AE35" s="17">
        <f t="shared" si="3"/>
        <v>0</v>
      </c>
      <c r="AF35" s="17">
        <f t="shared" si="3"/>
        <v>0</v>
      </c>
      <c r="AG35" s="17">
        <f t="shared" si="3"/>
        <v>0</v>
      </c>
      <c r="AH35" s="17">
        <f t="shared" si="3"/>
        <v>0</v>
      </c>
      <c r="AI35" s="17">
        <f t="shared" si="3"/>
        <v>100</v>
      </c>
      <c r="AJ35" s="17">
        <f t="shared" si="3"/>
        <v>0</v>
      </c>
      <c r="AK35" s="17">
        <f t="shared" si="3"/>
        <v>0</v>
      </c>
      <c r="AL35" s="17">
        <f t="shared" si="3"/>
        <v>0</v>
      </c>
      <c r="AM35" s="17">
        <f t="shared" si="3"/>
        <v>0</v>
      </c>
      <c r="AN35" s="17">
        <f t="shared" si="3"/>
        <v>0</v>
      </c>
      <c r="AO35" s="17">
        <f t="shared" si="3"/>
        <v>0</v>
      </c>
      <c r="AP35" s="17">
        <f t="shared" si="3"/>
        <v>50</v>
      </c>
      <c r="AQ35" s="17">
        <f t="shared" si="3"/>
        <v>50</v>
      </c>
      <c r="AR35" s="17">
        <f t="shared" si="3"/>
        <v>0</v>
      </c>
      <c r="AS35" s="17">
        <f t="shared" si="3"/>
        <v>0</v>
      </c>
      <c r="AT35" s="17">
        <f t="shared" si="3"/>
        <v>0</v>
      </c>
      <c r="AU35" s="17">
        <f t="shared" si="3"/>
        <v>53.3</v>
      </c>
      <c r="AV35" s="17">
        <f t="shared" si="3"/>
        <v>0</v>
      </c>
      <c r="AW35" s="17">
        <f t="shared" si="3"/>
        <v>0</v>
      </c>
      <c r="AX35" s="17">
        <f t="shared" si="3"/>
        <v>0</v>
      </c>
      <c r="AY35" s="17">
        <f t="shared" si="3"/>
        <v>0</v>
      </c>
      <c r="AZ35" s="17">
        <f t="shared" si="3"/>
        <v>0</v>
      </c>
      <c r="BA35" s="17">
        <f t="shared" si="3"/>
        <v>0</v>
      </c>
      <c r="BB35" s="17">
        <f t="shared" si="3"/>
        <v>0</v>
      </c>
      <c r="BC35" s="17">
        <f t="shared" si="3"/>
        <v>0</v>
      </c>
      <c r="BD35" s="17">
        <f t="shared" si="3"/>
        <v>0</v>
      </c>
      <c r="BE35" s="17">
        <f t="shared" si="3"/>
        <v>0</v>
      </c>
      <c r="BF35" s="17">
        <f t="shared" si="3"/>
        <v>0</v>
      </c>
      <c r="BG35" s="17">
        <v>0</v>
      </c>
      <c r="BH35" s="17">
        <f t="shared" si="3"/>
        <v>13.6</v>
      </c>
      <c r="BI35" s="17">
        <f t="shared" si="3"/>
        <v>0</v>
      </c>
      <c r="BJ35" s="17">
        <f t="shared" si="3"/>
        <v>0</v>
      </c>
      <c r="BK35" s="17">
        <f t="shared" si="3"/>
        <v>6</v>
      </c>
      <c r="BL35" s="17">
        <f t="shared" si="3"/>
        <v>0</v>
      </c>
      <c r="BM35" s="17">
        <f t="shared" si="3"/>
        <v>0</v>
      </c>
      <c r="BN35" s="17">
        <f t="shared" si="3"/>
        <v>0.6</v>
      </c>
      <c r="BO35" s="17">
        <f t="shared" si="3"/>
        <v>0</v>
      </c>
      <c r="BP35" s="17">
        <f>BP23+BP25+BP27+BP29+BP31+BP33</f>
        <v>1.3</v>
      </c>
    </row>
    <row r="36" spans="1:69" ht="15.75" customHeight="1" thickBot="1" x14ac:dyDescent="0.3">
      <c r="A36" s="245"/>
      <c r="B36" s="71" t="s">
        <v>130</v>
      </c>
      <c r="C36" s="15">
        <f>C24+C26+C28+C30+C32+C34</f>
        <v>26.6</v>
      </c>
      <c r="D36" s="15">
        <f t="shared" si="3"/>
        <v>0</v>
      </c>
      <c r="E36" s="15">
        <f t="shared" si="3"/>
        <v>200</v>
      </c>
      <c r="F36" s="15">
        <f t="shared" si="3"/>
        <v>0</v>
      </c>
      <c r="G36" s="15">
        <f t="shared" si="3"/>
        <v>0</v>
      </c>
      <c r="H36" s="15">
        <f t="shared" si="3"/>
        <v>0</v>
      </c>
      <c r="I36" s="15">
        <f t="shared" si="3"/>
        <v>0</v>
      </c>
      <c r="J36" s="15">
        <f t="shared" si="3"/>
        <v>0</v>
      </c>
      <c r="K36" s="15">
        <f t="shared" si="3"/>
        <v>0</v>
      </c>
      <c r="L36" s="15">
        <f t="shared" si="3"/>
        <v>0</v>
      </c>
      <c r="M36" s="15">
        <f t="shared" si="3"/>
        <v>3.5</v>
      </c>
      <c r="N36" s="15">
        <f t="shared" si="3"/>
        <v>0</v>
      </c>
      <c r="O36" s="15">
        <f t="shared" si="3"/>
        <v>0</v>
      </c>
      <c r="P36" s="15">
        <f t="shared" si="3"/>
        <v>0</v>
      </c>
      <c r="Q36" s="15">
        <f t="shared" si="3"/>
        <v>0</v>
      </c>
      <c r="R36" s="15">
        <f t="shared" si="3"/>
        <v>0</v>
      </c>
      <c r="S36" s="15">
        <f t="shared" si="3"/>
        <v>0</v>
      </c>
      <c r="T36" s="15">
        <f t="shared" si="3"/>
        <v>0</v>
      </c>
      <c r="U36" s="15">
        <f t="shared" si="3"/>
        <v>0.1</v>
      </c>
      <c r="V36" s="15">
        <f t="shared" si="3"/>
        <v>0</v>
      </c>
      <c r="W36" s="15">
        <f t="shared" si="3"/>
        <v>0</v>
      </c>
      <c r="X36" s="15">
        <f t="shared" si="3"/>
        <v>0</v>
      </c>
      <c r="Y36" s="15">
        <f t="shared" si="3"/>
        <v>0</v>
      </c>
      <c r="Z36" s="15">
        <f t="shared" si="3"/>
        <v>0</v>
      </c>
      <c r="AA36" s="15">
        <f t="shared" si="3"/>
        <v>0</v>
      </c>
      <c r="AB36" s="15">
        <f t="shared" si="3"/>
        <v>0</v>
      </c>
      <c r="AC36" s="15">
        <f t="shared" si="3"/>
        <v>0</v>
      </c>
      <c r="AD36" s="15">
        <f t="shared" si="3"/>
        <v>0</v>
      </c>
      <c r="AE36" s="15">
        <f t="shared" si="3"/>
        <v>0</v>
      </c>
      <c r="AF36" s="15">
        <f t="shared" si="3"/>
        <v>0</v>
      </c>
      <c r="AG36" s="15">
        <f t="shared" si="3"/>
        <v>0</v>
      </c>
      <c r="AH36" s="15">
        <f t="shared" si="3"/>
        <v>0</v>
      </c>
      <c r="AI36" s="15">
        <f t="shared" si="3"/>
        <v>100</v>
      </c>
      <c r="AJ36" s="15">
        <f t="shared" si="3"/>
        <v>0</v>
      </c>
      <c r="AK36" s="15">
        <f t="shared" si="3"/>
        <v>0</v>
      </c>
      <c r="AL36" s="15">
        <f t="shared" si="3"/>
        <v>0</v>
      </c>
      <c r="AM36" s="15">
        <f t="shared" si="3"/>
        <v>0</v>
      </c>
      <c r="AN36" s="15">
        <f t="shared" si="3"/>
        <v>0</v>
      </c>
      <c r="AO36" s="15">
        <f t="shared" si="3"/>
        <v>0</v>
      </c>
      <c r="AP36" s="15">
        <f t="shared" si="3"/>
        <v>50</v>
      </c>
      <c r="AQ36" s="15">
        <f t="shared" si="3"/>
        <v>50</v>
      </c>
      <c r="AR36" s="15">
        <f t="shared" si="3"/>
        <v>0</v>
      </c>
      <c r="AS36" s="15">
        <f t="shared" si="3"/>
        <v>0</v>
      </c>
      <c r="AT36" s="15">
        <f t="shared" si="3"/>
        <v>0</v>
      </c>
      <c r="AU36" s="15">
        <f t="shared" si="3"/>
        <v>53.3</v>
      </c>
      <c r="AV36" s="15">
        <f t="shared" si="3"/>
        <v>0</v>
      </c>
      <c r="AW36" s="15">
        <f t="shared" si="3"/>
        <v>0</v>
      </c>
      <c r="AX36" s="15">
        <f t="shared" si="3"/>
        <v>0</v>
      </c>
      <c r="AY36" s="15">
        <f t="shared" si="3"/>
        <v>0</v>
      </c>
      <c r="AZ36" s="15">
        <f t="shared" si="3"/>
        <v>0</v>
      </c>
      <c r="BA36" s="15">
        <f t="shared" si="3"/>
        <v>0</v>
      </c>
      <c r="BB36" s="15">
        <f t="shared" si="3"/>
        <v>0</v>
      </c>
      <c r="BC36" s="15">
        <f t="shared" si="3"/>
        <v>0</v>
      </c>
      <c r="BD36" s="15">
        <f t="shared" si="3"/>
        <v>0</v>
      </c>
      <c r="BE36" s="15">
        <f t="shared" si="3"/>
        <v>0</v>
      </c>
      <c r="BF36" s="15">
        <f t="shared" si="3"/>
        <v>0</v>
      </c>
      <c r="BG36" s="18">
        <v>0</v>
      </c>
      <c r="BH36" s="15">
        <f t="shared" si="3"/>
        <v>13.6</v>
      </c>
      <c r="BI36" s="15">
        <f t="shared" si="3"/>
        <v>0</v>
      </c>
      <c r="BJ36" s="15">
        <f t="shared" si="3"/>
        <v>0</v>
      </c>
      <c r="BK36" s="15">
        <f t="shared" si="3"/>
        <v>6</v>
      </c>
      <c r="BL36" s="15">
        <f t="shared" si="3"/>
        <v>0</v>
      </c>
      <c r="BM36" s="15">
        <f t="shared" si="3"/>
        <v>0</v>
      </c>
      <c r="BN36" s="15">
        <f t="shared" si="3"/>
        <v>0.6</v>
      </c>
      <c r="BO36" s="15">
        <f t="shared" si="3"/>
        <v>0</v>
      </c>
      <c r="BP36" s="15">
        <f>BP24+BP26+BP28+BP30+BP32+BP34</f>
        <v>1.3</v>
      </c>
    </row>
    <row r="37" spans="1:69" ht="15.75" customHeight="1" thickTop="1" x14ac:dyDescent="0.25">
      <c r="A37" s="245"/>
      <c r="B37" s="74" t="s">
        <v>173</v>
      </c>
      <c r="C37" s="75">
        <v>48.5</v>
      </c>
      <c r="D37" s="75"/>
      <c r="E37" s="75"/>
      <c r="F37" s="75">
        <v>166.6</v>
      </c>
      <c r="G37" s="75"/>
      <c r="H37" s="75">
        <v>54</v>
      </c>
      <c r="I37" s="75"/>
      <c r="J37" s="75">
        <v>156</v>
      </c>
      <c r="K37" s="75">
        <v>262</v>
      </c>
      <c r="L37" s="75">
        <v>210</v>
      </c>
      <c r="M37" s="75">
        <v>390</v>
      </c>
      <c r="N37" s="75">
        <v>400</v>
      </c>
      <c r="O37" s="75">
        <v>180</v>
      </c>
      <c r="P37" s="75">
        <v>233</v>
      </c>
      <c r="Q37" s="75">
        <v>254</v>
      </c>
      <c r="R37" s="75">
        <v>117</v>
      </c>
      <c r="S37" s="75"/>
      <c r="T37" s="75">
        <v>155</v>
      </c>
      <c r="U37" s="75">
        <v>7.2</v>
      </c>
      <c r="V37" s="75">
        <v>26.5</v>
      </c>
      <c r="W37" s="75">
        <v>44</v>
      </c>
      <c r="X37" s="75">
        <v>13.5</v>
      </c>
      <c r="Y37" s="75">
        <v>23</v>
      </c>
      <c r="Z37" s="75">
        <v>22</v>
      </c>
      <c r="AA37" s="75"/>
      <c r="AB37" s="75"/>
      <c r="AC37" s="75">
        <v>60</v>
      </c>
      <c r="AD37" s="75">
        <v>60</v>
      </c>
      <c r="AE37" s="75"/>
      <c r="AF37" s="75">
        <v>115</v>
      </c>
      <c r="AG37" s="75">
        <v>75</v>
      </c>
      <c r="AH37" s="75">
        <v>80.599999999999994</v>
      </c>
      <c r="AI37" s="75">
        <v>26</v>
      </c>
      <c r="AJ37" s="75">
        <v>70</v>
      </c>
      <c r="AK37" s="75">
        <v>82</v>
      </c>
      <c r="AL37" s="75">
        <v>123.3</v>
      </c>
      <c r="AM37" s="75">
        <v>202</v>
      </c>
      <c r="AN37" s="75"/>
      <c r="AO37" s="75"/>
      <c r="AP37" s="75">
        <v>17.3</v>
      </c>
      <c r="AQ37" s="75">
        <v>12.6</v>
      </c>
      <c r="AR37" s="75">
        <v>49</v>
      </c>
      <c r="AS37" s="75">
        <v>22</v>
      </c>
      <c r="AT37" s="75">
        <v>51</v>
      </c>
      <c r="AU37" s="75">
        <v>30</v>
      </c>
      <c r="AV37" s="75">
        <v>29</v>
      </c>
      <c r="AW37" s="75">
        <v>45</v>
      </c>
      <c r="AX37" s="75"/>
      <c r="AY37" s="75">
        <v>36</v>
      </c>
      <c r="AZ37" s="75">
        <v>90.5</v>
      </c>
      <c r="BA37" s="75">
        <v>24</v>
      </c>
      <c r="BB37" s="75">
        <v>37</v>
      </c>
      <c r="BC37" s="75">
        <v>42</v>
      </c>
      <c r="BD37" s="75"/>
      <c r="BE37" s="75">
        <v>109</v>
      </c>
      <c r="BF37" s="75">
        <v>252.6</v>
      </c>
      <c r="BG37" s="75">
        <v>12</v>
      </c>
      <c r="BH37" s="75">
        <v>53</v>
      </c>
      <c r="BI37" s="75">
        <v>220</v>
      </c>
      <c r="BJ37" s="75">
        <v>300</v>
      </c>
      <c r="BK37" s="75">
        <v>80</v>
      </c>
      <c r="BL37" s="75">
        <v>180</v>
      </c>
      <c r="BM37" s="75"/>
      <c r="BN37" s="75">
        <v>250</v>
      </c>
      <c r="BO37" s="75"/>
      <c r="BP37" s="75">
        <v>132.19999999999999</v>
      </c>
      <c r="BQ37" s="196"/>
    </row>
    <row r="38" spans="1:69" ht="15.75" customHeight="1" x14ac:dyDescent="0.25">
      <c r="A38" s="245"/>
      <c r="B38" s="66" t="s">
        <v>128</v>
      </c>
      <c r="C38" s="67">
        <f>C35*C37/1000</f>
        <v>1.3</v>
      </c>
      <c r="D38" s="67">
        <f t="shared" ref="D38:T38" si="4">D35*D37/1000</f>
        <v>0</v>
      </c>
      <c r="E38" s="67">
        <f t="shared" si="4"/>
        <v>0</v>
      </c>
      <c r="F38" s="67">
        <f t="shared" si="4"/>
        <v>0</v>
      </c>
      <c r="G38" s="67">
        <f t="shared" si="4"/>
        <v>0</v>
      </c>
      <c r="H38" s="67">
        <f t="shared" si="4"/>
        <v>0</v>
      </c>
      <c r="I38" s="67">
        <f t="shared" si="4"/>
        <v>0</v>
      </c>
      <c r="J38" s="67">
        <f t="shared" si="4"/>
        <v>0</v>
      </c>
      <c r="K38" s="67">
        <f t="shared" si="4"/>
        <v>0</v>
      </c>
      <c r="L38" s="67">
        <f t="shared" si="4"/>
        <v>0</v>
      </c>
      <c r="M38" s="67">
        <f t="shared" si="4"/>
        <v>1.4</v>
      </c>
      <c r="N38" s="67">
        <f t="shared" si="4"/>
        <v>0</v>
      </c>
      <c r="O38" s="67">
        <f t="shared" si="4"/>
        <v>0</v>
      </c>
      <c r="P38" s="67">
        <f t="shared" si="4"/>
        <v>0</v>
      </c>
      <c r="Q38" s="67">
        <f t="shared" si="4"/>
        <v>0</v>
      </c>
      <c r="R38" s="67">
        <f t="shared" si="4"/>
        <v>0</v>
      </c>
      <c r="S38" s="67">
        <f t="shared" si="4"/>
        <v>0</v>
      </c>
      <c r="T38" s="67">
        <f t="shared" si="4"/>
        <v>0</v>
      </c>
      <c r="U38" s="67">
        <f>U35*U37</f>
        <v>0.7</v>
      </c>
      <c r="V38" s="67">
        <f t="shared" ref="V38:BK38" si="5">V35*V37/1000</f>
        <v>0</v>
      </c>
      <c r="W38" s="67">
        <f t="shared" si="5"/>
        <v>0</v>
      </c>
      <c r="X38" s="67">
        <f t="shared" si="5"/>
        <v>0</v>
      </c>
      <c r="Y38" s="67">
        <f t="shared" si="5"/>
        <v>0</v>
      </c>
      <c r="Z38" s="67">
        <f t="shared" si="5"/>
        <v>0</v>
      </c>
      <c r="AA38" s="67">
        <f t="shared" si="5"/>
        <v>0</v>
      </c>
      <c r="AB38" s="67">
        <f t="shared" si="5"/>
        <v>0</v>
      </c>
      <c r="AC38" s="67">
        <f t="shared" si="5"/>
        <v>0</v>
      </c>
      <c r="AD38" s="67">
        <f t="shared" si="5"/>
        <v>0</v>
      </c>
      <c r="AE38" s="67">
        <f t="shared" si="5"/>
        <v>0</v>
      </c>
      <c r="AF38" s="67">
        <f t="shared" si="5"/>
        <v>0</v>
      </c>
      <c r="AG38" s="67">
        <f t="shared" si="5"/>
        <v>0</v>
      </c>
      <c r="AH38" s="67">
        <f t="shared" si="5"/>
        <v>0</v>
      </c>
      <c r="AI38" s="67">
        <f t="shared" si="5"/>
        <v>2.6</v>
      </c>
      <c r="AJ38" s="67">
        <f t="shared" si="5"/>
        <v>0</v>
      </c>
      <c r="AK38" s="67">
        <f t="shared" si="5"/>
        <v>0</v>
      </c>
      <c r="AL38" s="67">
        <f t="shared" si="5"/>
        <v>0</v>
      </c>
      <c r="AM38" s="67">
        <f t="shared" si="5"/>
        <v>0</v>
      </c>
      <c r="AN38" s="67">
        <f t="shared" si="5"/>
        <v>0</v>
      </c>
      <c r="AO38" s="67">
        <f t="shared" si="5"/>
        <v>0</v>
      </c>
      <c r="AP38" s="67">
        <f t="shared" si="5"/>
        <v>0.9</v>
      </c>
      <c r="AQ38" s="67">
        <f t="shared" si="5"/>
        <v>0.6</v>
      </c>
      <c r="AR38" s="67">
        <f t="shared" si="5"/>
        <v>0</v>
      </c>
      <c r="AS38" s="67">
        <f t="shared" si="5"/>
        <v>0</v>
      </c>
      <c r="AT38" s="67">
        <f t="shared" si="5"/>
        <v>0</v>
      </c>
      <c r="AU38" s="67">
        <f t="shared" si="5"/>
        <v>1.6</v>
      </c>
      <c r="AV38" s="67">
        <f t="shared" si="5"/>
        <v>0</v>
      </c>
      <c r="AW38" s="67">
        <f t="shared" si="5"/>
        <v>0</v>
      </c>
      <c r="AX38" s="67">
        <f t="shared" si="5"/>
        <v>0</v>
      </c>
      <c r="AY38" s="67">
        <f t="shared" si="5"/>
        <v>0</v>
      </c>
      <c r="AZ38" s="67">
        <f t="shared" si="5"/>
        <v>0</v>
      </c>
      <c r="BA38" s="67">
        <f t="shared" si="5"/>
        <v>0</v>
      </c>
      <c r="BB38" s="67">
        <f t="shared" si="5"/>
        <v>0</v>
      </c>
      <c r="BC38" s="67">
        <f t="shared" si="5"/>
        <v>0</v>
      </c>
      <c r="BD38" s="67">
        <f t="shared" si="5"/>
        <v>0</v>
      </c>
      <c r="BE38" s="67">
        <f t="shared" si="5"/>
        <v>0</v>
      </c>
      <c r="BF38" s="67">
        <f t="shared" si="5"/>
        <v>0</v>
      </c>
      <c r="BG38" s="67">
        <f t="shared" si="5"/>
        <v>0</v>
      </c>
      <c r="BH38" s="67">
        <f t="shared" si="5"/>
        <v>0.7</v>
      </c>
      <c r="BI38" s="67">
        <f t="shared" si="5"/>
        <v>0</v>
      </c>
      <c r="BJ38" s="67">
        <f t="shared" si="5"/>
        <v>0</v>
      </c>
      <c r="BK38" s="67">
        <f t="shared" si="5"/>
        <v>0.5</v>
      </c>
      <c r="BL38" s="67">
        <f>BL35*BL37/1000</f>
        <v>0</v>
      </c>
      <c r="BM38" s="67">
        <f>BM35*BM37/1000</f>
        <v>0</v>
      </c>
      <c r="BN38" s="67">
        <f>BN35*BN37/1000</f>
        <v>0.2</v>
      </c>
      <c r="BO38" s="67">
        <f>BO35*BO37/1000</f>
        <v>0</v>
      </c>
      <c r="BP38" s="67">
        <f>BP35*BP37/920</f>
        <v>0.2</v>
      </c>
      <c r="BQ38" s="197">
        <f>SUM(C38:BP38)</f>
        <v>10.7</v>
      </c>
    </row>
    <row r="39" spans="1:69" ht="15.75" customHeight="1" thickBot="1" x14ac:dyDescent="0.3">
      <c r="A39" s="246"/>
      <c r="B39" s="64" t="s">
        <v>130</v>
      </c>
      <c r="C39" s="18">
        <f>C36*C37/1000</f>
        <v>1.3</v>
      </c>
      <c r="D39" s="18">
        <f t="shared" ref="D39:T39" si="6">D36*D37/1000</f>
        <v>0</v>
      </c>
      <c r="E39" s="18">
        <f t="shared" si="6"/>
        <v>0</v>
      </c>
      <c r="F39" s="18">
        <f t="shared" si="6"/>
        <v>0</v>
      </c>
      <c r="G39" s="18">
        <f t="shared" si="6"/>
        <v>0</v>
      </c>
      <c r="H39" s="18">
        <f t="shared" si="6"/>
        <v>0</v>
      </c>
      <c r="I39" s="18">
        <f t="shared" si="6"/>
        <v>0</v>
      </c>
      <c r="J39" s="18">
        <f t="shared" si="6"/>
        <v>0</v>
      </c>
      <c r="K39" s="18">
        <f t="shared" si="6"/>
        <v>0</v>
      </c>
      <c r="L39" s="18">
        <f t="shared" si="6"/>
        <v>0</v>
      </c>
      <c r="M39" s="18">
        <f t="shared" si="6"/>
        <v>1.4</v>
      </c>
      <c r="N39" s="18">
        <f t="shared" si="6"/>
        <v>0</v>
      </c>
      <c r="O39" s="18">
        <f t="shared" si="6"/>
        <v>0</v>
      </c>
      <c r="P39" s="18">
        <f t="shared" si="6"/>
        <v>0</v>
      </c>
      <c r="Q39" s="18">
        <f t="shared" si="6"/>
        <v>0</v>
      </c>
      <c r="R39" s="18">
        <f t="shared" si="6"/>
        <v>0</v>
      </c>
      <c r="S39" s="18">
        <f t="shared" si="6"/>
        <v>0</v>
      </c>
      <c r="T39" s="18">
        <f t="shared" si="6"/>
        <v>0</v>
      </c>
      <c r="U39" s="18">
        <f>U36*U37</f>
        <v>0.7</v>
      </c>
      <c r="V39" s="18">
        <f t="shared" ref="V39:BK39" si="7">V36*V37/1000</f>
        <v>0</v>
      </c>
      <c r="W39" s="18">
        <f t="shared" si="7"/>
        <v>0</v>
      </c>
      <c r="X39" s="18">
        <f t="shared" si="7"/>
        <v>0</v>
      </c>
      <c r="Y39" s="18">
        <f t="shared" si="7"/>
        <v>0</v>
      </c>
      <c r="Z39" s="18">
        <f t="shared" si="7"/>
        <v>0</v>
      </c>
      <c r="AA39" s="18">
        <f t="shared" si="7"/>
        <v>0</v>
      </c>
      <c r="AB39" s="18">
        <f t="shared" si="7"/>
        <v>0</v>
      </c>
      <c r="AC39" s="18">
        <f t="shared" si="7"/>
        <v>0</v>
      </c>
      <c r="AD39" s="18">
        <f t="shared" si="7"/>
        <v>0</v>
      </c>
      <c r="AE39" s="18">
        <f t="shared" si="7"/>
        <v>0</v>
      </c>
      <c r="AF39" s="18">
        <f t="shared" si="7"/>
        <v>0</v>
      </c>
      <c r="AG39" s="18">
        <f t="shared" si="7"/>
        <v>0</v>
      </c>
      <c r="AH39" s="18">
        <f t="shared" si="7"/>
        <v>0</v>
      </c>
      <c r="AI39" s="18">
        <f t="shared" si="7"/>
        <v>2.6</v>
      </c>
      <c r="AJ39" s="18">
        <f t="shared" si="7"/>
        <v>0</v>
      </c>
      <c r="AK39" s="18">
        <f t="shared" si="7"/>
        <v>0</v>
      </c>
      <c r="AL39" s="18">
        <f t="shared" si="7"/>
        <v>0</v>
      </c>
      <c r="AM39" s="18">
        <f t="shared" si="7"/>
        <v>0</v>
      </c>
      <c r="AN39" s="18">
        <f t="shared" si="7"/>
        <v>0</v>
      </c>
      <c r="AO39" s="18">
        <f t="shared" si="7"/>
        <v>0</v>
      </c>
      <c r="AP39" s="18">
        <f t="shared" si="7"/>
        <v>0.9</v>
      </c>
      <c r="AQ39" s="18">
        <f t="shared" si="7"/>
        <v>0.6</v>
      </c>
      <c r="AR39" s="18">
        <f t="shared" si="7"/>
        <v>0</v>
      </c>
      <c r="AS39" s="18">
        <f t="shared" si="7"/>
        <v>0</v>
      </c>
      <c r="AT39" s="18">
        <f t="shared" si="7"/>
        <v>0</v>
      </c>
      <c r="AU39" s="18">
        <f t="shared" si="7"/>
        <v>1.6</v>
      </c>
      <c r="AV39" s="18">
        <f t="shared" si="7"/>
        <v>0</v>
      </c>
      <c r="AW39" s="18">
        <f t="shared" si="7"/>
        <v>0</v>
      </c>
      <c r="AX39" s="18">
        <f t="shared" si="7"/>
        <v>0</v>
      </c>
      <c r="AY39" s="18">
        <f t="shared" si="7"/>
        <v>0</v>
      </c>
      <c r="AZ39" s="18">
        <f t="shared" si="7"/>
        <v>0</v>
      </c>
      <c r="BA39" s="18">
        <f t="shared" si="7"/>
        <v>0</v>
      </c>
      <c r="BB39" s="18">
        <f t="shared" si="7"/>
        <v>0</v>
      </c>
      <c r="BC39" s="18">
        <f t="shared" si="7"/>
        <v>0</v>
      </c>
      <c r="BD39" s="18">
        <f t="shared" si="7"/>
        <v>0</v>
      </c>
      <c r="BE39" s="18">
        <f t="shared" si="7"/>
        <v>0</v>
      </c>
      <c r="BF39" s="18">
        <f t="shared" si="7"/>
        <v>0</v>
      </c>
      <c r="BG39" s="18">
        <f t="shared" si="7"/>
        <v>0</v>
      </c>
      <c r="BH39" s="18">
        <f t="shared" si="7"/>
        <v>0.7</v>
      </c>
      <c r="BI39" s="18">
        <f t="shared" si="7"/>
        <v>0</v>
      </c>
      <c r="BJ39" s="18">
        <f t="shared" si="7"/>
        <v>0</v>
      </c>
      <c r="BK39" s="18">
        <f t="shared" si="7"/>
        <v>0.5</v>
      </c>
      <c r="BL39" s="18">
        <f>BL36*BL37/1000</f>
        <v>0</v>
      </c>
      <c r="BM39" s="18">
        <f>BM36*BM37/1000</f>
        <v>0</v>
      </c>
      <c r="BN39" s="18">
        <f>BN36*BN37/1000</f>
        <v>0.2</v>
      </c>
      <c r="BO39" s="18">
        <f>BO36*BO37/1000</f>
        <v>0</v>
      </c>
      <c r="BP39" s="18">
        <f>BP36*BP37/920</f>
        <v>0.2</v>
      </c>
      <c r="BQ39" s="198">
        <f>SUM(C39:BP39)</f>
        <v>10.7</v>
      </c>
    </row>
    <row r="40" spans="1:69" ht="15.75" customHeight="1" thickTop="1" x14ac:dyDescent="0.25">
      <c r="A40" s="236" t="s">
        <v>198</v>
      </c>
      <c r="B40" s="6">
        <v>100</v>
      </c>
      <c r="C40" s="7">
        <f>'[1]ЯЙЦО, ТВОРОГ, КАШИ'!$AM$104</f>
        <v>24</v>
      </c>
      <c r="D40" s="7"/>
      <c r="E40" s="7"/>
      <c r="F40" s="7"/>
      <c r="G40" s="7"/>
      <c r="H40" s="7"/>
      <c r="I40" s="7"/>
      <c r="J40" s="7">
        <f>'[1]ЯЙЦО, ТВОРОГ, КАШИ'!$AM$110</f>
        <v>2.4</v>
      </c>
      <c r="K40" s="7">
        <f>'[1]ЯЙЦО, ТВОРОГ, КАШИ'!$AM$102</f>
        <v>94</v>
      </c>
      <c r="L40" s="7"/>
      <c r="M40" s="7">
        <f>'[1]ЯЙЦО, ТВОРОГ, КАШИ'!$AM$107</f>
        <v>3</v>
      </c>
      <c r="N40" s="7"/>
      <c r="O40" s="7"/>
      <c r="P40" s="7"/>
      <c r="Q40" s="7"/>
      <c r="R40" s="7"/>
      <c r="S40" s="7"/>
      <c r="T40" s="7"/>
      <c r="U40" s="24">
        <f>'[1]ЯЙЦО, ТВОРОГ, КАШИ'!$AM$105</f>
        <v>0.06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>
        <f>'[1]ЯЙЦО, ТВОРОГ, КАШИ'!$AM$109</f>
        <v>3.5</v>
      </c>
      <c r="AT40" s="7"/>
      <c r="AU40" s="7"/>
      <c r="AV40" s="7">
        <f>'[1]ЯЙЦО, ТВОРОГ, КАШИ'!$AM$103</f>
        <v>6.5</v>
      </c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>
        <f>'[1]ЯЙЦО, ТВОРОГ, КАШИ'!$AM$106</f>
        <v>5.3</v>
      </c>
      <c r="BI40" s="7"/>
      <c r="BJ40" s="7"/>
      <c r="BK40" s="7"/>
      <c r="BL40" s="7"/>
      <c r="BM40" s="8"/>
      <c r="BN40" s="8"/>
      <c r="BO40" s="8"/>
      <c r="BP40" s="7"/>
    </row>
    <row r="41" spans="1:69" ht="15" customHeight="1" x14ac:dyDescent="0.25">
      <c r="A41" s="292"/>
      <c r="B41" s="9">
        <v>120</v>
      </c>
      <c r="C41" s="10">
        <f>'[1]ЯЙЦО, ТВОРОГ, КАШИ'!$AB$104</f>
        <v>28.8</v>
      </c>
      <c r="D41" s="10"/>
      <c r="E41" s="10"/>
      <c r="F41" s="10"/>
      <c r="G41" s="10"/>
      <c r="H41" s="10"/>
      <c r="I41" s="10"/>
      <c r="J41" s="10">
        <f>'[1]ЯЙЦО, ТВОРОГ, КАШИ'!$AB$110</f>
        <v>2.8</v>
      </c>
      <c r="K41" s="10">
        <f>'[1]ЯЙЦО, ТВОРОГ, КАШИ'!$AB$102</f>
        <v>112.8</v>
      </c>
      <c r="L41" s="10"/>
      <c r="M41" s="10">
        <f>'[1]ЯЙЦО, ТВОРОГ, КАШИ'!$AB$107</f>
        <v>3.6</v>
      </c>
      <c r="N41" s="10"/>
      <c r="O41" s="10"/>
      <c r="P41" s="10"/>
      <c r="Q41" s="10"/>
      <c r="R41" s="10"/>
      <c r="S41" s="10"/>
      <c r="T41" s="10"/>
      <c r="U41" s="25">
        <f>'[1]ЯЙЦО, ТВОРОГ, КАШИ'!$AB$105</f>
        <v>7.0000000000000007E-2</v>
      </c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>
        <f>'[1]ЯЙЦО, ТВОРОГ, КАШИ'!$AB$109</f>
        <v>4.2</v>
      </c>
      <c r="AT41" s="10"/>
      <c r="AU41" s="10"/>
      <c r="AV41" s="10">
        <f>'[1]ЯЙЦО, ТВОРОГ, КАШИ'!$AB$103</f>
        <v>7.8</v>
      </c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>
        <f>'[1]ЯЙЦО, ТВОРОГ, КАШИ'!$AB$106</f>
        <v>6.4</v>
      </c>
      <c r="BI41" s="10"/>
      <c r="BJ41" s="10"/>
      <c r="BK41" s="10"/>
      <c r="BL41" s="10"/>
      <c r="BM41" s="11"/>
      <c r="BN41" s="11"/>
      <c r="BO41" s="11"/>
      <c r="BP41" s="10"/>
    </row>
    <row r="42" spans="1:69" ht="15" customHeight="1" x14ac:dyDescent="0.25">
      <c r="A42" s="292" t="s">
        <v>108</v>
      </c>
      <c r="B42" s="32">
        <v>30</v>
      </c>
      <c r="C42" s="7"/>
      <c r="D42" s="7"/>
      <c r="E42" s="7"/>
      <c r="F42" s="7"/>
      <c r="G42" s="7"/>
      <c r="H42" s="7"/>
      <c r="I42" s="7"/>
      <c r="J42" s="7"/>
      <c r="K42" s="7"/>
      <c r="L42" s="7">
        <f>[1]СОУСА!$F$61</f>
        <v>30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8"/>
      <c r="BN42" s="8"/>
      <c r="BO42" s="8"/>
      <c r="BP42" s="7"/>
    </row>
    <row r="43" spans="1:69" ht="15" customHeight="1" x14ac:dyDescent="0.25">
      <c r="A43" s="292"/>
      <c r="B43" s="33">
        <v>30</v>
      </c>
      <c r="C43" s="10"/>
      <c r="D43" s="10"/>
      <c r="E43" s="10"/>
      <c r="F43" s="10"/>
      <c r="G43" s="10"/>
      <c r="H43" s="10"/>
      <c r="I43" s="10"/>
      <c r="J43" s="10"/>
      <c r="K43" s="10"/>
      <c r="L43" s="10">
        <f>[1]СОУСА!$F$61</f>
        <v>30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1"/>
      <c r="BN43" s="11"/>
      <c r="BO43" s="11"/>
      <c r="BP43" s="10"/>
    </row>
    <row r="44" spans="1:69" ht="15.75" customHeight="1" x14ac:dyDescent="0.25">
      <c r="A44" s="292" t="s">
        <v>105</v>
      </c>
      <c r="B44" s="6">
        <v>200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>
        <f>[1]НАПИТКИ!$Q$181</f>
        <v>20</v>
      </c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>
        <f>[1]НАПИТКИ!$Q$182</f>
        <v>8.6999999999999993</v>
      </c>
      <c r="BI44" s="7"/>
      <c r="BJ44" s="7"/>
      <c r="BK44" s="7"/>
      <c r="BL44" s="7"/>
      <c r="BM44" s="7"/>
      <c r="BN44" s="8"/>
      <c r="BO44" s="8"/>
      <c r="BP44" s="7"/>
    </row>
    <row r="45" spans="1:69" ht="15" customHeight="1" x14ac:dyDescent="0.25">
      <c r="A45" s="292"/>
      <c r="B45" s="9">
        <v>200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>
        <f>[1]НАПИТКИ!$Q$181</f>
        <v>20</v>
      </c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>
        <f>[1]НАПИТКИ!$Q$182</f>
        <v>8.6999999999999993</v>
      </c>
      <c r="BI45" s="10"/>
      <c r="BJ45" s="10"/>
      <c r="BK45" s="10"/>
      <c r="BL45" s="10"/>
      <c r="BM45" s="10"/>
      <c r="BN45" s="11"/>
      <c r="BO45" s="11"/>
      <c r="BP45" s="10"/>
    </row>
    <row r="46" spans="1:69" ht="15.75" customHeight="1" x14ac:dyDescent="0.25">
      <c r="A46" s="293" t="s">
        <v>212</v>
      </c>
      <c r="B46" s="19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5"/>
      <c r="BO46" s="125"/>
      <c r="BP46" s="125"/>
      <c r="BQ46" s="180"/>
    </row>
    <row r="47" spans="1:69" ht="15.75" customHeight="1" thickBot="1" x14ac:dyDescent="0.3">
      <c r="A47" s="293"/>
      <c r="B47" s="193">
        <v>200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>
        <v>200</v>
      </c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5"/>
      <c r="BO47" s="125"/>
      <c r="BP47" s="125"/>
      <c r="BQ47" s="180"/>
    </row>
    <row r="48" spans="1:69" ht="15.75" hidden="1" customHeight="1" x14ac:dyDescent="0.25">
      <c r="A48" s="292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8"/>
      <c r="BN48" s="8"/>
      <c r="BO48" s="8"/>
      <c r="BP48" s="7"/>
    </row>
    <row r="49" spans="1:95" ht="15.75" hidden="1" customHeight="1" x14ac:dyDescent="0.25">
      <c r="A49" s="292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1"/>
      <c r="BN49" s="11"/>
      <c r="BO49" s="11"/>
      <c r="BP49" s="10"/>
    </row>
    <row r="50" spans="1:95" ht="15.75" hidden="1" customHeight="1" x14ac:dyDescent="0.25">
      <c r="A50" s="292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8"/>
      <c r="BN50" s="8"/>
      <c r="BO50" s="8"/>
      <c r="BP50" s="7"/>
    </row>
    <row r="51" spans="1:95" ht="15.75" hidden="1" customHeight="1" thickBot="1" x14ac:dyDescent="0.3">
      <c r="A51" s="292"/>
      <c r="B51" s="14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1"/>
      <c r="BN51" s="11"/>
      <c r="BO51" s="11"/>
      <c r="BP51" s="10"/>
    </row>
    <row r="52" spans="1:95" ht="15.75" customHeight="1" thickTop="1" x14ac:dyDescent="0.25">
      <c r="A52" s="244" t="s">
        <v>91</v>
      </c>
      <c r="B52" s="63" t="s">
        <v>128</v>
      </c>
      <c r="C52" s="17">
        <f>C40+C42+C44+C46+C48+C50</f>
        <v>24</v>
      </c>
      <c r="D52" s="17">
        <f t="shared" ref="D52:BO53" si="8">D40+D42+D44+D46+D48+D50</f>
        <v>0</v>
      </c>
      <c r="E52" s="17">
        <f t="shared" si="8"/>
        <v>0</v>
      </c>
      <c r="F52" s="17">
        <f t="shared" si="8"/>
        <v>0</v>
      </c>
      <c r="G52" s="17">
        <f t="shared" si="8"/>
        <v>0</v>
      </c>
      <c r="H52" s="17">
        <f t="shared" si="8"/>
        <v>0</v>
      </c>
      <c r="I52" s="17">
        <f t="shared" si="8"/>
        <v>0</v>
      </c>
      <c r="J52" s="17">
        <f t="shared" si="8"/>
        <v>2.4</v>
      </c>
      <c r="K52" s="17">
        <f t="shared" si="8"/>
        <v>94</v>
      </c>
      <c r="L52" s="17">
        <f t="shared" si="8"/>
        <v>30</v>
      </c>
      <c r="M52" s="17">
        <f t="shared" si="8"/>
        <v>3</v>
      </c>
      <c r="N52" s="17">
        <f t="shared" si="8"/>
        <v>0</v>
      </c>
      <c r="O52" s="17">
        <f t="shared" si="8"/>
        <v>0</v>
      </c>
      <c r="P52" s="17">
        <f t="shared" si="8"/>
        <v>0</v>
      </c>
      <c r="Q52" s="17">
        <f t="shared" si="8"/>
        <v>0</v>
      </c>
      <c r="R52" s="17">
        <f t="shared" si="8"/>
        <v>0</v>
      </c>
      <c r="S52" s="17">
        <f t="shared" si="8"/>
        <v>0</v>
      </c>
      <c r="T52" s="17">
        <f t="shared" si="8"/>
        <v>0</v>
      </c>
      <c r="U52" s="17">
        <f t="shared" si="8"/>
        <v>0.1</v>
      </c>
      <c r="V52" s="17">
        <f t="shared" si="8"/>
        <v>0</v>
      </c>
      <c r="W52" s="17">
        <f t="shared" si="8"/>
        <v>0</v>
      </c>
      <c r="X52" s="17">
        <f t="shared" si="8"/>
        <v>0</v>
      </c>
      <c r="Y52" s="17">
        <f t="shared" si="8"/>
        <v>0</v>
      </c>
      <c r="Z52" s="17">
        <f t="shared" si="8"/>
        <v>0</v>
      </c>
      <c r="AA52" s="17">
        <f t="shared" si="8"/>
        <v>0</v>
      </c>
      <c r="AB52" s="17">
        <f t="shared" si="8"/>
        <v>0</v>
      </c>
      <c r="AC52" s="17">
        <f t="shared" si="8"/>
        <v>0</v>
      </c>
      <c r="AD52" s="17">
        <f t="shared" si="8"/>
        <v>0</v>
      </c>
      <c r="AE52" s="17">
        <f t="shared" si="8"/>
        <v>0</v>
      </c>
      <c r="AF52" s="17">
        <f t="shared" si="8"/>
        <v>0</v>
      </c>
      <c r="AG52" s="17">
        <f t="shared" si="8"/>
        <v>0</v>
      </c>
      <c r="AH52" s="17">
        <f t="shared" si="8"/>
        <v>0</v>
      </c>
      <c r="AI52" s="17">
        <f t="shared" si="8"/>
        <v>0</v>
      </c>
      <c r="AJ52" s="17">
        <f t="shared" si="8"/>
        <v>0</v>
      </c>
      <c r="AK52" s="17">
        <f t="shared" si="8"/>
        <v>0</v>
      </c>
      <c r="AL52" s="17">
        <f t="shared" si="8"/>
        <v>0</v>
      </c>
      <c r="AM52" s="17">
        <f t="shared" si="8"/>
        <v>20</v>
      </c>
      <c r="AN52" s="17">
        <f t="shared" si="8"/>
        <v>0</v>
      </c>
      <c r="AO52" s="17">
        <f t="shared" si="8"/>
        <v>0</v>
      </c>
      <c r="AP52" s="17">
        <f t="shared" si="8"/>
        <v>0</v>
      </c>
      <c r="AQ52" s="17">
        <f t="shared" si="8"/>
        <v>0</v>
      </c>
      <c r="AR52" s="17">
        <f t="shared" si="8"/>
        <v>0</v>
      </c>
      <c r="AS52" s="17">
        <f t="shared" si="8"/>
        <v>3.5</v>
      </c>
      <c r="AT52" s="17">
        <f t="shared" si="8"/>
        <v>0</v>
      </c>
      <c r="AU52" s="17">
        <f t="shared" si="8"/>
        <v>0</v>
      </c>
      <c r="AV52" s="17">
        <f t="shared" si="8"/>
        <v>6.5</v>
      </c>
      <c r="AW52" s="17">
        <f t="shared" si="8"/>
        <v>0</v>
      </c>
      <c r="AX52" s="17">
        <f t="shared" si="8"/>
        <v>0</v>
      </c>
      <c r="AY52" s="17">
        <f t="shared" si="8"/>
        <v>0</v>
      </c>
      <c r="AZ52" s="17">
        <f t="shared" si="8"/>
        <v>0</v>
      </c>
      <c r="BA52" s="17">
        <f t="shared" si="8"/>
        <v>0</v>
      </c>
      <c r="BB52" s="17">
        <f t="shared" si="8"/>
        <v>0</v>
      </c>
      <c r="BC52" s="17">
        <f t="shared" si="8"/>
        <v>0</v>
      </c>
      <c r="BD52" s="17">
        <f t="shared" si="8"/>
        <v>0</v>
      </c>
      <c r="BE52" s="17">
        <f t="shared" si="8"/>
        <v>0</v>
      </c>
      <c r="BF52" s="17">
        <f t="shared" si="8"/>
        <v>0</v>
      </c>
      <c r="BG52" s="17">
        <v>0</v>
      </c>
      <c r="BH52" s="17">
        <f t="shared" si="8"/>
        <v>14</v>
      </c>
      <c r="BI52" s="17">
        <f t="shared" si="8"/>
        <v>0</v>
      </c>
      <c r="BJ52" s="17">
        <f t="shared" si="8"/>
        <v>0</v>
      </c>
      <c r="BK52" s="17">
        <f t="shared" si="8"/>
        <v>0</v>
      </c>
      <c r="BL52" s="17">
        <f t="shared" si="8"/>
        <v>0</v>
      </c>
      <c r="BM52" s="17">
        <f t="shared" si="8"/>
        <v>0</v>
      </c>
      <c r="BN52" s="17">
        <f t="shared" si="8"/>
        <v>0</v>
      </c>
      <c r="BO52" s="17">
        <f t="shared" si="8"/>
        <v>0</v>
      </c>
      <c r="BP52" s="17">
        <f>BP40+BP42+BP44+BP46+BP48+BP50</f>
        <v>0</v>
      </c>
    </row>
    <row r="53" spans="1:95" ht="15.75" customHeight="1" thickBot="1" x14ac:dyDescent="0.3">
      <c r="A53" s="245"/>
      <c r="B53" s="64" t="s">
        <v>130</v>
      </c>
      <c r="C53" s="18">
        <f>C41+C43+C45+C47+C49+C51</f>
        <v>28.8</v>
      </c>
      <c r="D53" s="18">
        <f t="shared" si="8"/>
        <v>0</v>
      </c>
      <c r="E53" s="18">
        <f t="shared" si="8"/>
        <v>0</v>
      </c>
      <c r="F53" s="18">
        <f t="shared" si="8"/>
        <v>0</v>
      </c>
      <c r="G53" s="18">
        <f t="shared" si="8"/>
        <v>0</v>
      </c>
      <c r="H53" s="18">
        <f t="shared" si="8"/>
        <v>0</v>
      </c>
      <c r="I53" s="18">
        <f t="shared" si="8"/>
        <v>0</v>
      </c>
      <c r="J53" s="18">
        <f t="shared" si="8"/>
        <v>2.8</v>
      </c>
      <c r="K53" s="18">
        <f t="shared" si="8"/>
        <v>112.8</v>
      </c>
      <c r="L53" s="18">
        <f t="shared" si="8"/>
        <v>30</v>
      </c>
      <c r="M53" s="18">
        <f t="shared" si="8"/>
        <v>3.6</v>
      </c>
      <c r="N53" s="18">
        <f t="shared" si="8"/>
        <v>0</v>
      </c>
      <c r="O53" s="18">
        <f t="shared" si="8"/>
        <v>0</v>
      </c>
      <c r="P53" s="18">
        <f t="shared" si="8"/>
        <v>0</v>
      </c>
      <c r="Q53" s="18">
        <f t="shared" si="8"/>
        <v>0</v>
      </c>
      <c r="R53" s="18">
        <f t="shared" si="8"/>
        <v>0</v>
      </c>
      <c r="S53" s="18">
        <f t="shared" si="8"/>
        <v>0</v>
      </c>
      <c r="T53" s="18">
        <f t="shared" si="8"/>
        <v>0</v>
      </c>
      <c r="U53" s="18">
        <f t="shared" si="8"/>
        <v>0.1</v>
      </c>
      <c r="V53" s="18">
        <f t="shared" si="8"/>
        <v>0</v>
      </c>
      <c r="W53" s="18">
        <f t="shared" si="8"/>
        <v>0</v>
      </c>
      <c r="X53" s="18">
        <f t="shared" si="8"/>
        <v>0</v>
      </c>
      <c r="Y53" s="18">
        <f t="shared" si="8"/>
        <v>0</v>
      </c>
      <c r="Z53" s="18">
        <f t="shared" si="8"/>
        <v>0</v>
      </c>
      <c r="AA53" s="18">
        <f t="shared" si="8"/>
        <v>0</v>
      </c>
      <c r="AB53" s="18">
        <f t="shared" si="8"/>
        <v>0</v>
      </c>
      <c r="AC53" s="18">
        <f t="shared" si="8"/>
        <v>0</v>
      </c>
      <c r="AD53" s="18">
        <f t="shared" si="8"/>
        <v>0</v>
      </c>
      <c r="AE53" s="18">
        <f t="shared" si="8"/>
        <v>0</v>
      </c>
      <c r="AF53" s="18">
        <f t="shared" si="8"/>
        <v>0</v>
      </c>
      <c r="AG53" s="18">
        <f t="shared" si="8"/>
        <v>0</v>
      </c>
      <c r="AH53" s="18">
        <f t="shared" si="8"/>
        <v>0</v>
      </c>
      <c r="AI53" s="18">
        <f t="shared" si="8"/>
        <v>0</v>
      </c>
      <c r="AJ53" s="18">
        <f t="shared" si="8"/>
        <v>0</v>
      </c>
      <c r="AK53" s="18">
        <f t="shared" si="8"/>
        <v>0</v>
      </c>
      <c r="AL53" s="18">
        <f t="shared" si="8"/>
        <v>0</v>
      </c>
      <c r="AM53" s="18">
        <f t="shared" si="8"/>
        <v>20</v>
      </c>
      <c r="AN53" s="18">
        <f t="shared" si="8"/>
        <v>0</v>
      </c>
      <c r="AO53" s="18">
        <f t="shared" si="8"/>
        <v>200</v>
      </c>
      <c r="AP53" s="18">
        <f t="shared" si="8"/>
        <v>0</v>
      </c>
      <c r="AQ53" s="18">
        <f t="shared" si="8"/>
        <v>0</v>
      </c>
      <c r="AR53" s="18">
        <f t="shared" si="8"/>
        <v>0</v>
      </c>
      <c r="AS53" s="18">
        <f t="shared" si="8"/>
        <v>4.2</v>
      </c>
      <c r="AT53" s="18">
        <f t="shared" si="8"/>
        <v>0</v>
      </c>
      <c r="AU53" s="18">
        <f t="shared" si="8"/>
        <v>0</v>
      </c>
      <c r="AV53" s="18">
        <f t="shared" si="8"/>
        <v>7.8</v>
      </c>
      <c r="AW53" s="18">
        <f t="shared" si="8"/>
        <v>0</v>
      </c>
      <c r="AX53" s="18">
        <f t="shared" si="8"/>
        <v>0</v>
      </c>
      <c r="AY53" s="18">
        <f t="shared" si="8"/>
        <v>0</v>
      </c>
      <c r="AZ53" s="18">
        <f t="shared" si="8"/>
        <v>0</v>
      </c>
      <c r="BA53" s="18">
        <f t="shared" si="8"/>
        <v>0</v>
      </c>
      <c r="BB53" s="18">
        <f t="shared" si="8"/>
        <v>0</v>
      </c>
      <c r="BC53" s="18">
        <f t="shared" si="8"/>
        <v>0</v>
      </c>
      <c r="BD53" s="18">
        <f t="shared" si="8"/>
        <v>0</v>
      </c>
      <c r="BE53" s="18">
        <f t="shared" si="8"/>
        <v>0</v>
      </c>
      <c r="BF53" s="18">
        <f t="shared" si="8"/>
        <v>0</v>
      </c>
      <c r="BG53" s="18">
        <v>0</v>
      </c>
      <c r="BH53" s="18">
        <f t="shared" si="8"/>
        <v>15.1</v>
      </c>
      <c r="BI53" s="18">
        <f t="shared" si="8"/>
        <v>0</v>
      </c>
      <c r="BJ53" s="18">
        <f t="shared" si="8"/>
        <v>0</v>
      </c>
      <c r="BK53" s="18">
        <f t="shared" si="8"/>
        <v>0</v>
      </c>
      <c r="BL53" s="18">
        <f t="shared" si="8"/>
        <v>0</v>
      </c>
      <c r="BM53" s="18">
        <f t="shared" si="8"/>
        <v>0</v>
      </c>
      <c r="BN53" s="18">
        <f t="shared" si="8"/>
        <v>0</v>
      </c>
      <c r="BO53" s="18">
        <f t="shared" si="8"/>
        <v>0</v>
      </c>
      <c r="BP53" s="18">
        <f>BP41+BP43+BP45+BP47+BP49+BP51</f>
        <v>0</v>
      </c>
    </row>
    <row r="54" spans="1:95" ht="15.75" customHeight="1" thickTop="1" x14ac:dyDescent="0.25">
      <c r="A54" s="245"/>
      <c r="B54" s="74" t="s">
        <v>173</v>
      </c>
      <c r="C54" s="75">
        <v>48.5</v>
      </c>
      <c r="D54" s="75"/>
      <c r="E54" s="75"/>
      <c r="F54" s="75">
        <v>166.6</v>
      </c>
      <c r="G54" s="75"/>
      <c r="H54" s="75">
        <v>54</v>
      </c>
      <c r="I54" s="75"/>
      <c r="J54" s="75">
        <v>156</v>
      </c>
      <c r="K54" s="75">
        <v>262</v>
      </c>
      <c r="L54" s="75">
        <v>210</v>
      </c>
      <c r="M54" s="75">
        <v>390</v>
      </c>
      <c r="N54" s="75">
        <v>400</v>
      </c>
      <c r="O54" s="75">
        <v>180</v>
      </c>
      <c r="P54" s="75">
        <v>233</v>
      </c>
      <c r="Q54" s="75">
        <v>254</v>
      </c>
      <c r="R54" s="75">
        <v>117</v>
      </c>
      <c r="S54" s="75"/>
      <c r="T54" s="75">
        <v>155</v>
      </c>
      <c r="U54" s="75">
        <v>7.2</v>
      </c>
      <c r="V54" s="75">
        <v>26.5</v>
      </c>
      <c r="W54" s="75">
        <v>44</v>
      </c>
      <c r="X54" s="75">
        <v>13.5</v>
      </c>
      <c r="Y54" s="75">
        <v>23</v>
      </c>
      <c r="Z54" s="75">
        <v>22</v>
      </c>
      <c r="AA54" s="75"/>
      <c r="AB54" s="75"/>
      <c r="AC54" s="75">
        <v>60</v>
      </c>
      <c r="AD54" s="75">
        <v>60</v>
      </c>
      <c r="AE54" s="75"/>
      <c r="AF54" s="75">
        <v>115</v>
      </c>
      <c r="AG54" s="75">
        <v>75</v>
      </c>
      <c r="AH54" s="75">
        <v>80.599999999999994</v>
      </c>
      <c r="AI54" s="75">
        <v>26</v>
      </c>
      <c r="AJ54" s="75">
        <v>70</v>
      </c>
      <c r="AK54" s="75">
        <v>82</v>
      </c>
      <c r="AL54" s="75">
        <v>123.3</v>
      </c>
      <c r="AM54" s="75">
        <v>202</v>
      </c>
      <c r="AN54" s="75"/>
      <c r="AO54" s="75"/>
      <c r="AP54" s="75">
        <v>17.3</v>
      </c>
      <c r="AQ54" s="75">
        <v>12.6</v>
      </c>
      <c r="AR54" s="75">
        <v>49</v>
      </c>
      <c r="AS54" s="75">
        <v>22</v>
      </c>
      <c r="AT54" s="75">
        <v>51</v>
      </c>
      <c r="AU54" s="75">
        <v>30</v>
      </c>
      <c r="AV54" s="75">
        <v>29</v>
      </c>
      <c r="AW54" s="75">
        <v>45</v>
      </c>
      <c r="AX54" s="75"/>
      <c r="AY54" s="75">
        <v>36</v>
      </c>
      <c r="AZ54" s="75">
        <v>90.5</v>
      </c>
      <c r="BA54" s="75">
        <v>24</v>
      </c>
      <c r="BB54" s="75">
        <v>37</v>
      </c>
      <c r="BC54" s="75">
        <v>42</v>
      </c>
      <c r="BD54" s="75"/>
      <c r="BE54" s="75">
        <v>109</v>
      </c>
      <c r="BF54" s="75">
        <v>252.6</v>
      </c>
      <c r="BG54" s="75">
        <v>12</v>
      </c>
      <c r="BH54" s="75">
        <v>53</v>
      </c>
      <c r="BI54" s="75">
        <v>220</v>
      </c>
      <c r="BJ54" s="75">
        <v>300</v>
      </c>
      <c r="BK54" s="75">
        <v>80</v>
      </c>
      <c r="BL54" s="75">
        <v>180</v>
      </c>
      <c r="BM54" s="75"/>
      <c r="BN54" s="75">
        <v>250</v>
      </c>
      <c r="BO54" s="75"/>
      <c r="BP54" s="75">
        <v>132.19999999999999</v>
      </c>
      <c r="BQ54" s="196"/>
    </row>
    <row r="55" spans="1:95" ht="15.75" customHeight="1" x14ac:dyDescent="0.25">
      <c r="A55" s="245"/>
      <c r="B55" s="66" t="s">
        <v>128</v>
      </c>
      <c r="C55" s="67">
        <f>C52*C54/1000</f>
        <v>1.2</v>
      </c>
      <c r="D55" s="67">
        <f t="shared" ref="D55:T55" si="9">D52*D54/1000</f>
        <v>0</v>
      </c>
      <c r="E55" s="67">
        <f t="shared" si="9"/>
        <v>0</v>
      </c>
      <c r="F55" s="67">
        <f t="shared" si="9"/>
        <v>0</v>
      </c>
      <c r="G55" s="67">
        <f t="shared" si="9"/>
        <v>0</v>
      </c>
      <c r="H55" s="67">
        <f t="shared" si="9"/>
        <v>0</v>
      </c>
      <c r="I55" s="67">
        <f t="shared" si="9"/>
        <v>0</v>
      </c>
      <c r="J55" s="67">
        <f t="shared" si="9"/>
        <v>0.4</v>
      </c>
      <c r="K55" s="67">
        <f t="shared" si="9"/>
        <v>24.6</v>
      </c>
      <c r="L55" s="67">
        <f t="shared" si="9"/>
        <v>6.3</v>
      </c>
      <c r="M55" s="67">
        <f t="shared" si="9"/>
        <v>1.2</v>
      </c>
      <c r="N55" s="67">
        <f t="shared" si="9"/>
        <v>0</v>
      </c>
      <c r="O55" s="67">
        <f t="shared" si="9"/>
        <v>0</v>
      </c>
      <c r="P55" s="67">
        <f t="shared" si="9"/>
        <v>0</v>
      </c>
      <c r="Q55" s="67">
        <f t="shared" si="9"/>
        <v>0</v>
      </c>
      <c r="R55" s="67">
        <f t="shared" si="9"/>
        <v>0</v>
      </c>
      <c r="S55" s="67">
        <f t="shared" si="9"/>
        <v>0</v>
      </c>
      <c r="T55" s="67">
        <f t="shared" si="9"/>
        <v>0</v>
      </c>
      <c r="U55" s="67">
        <f>U52*U54</f>
        <v>0.7</v>
      </c>
      <c r="V55" s="67">
        <f t="shared" ref="V55:BK55" si="10">V52*V54/1000</f>
        <v>0</v>
      </c>
      <c r="W55" s="67">
        <f t="shared" si="10"/>
        <v>0</v>
      </c>
      <c r="X55" s="67">
        <f t="shared" si="10"/>
        <v>0</v>
      </c>
      <c r="Y55" s="67">
        <f t="shared" si="10"/>
        <v>0</v>
      </c>
      <c r="Z55" s="67">
        <f t="shared" si="10"/>
        <v>0</v>
      </c>
      <c r="AA55" s="67">
        <f t="shared" si="10"/>
        <v>0</v>
      </c>
      <c r="AB55" s="67">
        <f t="shared" si="10"/>
        <v>0</v>
      </c>
      <c r="AC55" s="67">
        <f t="shared" si="10"/>
        <v>0</v>
      </c>
      <c r="AD55" s="67">
        <f t="shared" si="10"/>
        <v>0</v>
      </c>
      <c r="AE55" s="67">
        <f t="shared" si="10"/>
        <v>0</v>
      </c>
      <c r="AF55" s="67">
        <f t="shared" si="10"/>
        <v>0</v>
      </c>
      <c r="AG55" s="67">
        <f t="shared" si="10"/>
        <v>0</v>
      </c>
      <c r="AH55" s="67">
        <f t="shared" si="10"/>
        <v>0</v>
      </c>
      <c r="AI55" s="67">
        <f t="shared" si="10"/>
        <v>0</v>
      </c>
      <c r="AJ55" s="67">
        <f t="shared" si="10"/>
        <v>0</v>
      </c>
      <c r="AK55" s="67">
        <f t="shared" si="10"/>
        <v>0</v>
      </c>
      <c r="AL55" s="67">
        <f t="shared" si="10"/>
        <v>0</v>
      </c>
      <c r="AM55" s="67">
        <f t="shared" si="10"/>
        <v>4</v>
      </c>
      <c r="AN55" s="67">
        <f t="shared" si="10"/>
        <v>0</v>
      </c>
      <c r="AO55" s="67">
        <f t="shared" si="10"/>
        <v>0</v>
      </c>
      <c r="AP55" s="67">
        <f t="shared" si="10"/>
        <v>0</v>
      </c>
      <c r="AQ55" s="67">
        <f t="shared" si="10"/>
        <v>0</v>
      </c>
      <c r="AR55" s="67">
        <f t="shared" si="10"/>
        <v>0</v>
      </c>
      <c r="AS55" s="67">
        <f t="shared" si="10"/>
        <v>0.1</v>
      </c>
      <c r="AT55" s="67">
        <f t="shared" si="10"/>
        <v>0</v>
      </c>
      <c r="AU55" s="67">
        <f t="shared" si="10"/>
        <v>0</v>
      </c>
      <c r="AV55" s="67">
        <f t="shared" si="10"/>
        <v>0.2</v>
      </c>
      <c r="AW55" s="67">
        <f t="shared" si="10"/>
        <v>0</v>
      </c>
      <c r="AX55" s="67">
        <f t="shared" si="10"/>
        <v>0</v>
      </c>
      <c r="AY55" s="67">
        <f t="shared" si="10"/>
        <v>0</v>
      </c>
      <c r="AZ55" s="67">
        <f t="shared" si="10"/>
        <v>0</v>
      </c>
      <c r="BA55" s="67">
        <f t="shared" si="10"/>
        <v>0</v>
      </c>
      <c r="BB55" s="67">
        <f t="shared" si="10"/>
        <v>0</v>
      </c>
      <c r="BC55" s="67">
        <f t="shared" si="10"/>
        <v>0</v>
      </c>
      <c r="BD55" s="67">
        <f t="shared" si="10"/>
        <v>0</v>
      </c>
      <c r="BE55" s="67">
        <f t="shared" si="10"/>
        <v>0</v>
      </c>
      <c r="BF55" s="67">
        <f t="shared" si="10"/>
        <v>0</v>
      </c>
      <c r="BG55" s="67">
        <f t="shared" si="10"/>
        <v>0</v>
      </c>
      <c r="BH55" s="67">
        <f t="shared" si="10"/>
        <v>0.7</v>
      </c>
      <c r="BI55" s="67">
        <f t="shared" si="10"/>
        <v>0</v>
      </c>
      <c r="BJ55" s="67">
        <f t="shared" si="10"/>
        <v>0</v>
      </c>
      <c r="BK55" s="67">
        <f t="shared" si="10"/>
        <v>0</v>
      </c>
      <c r="BL55" s="67">
        <f>BL52*BL54/1000</f>
        <v>0</v>
      </c>
      <c r="BM55" s="67">
        <f>BM52*BM54/1000</f>
        <v>0</v>
      </c>
      <c r="BN55" s="67">
        <f>BN52*BN54/1000</f>
        <v>0</v>
      </c>
      <c r="BO55" s="67">
        <f>BO52*BO54/1000</f>
        <v>0</v>
      </c>
      <c r="BP55" s="67">
        <f>BP52*BP54/920</f>
        <v>0</v>
      </c>
      <c r="BQ55" s="197">
        <f>SUM(C55:BP55)</f>
        <v>39.4</v>
      </c>
    </row>
    <row r="56" spans="1:95" ht="15.75" customHeight="1" thickBot="1" x14ac:dyDescent="0.3">
      <c r="A56" s="257"/>
      <c r="B56" s="64" t="s">
        <v>130</v>
      </c>
      <c r="C56" s="18">
        <f>C53*C54/1000</f>
        <v>1.4</v>
      </c>
      <c r="D56" s="18">
        <f t="shared" ref="D56:T56" si="11">D53*D54/1000</f>
        <v>0</v>
      </c>
      <c r="E56" s="18">
        <f t="shared" si="11"/>
        <v>0</v>
      </c>
      <c r="F56" s="18">
        <f t="shared" si="11"/>
        <v>0</v>
      </c>
      <c r="G56" s="18">
        <f t="shared" si="11"/>
        <v>0</v>
      </c>
      <c r="H56" s="18">
        <f t="shared" si="11"/>
        <v>0</v>
      </c>
      <c r="I56" s="18">
        <f t="shared" si="11"/>
        <v>0</v>
      </c>
      <c r="J56" s="18">
        <f t="shared" si="11"/>
        <v>0.4</v>
      </c>
      <c r="K56" s="18">
        <f t="shared" si="11"/>
        <v>29.6</v>
      </c>
      <c r="L56" s="18">
        <f t="shared" si="11"/>
        <v>6.3</v>
      </c>
      <c r="M56" s="18">
        <f t="shared" si="11"/>
        <v>1.4</v>
      </c>
      <c r="N56" s="18">
        <f t="shared" si="11"/>
        <v>0</v>
      </c>
      <c r="O56" s="18">
        <f t="shared" si="11"/>
        <v>0</v>
      </c>
      <c r="P56" s="18">
        <f t="shared" si="11"/>
        <v>0</v>
      </c>
      <c r="Q56" s="18">
        <f t="shared" si="11"/>
        <v>0</v>
      </c>
      <c r="R56" s="18">
        <f t="shared" si="11"/>
        <v>0</v>
      </c>
      <c r="S56" s="18">
        <f t="shared" si="11"/>
        <v>0</v>
      </c>
      <c r="T56" s="18">
        <f t="shared" si="11"/>
        <v>0</v>
      </c>
      <c r="U56" s="18">
        <f>U53*U54</f>
        <v>0.7</v>
      </c>
      <c r="V56" s="18">
        <f t="shared" ref="V56:BK56" si="12">V53*V54/1000</f>
        <v>0</v>
      </c>
      <c r="W56" s="18">
        <f t="shared" si="12"/>
        <v>0</v>
      </c>
      <c r="X56" s="18">
        <f t="shared" si="12"/>
        <v>0</v>
      </c>
      <c r="Y56" s="18">
        <f t="shared" si="12"/>
        <v>0</v>
      </c>
      <c r="Z56" s="18">
        <f t="shared" si="12"/>
        <v>0</v>
      </c>
      <c r="AA56" s="18">
        <f t="shared" si="12"/>
        <v>0</v>
      </c>
      <c r="AB56" s="18">
        <f t="shared" si="12"/>
        <v>0</v>
      </c>
      <c r="AC56" s="18">
        <f t="shared" si="12"/>
        <v>0</v>
      </c>
      <c r="AD56" s="18">
        <f t="shared" si="12"/>
        <v>0</v>
      </c>
      <c r="AE56" s="18">
        <f t="shared" si="12"/>
        <v>0</v>
      </c>
      <c r="AF56" s="18">
        <f t="shared" si="12"/>
        <v>0</v>
      </c>
      <c r="AG56" s="18">
        <f t="shared" si="12"/>
        <v>0</v>
      </c>
      <c r="AH56" s="18">
        <f t="shared" si="12"/>
        <v>0</v>
      </c>
      <c r="AI56" s="18">
        <f t="shared" si="12"/>
        <v>0</v>
      </c>
      <c r="AJ56" s="18">
        <f t="shared" si="12"/>
        <v>0</v>
      </c>
      <c r="AK56" s="18">
        <f t="shared" si="12"/>
        <v>0</v>
      </c>
      <c r="AL56" s="18">
        <f t="shared" si="12"/>
        <v>0</v>
      </c>
      <c r="AM56" s="18">
        <f t="shared" si="12"/>
        <v>4</v>
      </c>
      <c r="AN56" s="18">
        <f t="shared" si="12"/>
        <v>0</v>
      </c>
      <c r="AO56" s="18">
        <f t="shared" si="12"/>
        <v>0</v>
      </c>
      <c r="AP56" s="18">
        <f t="shared" si="12"/>
        <v>0</v>
      </c>
      <c r="AQ56" s="18">
        <f t="shared" si="12"/>
        <v>0</v>
      </c>
      <c r="AR56" s="18">
        <f t="shared" si="12"/>
        <v>0</v>
      </c>
      <c r="AS56" s="18">
        <f t="shared" si="12"/>
        <v>0.1</v>
      </c>
      <c r="AT56" s="18">
        <f t="shared" si="12"/>
        <v>0</v>
      </c>
      <c r="AU56" s="18">
        <f t="shared" si="12"/>
        <v>0</v>
      </c>
      <c r="AV56" s="18">
        <f t="shared" si="12"/>
        <v>0.2</v>
      </c>
      <c r="AW56" s="18">
        <f t="shared" si="12"/>
        <v>0</v>
      </c>
      <c r="AX56" s="18">
        <f t="shared" si="12"/>
        <v>0</v>
      </c>
      <c r="AY56" s="18">
        <f t="shared" si="12"/>
        <v>0</v>
      </c>
      <c r="AZ56" s="18">
        <f t="shared" si="12"/>
        <v>0</v>
      </c>
      <c r="BA56" s="18">
        <f t="shared" si="12"/>
        <v>0</v>
      </c>
      <c r="BB56" s="18">
        <f t="shared" si="12"/>
        <v>0</v>
      </c>
      <c r="BC56" s="18">
        <f t="shared" si="12"/>
        <v>0</v>
      </c>
      <c r="BD56" s="18">
        <f t="shared" si="12"/>
        <v>0</v>
      </c>
      <c r="BE56" s="18">
        <f t="shared" si="12"/>
        <v>0</v>
      </c>
      <c r="BF56" s="18">
        <f t="shared" si="12"/>
        <v>0</v>
      </c>
      <c r="BG56" s="18">
        <f t="shared" si="12"/>
        <v>0</v>
      </c>
      <c r="BH56" s="18">
        <f t="shared" si="12"/>
        <v>0.8</v>
      </c>
      <c r="BI56" s="18">
        <f t="shared" si="12"/>
        <v>0</v>
      </c>
      <c r="BJ56" s="18">
        <f t="shared" si="12"/>
        <v>0</v>
      </c>
      <c r="BK56" s="18">
        <f t="shared" si="12"/>
        <v>0</v>
      </c>
      <c r="BL56" s="18">
        <f>BL53*BL54/1000</f>
        <v>0</v>
      </c>
      <c r="BM56" s="18">
        <f>BM53*BM54/1000</f>
        <v>0</v>
      </c>
      <c r="BN56" s="18">
        <f>BN53*BN54/1000</f>
        <v>0</v>
      </c>
      <c r="BO56" s="18">
        <f>BO53*BO54/1000</f>
        <v>0</v>
      </c>
      <c r="BP56" s="18">
        <f>BP53*BP54/920</f>
        <v>0</v>
      </c>
      <c r="BQ56" s="198">
        <f>SUM(C56:BP56)</f>
        <v>44.9</v>
      </c>
    </row>
    <row r="57" spans="1:95" ht="15" customHeight="1" thickTop="1" x14ac:dyDescent="0.25">
      <c r="A57" s="294" t="s">
        <v>199</v>
      </c>
      <c r="B57" s="19">
        <v>100</v>
      </c>
      <c r="C57" s="20">
        <f>'[1]ГАСТРОНОМИЯ, ВЫПЕЧКА'!$F$103</f>
        <v>20</v>
      </c>
      <c r="D57" s="20"/>
      <c r="E57" s="20"/>
      <c r="F57" s="20"/>
      <c r="G57" s="20"/>
      <c r="H57" s="20"/>
      <c r="I57" s="20"/>
      <c r="J57" s="20"/>
      <c r="K57" s="20"/>
      <c r="L57" s="20"/>
      <c r="M57" s="20">
        <f>'[1]ГАСТРОНОМИЯ, ВЫПЕЧКА'!$F$102</f>
        <v>6.3</v>
      </c>
      <c r="N57" s="20"/>
      <c r="O57" s="20"/>
      <c r="P57" s="20"/>
      <c r="Q57" s="20"/>
      <c r="R57" s="20"/>
      <c r="S57" s="20"/>
      <c r="T57" s="20"/>
      <c r="U57" s="123">
        <f>'[1]ГАСТРОНОМИЯ, ВЫПЕЧКА'!$F$104</f>
        <v>0.16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>
        <f>'[1]ГАСТРОНОМИЯ, ВЫПЕЧКА'!$F$107</f>
        <v>30</v>
      </c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>
        <f>'[1]ГАСТРОНОМИЯ, ВЫПЕЧКА'!$F$100</f>
        <v>49.4</v>
      </c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>
        <f>'[1]ГАСТРОНОМИЯ, ВЫПЕЧКА'!$F$105</f>
        <v>12</v>
      </c>
      <c r="BI57" s="20">
        <f>'[1]ГАСТРОНОМИЯ, ВЫПЕЧКА'!$F$101</f>
        <v>5</v>
      </c>
      <c r="BJ57" s="20"/>
      <c r="BK57" s="20"/>
      <c r="BL57" s="20"/>
      <c r="BM57" s="21"/>
      <c r="BN57" s="22">
        <f>'[1]ГАСТРОНОМИЯ, ВЫПЕЧКА'!$F$106</f>
        <v>1.3</v>
      </c>
      <c r="BO57" s="22"/>
      <c r="BP57" s="20"/>
    </row>
    <row r="58" spans="1:95" ht="15" customHeight="1" x14ac:dyDescent="0.25">
      <c r="A58" s="236"/>
      <c r="B58" s="9">
        <v>150</v>
      </c>
      <c r="C58" s="10">
        <f>'[1]ГАСТРОНОМИЯ, ВЫПЕЧКА'!$Q$103</f>
        <v>30</v>
      </c>
      <c r="D58" s="10"/>
      <c r="E58" s="10"/>
      <c r="F58" s="10"/>
      <c r="G58" s="10"/>
      <c r="H58" s="10"/>
      <c r="I58" s="10"/>
      <c r="J58" s="10"/>
      <c r="K58" s="10"/>
      <c r="L58" s="10"/>
      <c r="M58" s="10">
        <f>'[1]ГАСТРОНОМИЯ, ВЫПЕЧКА'!$Q$102</f>
        <v>9.4</v>
      </c>
      <c r="N58" s="10"/>
      <c r="O58" s="10"/>
      <c r="P58" s="10"/>
      <c r="Q58" s="10"/>
      <c r="R58" s="10"/>
      <c r="S58" s="10"/>
      <c r="T58" s="10"/>
      <c r="U58" s="25">
        <f>'[1]ГАСТРОНОМИЯ, ВЫПЕЧКА'!$Q$104</f>
        <v>0.23</v>
      </c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>
        <f>'[1]ГАСТРОНОМИЯ, ВЫПЕЧКА'!$Q$107</f>
        <v>45</v>
      </c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>
        <f>'[1]ГАСТРОНОМИЯ, ВЫПЕЧКА'!$Q$100</f>
        <v>74.099999999999994</v>
      </c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>
        <f>'[1]ГАСТРОНОМИЯ, ВЫПЕЧКА'!$Q$105</f>
        <v>18</v>
      </c>
      <c r="BI58" s="10">
        <f>'[1]ГАСТРОНОМИЯ, ВЫПЕЧКА'!$Q$101</f>
        <v>7.5</v>
      </c>
      <c r="BJ58" s="10"/>
      <c r="BK58" s="10"/>
      <c r="BL58" s="10"/>
      <c r="BM58" s="23"/>
      <c r="BN58" s="11">
        <f>'[1]ГАСТРОНОМИЯ, ВЫПЕЧКА'!$Q$106</f>
        <v>1.9</v>
      </c>
      <c r="BO58" s="11"/>
      <c r="BP58" s="10"/>
    </row>
    <row r="59" spans="1:95" s="2" customFormat="1" ht="15.75" customHeight="1" x14ac:dyDescent="0.25">
      <c r="A59" s="240" t="s">
        <v>229</v>
      </c>
      <c r="B59" s="144">
        <v>200</v>
      </c>
      <c r="C59" s="124"/>
      <c r="D59" s="124"/>
      <c r="E59" s="124">
        <v>200</v>
      </c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5"/>
      <c r="BN59" s="125"/>
      <c r="BO59" s="125"/>
      <c r="BP59" s="124"/>
      <c r="BQ59" s="181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</row>
    <row r="60" spans="1:95" s="2" customFormat="1" ht="15.75" customHeight="1" x14ac:dyDescent="0.25">
      <c r="A60" s="241"/>
      <c r="B60" s="144">
        <v>200</v>
      </c>
      <c r="C60" s="124"/>
      <c r="D60" s="124"/>
      <c r="E60" s="124">
        <v>200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5"/>
      <c r="BN60" s="125"/>
      <c r="BO60" s="125"/>
      <c r="BP60" s="124"/>
      <c r="BQ60" s="181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</row>
    <row r="61" spans="1:95" ht="15.75" customHeight="1" x14ac:dyDescent="0.25">
      <c r="A61" s="235" t="s">
        <v>196</v>
      </c>
      <c r="B61" s="6">
        <v>200</v>
      </c>
      <c r="C61" s="7"/>
      <c r="D61" s="7"/>
      <c r="E61" s="7"/>
      <c r="F61" s="7"/>
      <c r="G61" s="7"/>
      <c r="H61" s="7">
        <f>[1]НАПИТКИ!$Q$486</f>
        <v>206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8"/>
      <c r="BN61" s="8"/>
      <c r="BO61" s="8"/>
      <c r="BP61" s="7"/>
    </row>
    <row r="62" spans="1:95" ht="15.75" customHeight="1" thickBot="1" x14ac:dyDescent="0.3">
      <c r="A62" s="236"/>
      <c r="B62" s="9">
        <v>200</v>
      </c>
      <c r="C62" s="10"/>
      <c r="D62" s="10"/>
      <c r="E62" s="10"/>
      <c r="F62" s="10"/>
      <c r="G62" s="10"/>
      <c r="H62" s="10">
        <f>[1]НАПИТКИ!$Q$486</f>
        <v>206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0"/>
      <c r="BJ62" s="10"/>
      <c r="BK62" s="10"/>
      <c r="BL62" s="10"/>
      <c r="BM62" s="11"/>
      <c r="BN62" s="11"/>
      <c r="BO62" s="11"/>
      <c r="BP62" s="10"/>
    </row>
    <row r="63" spans="1:95" ht="15" hidden="1" customHeight="1" x14ac:dyDescent="0.25">
      <c r="A63" s="292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8"/>
      <c r="BN63" s="8"/>
      <c r="BO63" s="8"/>
      <c r="BP63" s="7"/>
    </row>
    <row r="64" spans="1:95" ht="15.75" hidden="1" customHeight="1" x14ac:dyDescent="0.25">
      <c r="A64" s="292"/>
      <c r="B64" s="14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3"/>
      <c r="BN64" s="13"/>
      <c r="BO64" s="13"/>
      <c r="BP64" s="12"/>
    </row>
    <row r="65" spans="1:69" ht="15" hidden="1" customHeight="1" x14ac:dyDescent="0.25">
      <c r="A65" s="235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8"/>
      <c r="BO65" s="8"/>
      <c r="BP65" s="7"/>
    </row>
    <row r="66" spans="1:69" ht="15" hidden="1" customHeight="1" x14ac:dyDescent="0.25">
      <c r="A66" s="236"/>
      <c r="B66" s="14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3"/>
      <c r="BO66" s="13"/>
      <c r="BP66" s="12"/>
    </row>
    <row r="67" spans="1:69" ht="15.75" hidden="1" customHeight="1" x14ac:dyDescent="0.25">
      <c r="A67" s="235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8"/>
      <c r="BN67" s="8"/>
      <c r="BO67" s="8"/>
      <c r="BP67" s="7"/>
    </row>
    <row r="68" spans="1:69" ht="15.75" hidden="1" customHeight="1" x14ac:dyDescent="0.25">
      <c r="A68" s="236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1"/>
      <c r="BN68" s="11"/>
      <c r="BO68" s="11"/>
      <c r="BP68" s="10"/>
    </row>
    <row r="69" spans="1:69" ht="15.75" hidden="1" customHeight="1" x14ac:dyDescent="0.25">
      <c r="A69" s="292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8"/>
      <c r="BN69" s="8"/>
      <c r="BO69" s="8"/>
      <c r="BP69" s="7"/>
    </row>
    <row r="70" spans="1:69" ht="15.75" hidden="1" customHeight="1" x14ac:dyDescent="0.25">
      <c r="A70" s="292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1"/>
      <c r="BN70" s="11"/>
      <c r="BO70" s="11"/>
      <c r="BP70" s="10"/>
    </row>
    <row r="71" spans="1:69" ht="15.75" hidden="1" customHeight="1" x14ac:dyDescent="0.25">
      <c r="A71" s="292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8"/>
      <c r="BN71" s="8"/>
      <c r="BO71" s="8"/>
      <c r="BP71" s="7"/>
    </row>
    <row r="72" spans="1:69" ht="15.75" hidden="1" customHeight="1" thickBot="1" x14ac:dyDescent="0.3">
      <c r="A72" s="292"/>
      <c r="B72" s="14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1"/>
      <c r="BN72" s="11"/>
      <c r="BO72" s="11"/>
      <c r="BP72" s="10"/>
    </row>
    <row r="73" spans="1:69" ht="15.75" customHeight="1" thickTop="1" x14ac:dyDescent="0.25">
      <c r="A73" s="244" t="s">
        <v>98</v>
      </c>
      <c r="B73" s="63" t="s">
        <v>128</v>
      </c>
      <c r="C73" s="17">
        <f>C57+C59+C61+C63+C65+C67+C69+C71</f>
        <v>20</v>
      </c>
      <c r="D73" s="17">
        <f t="shared" ref="D73:BO74" si="13">D57+D59+D61+D63+D65+D67+D69+D71</f>
        <v>0</v>
      </c>
      <c r="E73" s="17">
        <f t="shared" si="13"/>
        <v>200</v>
      </c>
      <c r="F73" s="17">
        <f t="shared" si="13"/>
        <v>0</v>
      </c>
      <c r="G73" s="17">
        <f t="shared" si="13"/>
        <v>0</v>
      </c>
      <c r="H73" s="17">
        <f t="shared" si="13"/>
        <v>206</v>
      </c>
      <c r="I73" s="17">
        <f t="shared" si="13"/>
        <v>0</v>
      </c>
      <c r="J73" s="17">
        <f t="shared" si="13"/>
        <v>0</v>
      </c>
      <c r="K73" s="17">
        <f t="shared" si="13"/>
        <v>0</v>
      </c>
      <c r="L73" s="17">
        <f t="shared" si="13"/>
        <v>0</v>
      </c>
      <c r="M73" s="17">
        <f t="shared" si="13"/>
        <v>6.3</v>
      </c>
      <c r="N73" s="17">
        <f t="shared" si="13"/>
        <v>0</v>
      </c>
      <c r="O73" s="17">
        <f t="shared" si="13"/>
        <v>0</v>
      </c>
      <c r="P73" s="17">
        <f t="shared" si="13"/>
        <v>0</v>
      </c>
      <c r="Q73" s="17">
        <f t="shared" si="13"/>
        <v>0</v>
      </c>
      <c r="R73" s="17">
        <f t="shared" si="13"/>
        <v>0</v>
      </c>
      <c r="S73" s="17">
        <f t="shared" si="13"/>
        <v>0</v>
      </c>
      <c r="T73" s="17">
        <f t="shared" si="13"/>
        <v>0</v>
      </c>
      <c r="U73" s="17">
        <f t="shared" si="13"/>
        <v>0.2</v>
      </c>
      <c r="V73" s="17">
        <f t="shared" si="13"/>
        <v>0</v>
      </c>
      <c r="W73" s="17">
        <f t="shared" si="13"/>
        <v>0</v>
      </c>
      <c r="X73" s="17">
        <f t="shared" si="13"/>
        <v>0</v>
      </c>
      <c r="Y73" s="17">
        <f t="shared" si="13"/>
        <v>0</v>
      </c>
      <c r="Z73" s="17">
        <f t="shared" si="13"/>
        <v>0</v>
      </c>
      <c r="AA73" s="17">
        <f t="shared" si="13"/>
        <v>0</v>
      </c>
      <c r="AB73" s="17">
        <f t="shared" si="13"/>
        <v>0</v>
      </c>
      <c r="AC73" s="17">
        <f t="shared" si="13"/>
        <v>0</v>
      </c>
      <c r="AD73" s="17">
        <f t="shared" si="13"/>
        <v>0</v>
      </c>
      <c r="AE73" s="17">
        <f t="shared" si="13"/>
        <v>0</v>
      </c>
      <c r="AF73" s="17">
        <f t="shared" si="13"/>
        <v>0</v>
      </c>
      <c r="AG73" s="17">
        <f t="shared" si="13"/>
        <v>0</v>
      </c>
      <c r="AH73" s="17">
        <f t="shared" si="13"/>
        <v>0</v>
      </c>
      <c r="AI73" s="17">
        <f t="shared" si="13"/>
        <v>30</v>
      </c>
      <c r="AJ73" s="17">
        <f t="shared" si="13"/>
        <v>0</v>
      </c>
      <c r="AK73" s="17">
        <f t="shared" si="13"/>
        <v>0</v>
      </c>
      <c r="AL73" s="17">
        <f t="shared" si="13"/>
        <v>0</v>
      </c>
      <c r="AM73" s="17">
        <f t="shared" si="13"/>
        <v>0</v>
      </c>
      <c r="AN73" s="17">
        <f t="shared" si="13"/>
        <v>0</v>
      </c>
      <c r="AO73" s="17">
        <f t="shared" si="13"/>
        <v>0</v>
      </c>
      <c r="AP73" s="17">
        <f t="shared" si="13"/>
        <v>0</v>
      </c>
      <c r="AQ73" s="17">
        <f t="shared" si="13"/>
        <v>0</v>
      </c>
      <c r="AR73" s="17">
        <f t="shared" si="13"/>
        <v>0</v>
      </c>
      <c r="AS73" s="17">
        <f t="shared" si="13"/>
        <v>0</v>
      </c>
      <c r="AT73" s="17">
        <f t="shared" si="13"/>
        <v>0</v>
      </c>
      <c r="AU73" s="17">
        <f t="shared" si="13"/>
        <v>49.4</v>
      </c>
      <c r="AV73" s="17">
        <f t="shared" si="13"/>
        <v>0</v>
      </c>
      <c r="AW73" s="17">
        <f t="shared" si="13"/>
        <v>0</v>
      </c>
      <c r="AX73" s="17">
        <f t="shared" si="13"/>
        <v>0</v>
      </c>
      <c r="AY73" s="17">
        <f t="shared" si="13"/>
        <v>0</v>
      </c>
      <c r="AZ73" s="17">
        <f t="shared" si="13"/>
        <v>0</v>
      </c>
      <c r="BA73" s="17">
        <f t="shared" si="13"/>
        <v>0</v>
      </c>
      <c r="BB73" s="17">
        <f t="shared" si="13"/>
        <v>0</v>
      </c>
      <c r="BC73" s="17">
        <f t="shared" si="13"/>
        <v>0</v>
      </c>
      <c r="BD73" s="17">
        <f t="shared" si="13"/>
        <v>0</v>
      </c>
      <c r="BE73" s="17">
        <f t="shared" si="13"/>
        <v>0</v>
      </c>
      <c r="BF73" s="17">
        <f t="shared" si="13"/>
        <v>0</v>
      </c>
      <c r="BG73" s="17">
        <f t="shared" si="13"/>
        <v>0</v>
      </c>
      <c r="BH73" s="17">
        <f t="shared" si="13"/>
        <v>12</v>
      </c>
      <c r="BI73" s="17">
        <f t="shared" si="13"/>
        <v>5</v>
      </c>
      <c r="BJ73" s="17">
        <f t="shared" si="13"/>
        <v>0</v>
      </c>
      <c r="BK73" s="17">
        <f t="shared" si="13"/>
        <v>0</v>
      </c>
      <c r="BL73" s="17">
        <f t="shared" si="13"/>
        <v>0</v>
      </c>
      <c r="BM73" s="17">
        <f t="shared" si="13"/>
        <v>0</v>
      </c>
      <c r="BN73" s="17">
        <f t="shared" si="13"/>
        <v>1.3</v>
      </c>
      <c r="BO73" s="17">
        <f t="shared" si="13"/>
        <v>0</v>
      </c>
      <c r="BP73" s="17">
        <f>BP57+BP59+BP61+BP63+BP65+BP67+BP69+BP71</f>
        <v>0</v>
      </c>
    </row>
    <row r="74" spans="1:69" ht="15.75" customHeight="1" thickBot="1" x14ac:dyDescent="0.3">
      <c r="A74" s="245"/>
      <c r="B74" s="64" t="s">
        <v>130</v>
      </c>
      <c r="C74" s="18">
        <f>C58+C60+C62+C64+C66+C68+C70+C72</f>
        <v>30</v>
      </c>
      <c r="D74" s="18">
        <f t="shared" si="13"/>
        <v>0</v>
      </c>
      <c r="E74" s="18">
        <f t="shared" si="13"/>
        <v>200</v>
      </c>
      <c r="F74" s="18">
        <f t="shared" si="13"/>
        <v>0</v>
      </c>
      <c r="G74" s="18">
        <f t="shared" si="13"/>
        <v>0</v>
      </c>
      <c r="H74" s="18">
        <f t="shared" si="13"/>
        <v>206</v>
      </c>
      <c r="I74" s="18">
        <f t="shared" si="13"/>
        <v>0</v>
      </c>
      <c r="J74" s="18">
        <f t="shared" si="13"/>
        <v>0</v>
      </c>
      <c r="K74" s="18">
        <f t="shared" si="13"/>
        <v>0</v>
      </c>
      <c r="L74" s="18">
        <f t="shared" si="13"/>
        <v>0</v>
      </c>
      <c r="M74" s="18">
        <f t="shared" si="13"/>
        <v>9.4</v>
      </c>
      <c r="N74" s="18">
        <f t="shared" si="13"/>
        <v>0</v>
      </c>
      <c r="O74" s="18">
        <f t="shared" si="13"/>
        <v>0</v>
      </c>
      <c r="P74" s="18">
        <f t="shared" si="13"/>
        <v>0</v>
      </c>
      <c r="Q74" s="18">
        <f t="shared" si="13"/>
        <v>0</v>
      </c>
      <c r="R74" s="18">
        <f t="shared" si="13"/>
        <v>0</v>
      </c>
      <c r="S74" s="18">
        <f t="shared" si="13"/>
        <v>0</v>
      </c>
      <c r="T74" s="18">
        <f t="shared" si="13"/>
        <v>0</v>
      </c>
      <c r="U74" s="18">
        <f t="shared" si="13"/>
        <v>0.2</v>
      </c>
      <c r="V74" s="18">
        <f t="shared" si="13"/>
        <v>0</v>
      </c>
      <c r="W74" s="18">
        <f t="shared" si="13"/>
        <v>0</v>
      </c>
      <c r="X74" s="18">
        <f t="shared" si="13"/>
        <v>0</v>
      </c>
      <c r="Y74" s="18">
        <f t="shared" si="13"/>
        <v>0</v>
      </c>
      <c r="Z74" s="18">
        <f t="shared" si="13"/>
        <v>0</v>
      </c>
      <c r="AA74" s="18">
        <f t="shared" si="13"/>
        <v>0</v>
      </c>
      <c r="AB74" s="18">
        <f t="shared" si="13"/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>
        <f t="shared" si="13"/>
        <v>45</v>
      </c>
      <c r="AJ74" s="18">
        <f t="shared" si="13"/>
        <v>0</v>
      </c>
      <c r="AK74" s="18">
        <f t="shared" si="13"/>
        <v>0</v>
      </c>
      <c r="AL74" s="18">
        <f t="shared" si="13"/>
        <v>0</v>
      </c>
      <c r="AM74" s="18">
        <f t="shared" si="13"/>
        <v>0</v>
      </c>
      <c r="AN74" s="18">
        <f t="shared" si="13"/>
        <v>0</v>
      </c>
      <c r="AO74" s="18">
        <f t="shared" si="13"/>
        <v>0</v>
      </c>
      <c r="AP74" s="18">
        <f t="shared" si="13"/>
        <v>0</v>
      </c>
      <c r="AQ74" s="18">
        <f t="shared" si="13"/>
        <v>0</v>
      </c>
      <c r="AR74" s="18">
        <f t="shared" si="13"/>
        <v>0</v>
      </c>
      <c r="AS74" s="18">
        <f t="shared" si="13"/>
        <v>0</v>
      </c>
      <c r="AT74" s="18">
        <f t="shared" si="13"/>
        <v>0</v>
      </c>
      <c r="AU74" s="18">
        <f t="shared" si="13"/>
        <v>74.099999999999994</v>
      </c>
      <c r="AV74" s="18">
        <f t="shared" si="13"/>
        <v>0</v>
      </c>
      <c r="AW74" s="18">
        <f t="shared" si="13"/>
        <v>0</v>
      </c>
      <c r="AX74" s="18">
        <f t="shared" si="13"/>
        <v>0</v>
      </c>
      <c r="AY74" s="18">
        <f t="shared" si="13"/>
        <v>0</v>
      </c>
      <c r="AZ74" s="18">
        <f t="shared" si="13"/>
        <v>0</v>
      </c>
      <c r="BA74" s="18">
        <f t="shared" si="13"/>
        <v>0</v>
      </c>
      <c r="BB74" s="18">
        <f t="shared" si="13"/>
        <v>0</v>
      </c>
      <c r="BC74" s="18">
        <f t="shared" si="13"/>
        <v>0</v>
      </c>
      <c r="BD74" s="18">
        <f t="shared" si="13"/>
        <v>0</v>
      </c>
      <c r="BE74" s="18">
        <f t="shared" si="13"/>
        <v>0</v>
      </c>
      <c r="BF74" s="18">
        <f t="shared" si="13"/>
        <v>0</v>
      </c>
      <c r="BG74" s="18">
        <f t="shared" si="13"/>
        <v>0</v>
      </c>
      <c r="BH74" s="18">
        <f t="shared" si="13"/>
        <v>18</v>
      </c>
      <c r="BI74" s="18">
        <f t="shared" si="13"/>
        <v>7.5</v>
      </c>
      <c r="BJ74" s="18">
        <f t="shared" si="13"/>
        <v>0</v>
      </c>
      <c r="BK74" s="18">
        <f t="shared" si="13"/>
        <v>0</v>
      </c>
      <c r="BL74" s="18">
        <f t="shared" si="13"/>
        <v>0</v>
      </c>
      <c r="BM74" s="18">
        <f t="shared" si="13"/>
        <v>0</v>
      </c>
      <c r="BN74" s="18">
        <f t="shared" si="13"/>
        <v>1.9</v>
      </c>
      <c r="BO74" s="18">
        <f t="shared" si="13"/>
        <v>0</v>
      </c>
      <c r="BP74" s="18">
        <f>BP58+BP60+BP62+BP64+BP66+BP68+BP70+BP72</f>
        <v>0</v>
      </c>
    </row>
    <row r="75" spans="1:69" ht="15.75" customHeight="1" thickTop="1" x14ac:dyDescent="0.25">
      <c r="A75" s="245"/>
      <c r="B75" s="74" t="s">
        <v>173</v>
      </c>
      <c r="C75" s="75">
        <v>48.5</v>
      </c>
      <c r="D75" s="75"/>
      <c r="E75" s="75">
        <v>272</v>
      </c>
      <c r="F75" s="75">
        <v>166.6</v>
      </c>
      <c r="G75" s="75"/>
      <c r="H75" s="75">
        <v>54</v>
      </c>
      <c r="I75" s="75"/>
      <c r="J75" s="75">
        <v>156</v>
      </c>
      <c r="K75" s="75">
        <v>262</v>
      </c>
      <c r="L75" s="75">
        <v>210</v>
      </c>
      <c r="M75" s="75">
        <v>390</v>
      </c>
      <c r="N75" s="75">
        <v>400</v>
      </c>
      <c r="O75" s="75">
        <v>180</v>
      </c>
      <c r="P75" s="75">
        <v>233</v>
      </c>
      <c r="Q75" s="75">
        <v>254</v>
      </c>
      <c r="R75" s="75">
        <v>117</v>
      </c>
      <c r="S75" s="75"/>
      <c r="T75" s="75">
        <v>155</v>
      </c>
      <c r="U75" s="75">
        <v>7.2</v>
      </c>
      <c r="V75" s="75">
        <v>26.5</v>
      </c>
      <c r="W75" s="75">
        <v>44</v>
      </c>
      <c r="X75" s="75">
        <v>13.5</v>
      </c>
      <c r="Y75" s="75">
        <v>23</v>
      </c>
      <c r="Z75" s="75">
        <v>22</v>
      </c>
      <c r="AA75" s="75"/>
      <c r="AB75" s="75"/>
      <c r="AC75" s="75">
        <v>60</v>
      </c>
      <c r="AD75" s="75">
        <v>60</v>
      </c>
      <c r="AE75" s="75"/>
      <c r="AF75" s="75">
        <v>115</v>
      </c>
      <c r="AG75" s="75">
        <v>75</v>
      </c>
      <c r="AH75" s="75">
        <v>80.599999999999994</v>
      </c>
      <c r="AI75" s="75">
        <v>26</v>
      </c>
      <c r="AJ75" s="75">
        <v>70</v>
      </c>
      <c r="AK75" s="75">
        <v>82</v>
      </c>
      <c r="AL75" s="75">
        <v>123.3</v>
      </c>
      <c r="AM75" s="75">
        <v>202</v>
      </c>
      <c r="AN75" s="75"/>
      <c r="AO75" s="75"/>
      <c r="AP75" s="75">
        <v>17.3</v>
      </c>
      <c r="AQ75" s="75">
        <v>12.6</v>
      </c>
      <c r="AR75" s="75">
        <v>49</v>
      </c>
      <c r="AS75" s="75">
        <v>22</v>
      </c>
      <c r="AT75" s="75">
        <v>51</v>
      </c>
      <c r="AU75" s="75">
        <v>30</v>
      </c>
      <c r="AV75" s="75">
        <v>29</v>
      </c>
      <c r="AW75" s="75">
        <v>45</v>
      </c>
      <c r="AX75" s="75"/>
      <c r="AY75" s="75">
        <v>36</v>
      </c>
      <c r="AZ75" s="75">
        <v>90.5</v>
      </c>
      <c r="BA75" s="75">
        <v>24</v>
      </c>
      <c r="BB75" s="75">
        <v>37</v>
      </c>
      <c r="BC75" s="75">
        <v>42</v>
      </c>
      <c r="BD75" s="75"/>
      <c r="BE75" s="75">
        <v>109</v>
      </c>
      <c r="BF75" s="75">
        <v>252.6</v>
      </c>
      <c r="BG75" s="75">
        <v>12</v>
      </c>
      <c r="BH75" s="75">
        <v>53</v>
      </c>
      <c r="BI75" s="75">
        <v>220</v>
      </c>
      <c r="BJ75" s="75">
        <v>300</v>
      </c>
      <c r="BK75" s="75">
        <v>80</v>
      </c>
      <c r="BL75" s="75">
        <v>180</v>
      </c>
      <c r="BM75" s="75"/>
      <c r="BN75" s="75">
        <v>250</v>
      </c>
      <c r="BO75" s="75"/>
      <c r="BP75" s="75">
        <v>132.19999999999999</v>
      </c>
      <c r="BQ75" s="196"/>
    </row>
    <row r="76" spans="1:69" ht="15.75" customHeight="1" x14ac:dyDescent="0.25">
      <c r="A76" s="245"/>
      <c r="B76" s="66" t="s">
        <v>128</v>
      </c>
      <c r="C76" s="67">
        <f>C73*C75/1000</f>
        <v>1</v>
      </c>
      <c r="D76" s="67">
        <f t="shared" ref="D76:T76" si="14">D73*D75/1000</f>
        <v>0</v>
      </c>
      <c r="E76" s="67">
        <f t="shared" si="14"/>
        <v>54.4</v>
      </c>
      <c r="F76" s="67">
        <f t="shared" si="14"/>
        <v>0</v>
      </c>
      <c r="G76" s="67">
        <f t="shared" si="14"/>
        <v>0</v>
      </c>
      <c r="H76" s="67">
        <f t="shared" si="14"/>
        <v>11.1</v>
      </c>
      <c r="I76" s="67">
        <f t="shared" si="14"/>
        <v>0</v>
      </c>
      <c r="J76" s="67">
        <f t="shared" si="14"/>
        <v>0</v>
      </c>
      <c r="K76" s="67">
        <f t="shared" si="14"/>
        <v>0</v>
      </c>
      <c r="L76" s="67">
        <f t="shared" si="14"/>
        <v>0</v>
      </c>
      <c r="M76" s="67">
        <f t="shared" si="14"/>
        <v>2.5</v>
      </c>
      <c r="N76" s="67">
        <f t="shared" si="14"/>
        <v>0</v>
      </c>
      <c r="O76" s="67">
        <f t="shared" si="14"/>
        <v>0</v>
      </c>
      <c r="P76" s="67">
        <f t="shared" si="14"/>
        <v>0</v>
      </c>
      <c r="Q76" s="67">
        <f t="shared" si="14"/>
        <v>0</v>
      </c>
      <c r="R76" s="67">
        <f t="shared" si="14"/>
        <v>0</v>
      </c>
      <c r="S76" s="67">
        <f t="shared" si="14"/>
        <v>0</v>
      </c>
      <c r="T76" s="67">
        <f t="shared" si="14"/>
        <v>0</v>
      </c>
      <c r="U76" s="67">
        <f>U73*U75</f>
        <v>1.4</v>
      </c>
      <c r="V76" s="67">
        <f t="shared" ref="V76:BK76" si="15">V73*V75/1000</f>
        <v>0</v>
      </c>
      <c r="W76" s="67">
        <f t="shared" si="15"/>
        <v>0</v>
      </c>
      <c r="X76" s="67">
        <f t="shared" si="15"/>
        <v>0</v>
      </c>
      <c r="Y76" s="67">
        <f t="shared" si="15"/>
        <v>0</v>
      </c>
      <c r="Z76" s="67">
        <f t="shared" si="15"/>
        <v>0</v>
      </c>
      <c r="AA76" s="67">
        <f t="shared" si="15"/>
        <v>0</v>
      </c>
      <c r="AB76" s="67">
        <f t="shared" si="15"/>
        <v>0</v>
      </c>
      <c r="AC76" s="67">
        <f t="shared" si="15"/>
        <v>0</v>
      </c>
      <c r="AD76" s="67">
        <f t="shared" si="15"/>
        <v>0</v>
      </c>
      <c r="AE76" s="67">
        <f t="shared" si="15"/>
        <v>0</v>
      </c>
      <c r="AF76" s="67">
        <f t="shared" si="15"/>
        <v>0</v>
      </c>
      <c r="AG76" s="67">
        <f t="shared" si="15"/>
        <v>0</v>
      </c>
      <c r="AH76" s="67">
        <f t="shared" si="15"/>
        <v>0</v>
      </c>
      <c r="AI76" s="67">
        <f t="shared" si="15"/>
        <v>0.8</v>
      </c>
      <c r="AJ76" s="67">
        <f t="shared" si="15"/>
        <v>0</v>
      </c>
      <c r="AK76" s="67">
        <f t="shared" si="15"/>
        <v>0</v>
      </c>
      <c r="AL76" s="67">
        <f t="shared" si="15"/>
        <v>0</v>
      </c>
      <c r="AM76" s="67">
        <f t="shared" si="15"/>
        <v>0</v>
      </c>
      <c r="AN76" s="67">
        <f t="shared" si="15"/>
        <v>0</v>
      </c>
      <c r="AO76" s="67">
        <f t="shared" si="15"/>
        <v>0</v>
      </c>
      <c r="AP76" s="67">
        <f t="shared" si="15"/>
        <v>0</v>
      </c>
      <c r="AQ76" s="67">
        <f t="shared" si="15"/>
        <v>0</v>
      </c>
      <c r="AR76" s="67">
        <f t="shared" si="15"/>
        <v>0</v>
      </c>
      <c r="AS76" s="67">
        <f t="shared" si="15"/>
        <v>0</v>
      </c>
      <c r="AT76" s="67">
        <f t="shared" si="15"/>
        <v>0</v>
      </c>
      <c r="AU76" s="67">
        <f t="shared" si="15"/>
        <v>1.5</v>
      </c>
      <c r="AV76" s="67">
        <f t="shared" si="15"/>
        <v>0</v>
      </c>
      <c r="AW76" s="67">
        <f t="shared" si="15"/>
        <v>0</v>
      </c>
      <c r="AX76" s="67">
        <f t="shared" si="15"/>
        <v>0</v>
      </c>
      <c r="AY76" s="67">
        <f t="shared" si="15"/>
        <v>0</v>
      </c>
      <c r="AZ76" s="67">
        <f t="shared" si="15"/>
        <v>0</v>
      </c>
      <c r="BA76" s="67">
        <f t="shared" si="15"/>
        <v>0</v>
      </c>
      <c r="BB76" s="67">
        <f t="shared" si="15"/>
        <v>0</v>
      </c>
      <c r="BC76" s="67">
        <f t="shared" si="15"/>
        <v>0</v>
      </c>
      <c r="BD76" s="67">
        <f t="shared" si="15"/>
        <v>0</v>
      </c>
      <c r="BE76" s="67">
        <f t="shared" si="15"/>
        <v>0</v>
      </c>
      <c r="BF76" s="67">
        <f t="shared" si="15"/>
        <v>0</v>
      </c>
      <c r="BG76" s="67">
        <f t="shared" si="15"/>
        <v>0</v>
      </c>
      <c r="BH76" s="67">
        <f t="shared" si="15"/>
        <v>0.6</v>
      </c>
      <c r="BI76" s="67">
        <f t="shared" si="15"/>
        <v>1.1000000000000001</v>
      </c>
      <c r="BJ76" s="67">
        <f t="shared" si="15"/>
        <v>0</v>
      </c>
      <c r="BK76" s="67">
        <f t="shared" si="15"/>
        <v>0</v>
      </c>
      <c r="BL76" s="67">
        <f>BL73*BL75/1000</f>
        <v>0</v>
      </c>
      <c r="BM76" s="67">
        <f>BM73*BM75/1000</f>
        <v>0</v>
      </c>
      <c r="BN76" s="67">
        <f>BN73*BN75/1000</f>
        <v>0.3</v>
      </c>
      <c r="BO76" s="67">
        <f>BO73*BO75/1000</f>
        <v>0</v>
      </c>
      <c r="BP76" s="67">
        <f>BP73*BP75/920</f>
        <v>0</v>
      </c>
      <c r="BQ76" s="197">
        <f>SUM(C76:BP76)</f>
        <v>74.7</v>
      </c>
    </row>
    <row r="77" spans="1:69" ht="15.75" customHeight="1" thickBot="1" x14ac:dyDescent="0.3">
      <c r="A77" s="246"/>
      <c r="B77" s="64" t="s">
        <v>130</v>
      </c>
      <c r="C77" s="18">
        <f>C74*C75/1000</f>
        <v>1.5</v>
      </c>
      <c r="D77" s="18">
        <f t="shared" ref="D77:T77" si="16">D74*D75/1000</f>
        <v>0</v>
      </c>
      <c r="E77" s="18">
        <f t="shared" si="16"/>
        <v>54.4</v>
      </c>
      <c r="F77" s="18">
        <f t="shared" si="16"/>
        <v>0</v>
      </c>
      <c r="G77" s="18">
        <f t="shared" si="16"/>
        <v>0</v>
      </c>
      <c r="H77" s="18">
        <f t="shared" si="16"/>
        <v>11.1</v>
      </c>
      <c r="I77" s="18">
        <f t="shared" si="16"/>
        <v>0</v>
      </c>
      <c r="J77" s="18">
        <f t="shared" si="16"/>
        <v>0</v>
      </c>
      <c r="K77" s="18">
        <f t="shared" si="16"/>
        <v>0</v>
      </c>
      <c r="L77" s="18">
        <f t="shared" si="16"/>
        <v>0</v>
      </c>
      <c r="M77" s="18">
        <f t="shared" si="16"/>
        <v>3.7</v>
      </c>
      <c r="N77" s="18">
        <f t="shared" si="16"/>
        <v>0</v>
      </c>
      <c r="O77" s="18">
        <f t="shared" si="16"/>
        <v>0</v>
      </c>
      <c r="P77" s="18">
        <f t="shared" si="16"/>
        <v>0</v>
      </c>
      <c r="Q77" s="18">
        <f t="shared" si="16"/>
        <v>0</v>
      </c>
      <c r="R77" s="18">
        <f t="shared" si="16"/>
        <v>0</v>
      </c>
      <c r="S77" s="18">
        <f t="shared" si="16"/>
        <v>0</v>
      </c>
      <c r="T77" s="18">
        <f t="shared" si="16"/>
        <v>0</v>
      </c>
      <c r="U77" s="18">
        <f>U74*U75</f>
        <v>1.4</v>
      </c>
      <c r="V77" s="18">
        <f t="shared" ref="V77:BK77" si="17">V74*V75/1000</f>
        <v>0</v>
      </c>
      <c r="W77" s="18">
        <f t="shared" si="17"/>
        <v>0</v>
      </c>
      <c r="X77" s="18">
        <f t="shared" si="17"/>
        <v>0</v>
      </c>
      <c r="Y77" s="18">
        <f t="shared" si="17"/>
        <v>0</v>
      </c>
      <c r="Z77" s="18">
        <f t="shared" si="17"/>
        <v>0</v>
      </c>
      <c r="AA77" s="18">
        <f t="shared" si="17"/>
        <v>0</v>
      </c>
      <c r="AB77" s="18">
        <f t="shared" si="17"/>
        <v>0</v>
      </c>
      <c r="AC77" s="18">
        <f t="shared" si="17"/>
        <v>0</v>
      </c>
      <c r="AD77" s="18">
        <f t="shared" si="17"/>
        <v>0</v>
      </c>
      <c r="AE77" s="18">
        <f t="shared" si="17"/>
        <v>0</v>
      </c>
      <c r="AF77" s="18">
        <f t="shared" si="17"/>
        <v>0</v>
      </c>
      <c r="AG77" s="18">
        <f t="shared" si="17"/>
        <v>0</v>
      </c>
      <c r="AH77" s="18">
        <f t="shared" si="17"/>
        <v>0</v>
      </c>
      <c r="AI77" s="18">
        <f t="shared" si="17"/>
        <v>1.2</v>
      </c>
      <c r="AJ77" s="18">
        <f t="shared" si="17"/>
        <v>0</v>
      </c>
      <c r="AK77" s="18">
        <f t="shared" si="17"/>
        <v>0</v>
      </c>
      <c r="AL77" s="18">
        <f t="shared" si="17"/>
        <v>0</v>
      </c>
      <c r="AM77" s="18">
        <f t="shared" si="17"/>
        <v>0</v>
      </c>
      <c r="AN77" s="18">
        <f t="shared" si="17"/>
        <v>0</v>
      </c>
      <c r="AO77" s="18">
        <f t="shared" si="17"/>
        <v>0</v>
      </c>
      <c r="AP77" s="18">
        <f t="shared" si="17"/>
        <v>0</v>
      </c>
      <c r="AQ77" s="18">
        <f t="shared" si="17"/>
        <v>0</v>
      </c>
      <c r="AR77" s="18">
        <f t="shared" si="17"/>
        <v>0</v>
      </c>
      <c r="AS77" s="18">
        <f t="shared" si="17"/>
        <v>0</v>
      </c>
      <c r="AT77" s="18">
        <f t="shared" si="17"/>
        <v>0</v>
      </c>
      <c r="AU77" s="18">
        <f t="shared" si="17"/>
        <v>2.2000000000000002</v>
      </c>
      <c r="AV77" s="18">
        <f t="shared" si="17"/>
        <v>0</v>
      </c>
      <c r="AW77" s="18">
        <f t="shared" si="17"/>
        <v>0</v>
      </c>
      <c r="AX77" s="18">
        <f t="shared" si="17"/>
        <v>0</v>
      </c>
      <c r="AY77" s="18">
        <f t="shared" si="17"/>
        <v>0</v>
      </c>
      <c r="AZ77" s="18">
        <f t="shared" si="17"/>
        <v>0</v>
      </c>
      <c r="BA77" s="18">
        <f t="shared" si="17"/>
        <v>0</v>
      </c>
      <c r="BB77" s="18">
        <f t="shared" si="17"/>
        <v>0</v>
      </c>
      <c r="BC77" s="18">
        <f t="shared" si="17"/>
        <v>0</v>
      </c>
      <c r="BD77" s="18">
        <f t="shared" si="17"/>
        <v>0</v>
      </c>
      <c r="BE77" s="18">
        <f t="shared" si="17"/>
        <v>0</v>
      </c>
      <c r="BF77" s="18">
        <f t="shared" si="17"/>
        <v>0</v>
      </c>
      <c r="BG77" s="18">
        <f t="shared" si="17"/>
        <v>0</v>
      </c>
      <c r="BH77" s="18">
        <f t="shared" si="17"/>
        <v>1</v>
      </c>
      <c r="BI77" s="18">
        <f t="shared" si="17"/>
        <v>1.7</v>
      </c>
      <c r="BJ77" s="18">
        <f t="shared" si="17"/>
        <v>0</v>
      </c>
      <c r="BK77" s="18">
        <f t="shared" si="17"/>
        <v>0</v>
      </c>
      <c r="BL77" s="18">
        <f>BL74*BL75/1000</f>
        <v>0</v>
      </c>
      <c r="BM77" s="18">
        <f>BM74*BM75/1000</f>
        <v>0</v>
      </c>
      <c r="BN77" s="18">
        <f>BN74*BN75/1000</f>
        <v>0.5</v>
      </c>
      <c r="BO77" s="18">
        <f>BO74*BO75/1000</f>
        <v>0</v>
      </c>
      <c r="BP77" s="18">
        <f>BP74*BP75/920</f>
        <v>0</v>
      </c>
      <c r="BQ77" s="198">
        <f>SUM(C77:BP77)</f>
        <v>78.7</v>
      </c>
    </row>
    <row r="78" spans="1:69" ht="15.75" customHeight="1" thickTop="1" x14ac:dyDescent="0.25">
      <c r="A78" s="294" t="s">
        <v>203</v>
      </c>
      <c r="B78" s="6">
        <v>100</v>
      </c>
      <c r="C78" s="7"/>
      <c r="D78" s="7"/>
      <c r="E78" s="7"/>
      <c r="F78" s="7"/>
      <c r="G78" s="7"/>
      <c r="H78" s="7"/>
      <c r="I78" s="7"/>
      <c r="J78" s="7"/>
      <c r="K78" s="7">
        <f>'[1]ЯЙЦО, ТВОРОГ, КАШИ'!$F$271</f>
        <v>90.7</v>
      </c>
      <c r="L78" s="7"/>
      <c r="M78" s="7"/>
      <c r="N78" s="7"/>
      <c r="O78" s="7"/>
      <c r="P78" s="7"/>
      <c r="Q78" s="7"/>
      <c r="R78" s="7"/>
      <c r="S78" s="7"/>
      <c r="T78" s="7"/>
      <c r="U78" s="24">
        <f>'[1]ЯЙЦО, ТВОРОГ, КАШИ'!$F$272</f>
        <v>7.0000000000000007E-2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>
        <f>'[1]ЯЙЦО, ТВОРОГ, КАШИ'!$F$274+'[1]ЯЙЦО, ТВОРОГ, КАШИ'!$F$275</f>
        <v>15.6</v>
      </c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>
        <f>'[1]ЯЙЦО, ТВОРОГ, КАШИ'!$F$273</f>
        <v>5.6</v>
      </c>
      <c r="BI78" s="7"/>
      <c r="BJ78" s="7"/>
      <c r="BK78" s="7"/>
      <c r="BL78" s="24"/>
      <c r="BM78" s="8"/>
      <c r="BN78" s="8"/>
      <c r="BO78" s="8"/>
      <c r="BP78" s="7">
        <f>'[1]ЯЙЦО, ТВОРОГ, КАШИ'!$F$277</f>
        <v>5</v>
      </c>
    </row>
    <row r="79" spans="1:69" ht="15" customHeight="1" x14ac:dyDescent="0.25">
      <c r="A79" s="236"/>
      <c r="B79" s="9">
        <v>120</v>
      </c>
      <c r="C79" s="10"/>
      <c r="D79" s="10"/>
      <c r="E79" s="10"/>
      <c r="F79" s="10"/>
      <c r="G79" s="10"/>
      <c r="H79" s="10"/>
      <c r="I79" s="10"/>
      <c r="J79" s="10"/>
      <c r="K79" s="10">
        <f>'[1]ЯЙЦО, ТВОРОГ, КАШИ'!$Q$271</f>
        <v>108.8</v>
      </c>
      <c r="L79" s="10"/>
      <c r="M79" s="10"/>
      <c r="N79" s="10"/>
      <c r="O79" s="10"/>
      <c r="P79" s="10"/>
      <c r="Q79" s="10"/>
      <c r="R79" s="10"/>
      <c r="S79" s="10"/>
      <c r="T79" s="10"/>
      <c r="U79" s="25">
        <f>'[1]ЯЙЦО, ТВОРОГ, КАШИ'!$Q$272</f>
        <v>0.08</v>
      </c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>
        <f>'[1]ЯЙЦО, ТВОРОГ, КАШИ'!$Q$274+'[1]ЯЙЦО, ТВОРОГ, КАШИ'!$Q$275</f>
        <v>18.7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>
        <f>'[1]ЯЙЦО, ТВОРОГ, КАШИ'!$Q$273</f>
        <v>6.7</v>
      </c>
      <c r="BI79" s="10"/>
      <c r="BJ79" s="10"/>
      <c r="BK79" s="10"/>
      <c r="BL79" s="25"/>
      <c r="BM79" s="11"/>
      <c r="BN79" s="11"/>
      <c r="BO79" s="11"/>
      <c r="BP79" s="10">
        <f>'[1]ЯЙЦО, ТВОРОГ, КАШИ'!$Q$277</f>
        <v>6</v>
      </c>
    </row>
    <row r="80" spans="1:69" ht="15" customHeight="1" x14ac:dyDescent="0.25">
      <c r="A80" s="292" t="s">
        <v>108</v>
      </c>
      <c r="B80" s="32">
        <v>30</v>
      </c>
      <c r="C80" s="7"/>
      <c r="D80" s="7"/>
      <c r="E80" s="7"/>
      <c r="F80" s="7"/>
      <c r="G80" s="7"/>
      <c r="H80" s="7"/>
      <c r="I80" s="7"/>
      <c r="J80" s="7"/>
      <c r="K80" s="7"/>
      <c r="L80" s="7">
        <f>[1]СОУСА!$F$61</f>
        <v>30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8"/>
      <c r="BN80" s="8"/>
      <c r="BO80" s="8"/>
      <c r="BP80" s="7"/>
    </row>
    <row r="81" spans="1:95" ht="15" customHeight="1" x14ac:dyDescent="0.25">
      <c r="A81" s="292"/>
      <c r="B81" s="33">
        <v>30</v>
      </c>
      <c r="C81" s="10"/>
      <c r="D81" s="10"/>
      <c r="E81" s="10"/>
      <c r="F81" s="10"/>
      <c r="G81" s="10"/>
      <c r="H81" s="10"/>
      <c r="I81" s="10"/>
      <c r="J81" s="10"/>
      <c r="K81" s="10"/>
      <c r="L81" s="10">
        <f>[1]СОУСА!$F$61</f>
        <v>30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1"/>
      <c r="BN81" s="11"/>
      <c r="BO81" s="11"/>
      <c r="BP81" s="10"/>
    </row>
    <row r="82" spans="1:95" ht="15.75" customHeight="1" x14ac:dyDescent="0.25">
      <c r="A82" s="235" t="s">
        <v>44</v>
      </c>
      <c r="B82" s="6">
        <v>200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>
        <f>[1]НАПИТКИ!$Q$226</f>
        <v>200</v>
      </c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8"/>
      <c r="BM82" s="8"/>
      <c r="BN82" s="7"/>
      <c r="BO82" s="7"/>
      <c r="BP82" s="7"/>
    </row>
    <row r="83" spans="1:95" ht="17.25" customHeight="1" x14ac:dyDescent="0.25">
      <c r="A83" s="236"/>
      <c r="B83" s="9">
        <v>200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>
        <f>[1]НАПИТКИ!$Q$226</f>
        <v>200</v>
      </c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1"/>
      <c r="BM83" s="11"/>
      <c r="BN83" s="10"/>
      <c r="BO83" s="10"/>
      <c r="BP83" s="10"/>
    </row>
    <row r="84" spans="1:95" s="2" customFormat="1" ht="15.75" customHeight="1" x14ac:dyDescent="0.25">
      <c r="A84" s="240"/>
      <c r="B84" s="19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5"/>
      <c r="BO84" s="125"/>
      <c r="BP84" s="125"/>
      <c r="BQ84" s="180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</row>
    <row r="85" spans="1:95" s="2" customFormat="1" ht="15.75" customHeight="1" thickBot="1" x14ac:dyDescent="0.3">
      <c r="A85" s="241"/>
      <c r="B85" s="19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5"/>
      <c r="BO85" s="125"/>
      <c r="BP85" s="125"/>
      <c r="BQ85" s="180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</row>
    <row r="86" spans="1:95" ht="15.75" hidden="1" customHeight="1" x14ac:dyDescent="0.25">
      <c r="A86" s="292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8"/>
      <c r="BN86" s="8"/>
      <c r="BO86" s="8"/>
      <c r="BP86" s="7"/>
    </row>
    <row r="87" spans="1:95" ht="15.75" hidden="1" customHeight="1" x14ac:dyDescent="0.25">
      <c r="A87" s="292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1"/>
      <c r="BN87" s="11"/>
      <c r="BO87" s="11"/>
      <c r="BP87" s="10"/>
    </row>
    <row r="88" spans="1:95" ht="15.75" hidden="1" customHeight="1" x14ac:dyDescent="0.25">
      <c r="A88" s="292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8"/>
      <c r="BN88" s="8"/>
      <c r="BO88" s="8"/>
      <c r="BP88" s="7"/>
    </row>
    <row r="89" spans="1:95" ht="15.75" hidden="1" customHeight="1" thickBot="1" x14ac:dyDescent="0.3">
      <c r="A89" s="292"/>
      <c r="B89" s="14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1"/>
      <c r="BN89" s="11"/>
      <c r="BO89" s="11"/>
      <c r="BP89" s="10"/>
    </row>
    <row r="90" spans="1:95" ht="15.75" customHeight="1" thickTop="1" x14ac:dyDescent="0.25">
      <c r="A90" s="244" t="s">
        <v>106</v>
      </c>
      <c r="B90" s="63" t="s">
        <v>128</v>
      </c>
      <c r="C90" s="17">
        <f>C78+C80+C82+C84+C86+C88</f>
        <v>0</v>
      </c>
      <c r="D90" s="17">
        <f t="shared" ref="D90:BO91" si="18">D78+D80+D82+D84+D86+D88</f>
        <v>0</v>
      </c>
      <c r="E90" s="17">
        <f t="shared" si="18"/>
        <v>0</v>
      </c>
      <c r="F90" s="17">
        <f t="shared" si="18"/>
        <v>0</v>
      </c>
      <c r="G90" s="17">
        <f t="shared" si="18"/>
        <v>0</v>
      </c>
      <c r="H90" s="17">
        <f t="shared" si="18"/>
        <v>0</v>
      </c>
      <c r="I90" s="17">
        <f t="shared" si="18"/>
        <v>0</v>
      </c>
      <c r="J90" s="17">
        <f t="shared" si="18"/>
        <v>0</v>
      </c>
      <c r="K90" s="17">
        <f t="shared" si="18"/>
        <v>90.7</v>
      </c>
      <c r="L90" s="17">
        <f t="shared" si="18"/>
        <v>30</v>
      </c>
      <c r="M90" s="17">
        <f t="shared" si="18"/>
        <v>0</v>
      </c>
      <c r="N90" s="17">
        <f t="shared" si="18"/>
        <v>0</v>
      </c>
      <c r="O90" s="17">
        <f t="shared" si="18"/>
        <v>0</v>
      </c>
      <c r="P90" s="17">
        <f t="shared" si="18"/>
        <v>0</v>
      </c>
      <c r="Q90" s="17">
        <f t="shared" si="18"/>
        <v>0</v>
      </c>
      <c r="R90" s="17">
        <f t="shared" si="18"/>
        <v>0</v>
      </c>
      <c r="S90" s="17">
        <f t="shared" si="18"/>
        <v>0</v>
      </c>
      <c r="T90" s="17">
        <f t="shared" si="18"/>
        <v>0</v>
      </c>
      <c r="U90" s="17">
        <f t="shared" si="18"/>
        <v>0.1</v>
      </c>
      <c r="V90" s="17">
        <f t="shared" si="18"/>
        <v>0</v>
      </c>
      <c r="W90" s="17">
        <f t="shared" si="18"/>
        <v>0</v>
      </c>
      <c r="X90" s="17">
        <f t="shared" si="18"/>
        <v>0</v>
      </c>
      <c r="Y90" s="17">
        <f t="shared" si="18"/>
        <v>0</v>
      </c>
      <c r="Z90" s="17">
        <f t="shared" si="18"/>
        <v>0</v>
      </c>
      <c r="AA90" s="17">
        <f t="shared" si="18"/>
        <v>0</v>
      </c>
      <c r="AB90" s="17">
        <f t="shared" si="18"/>
        <v>0</v>
      </c>
      <c r="AC90" s="17">
        <f t="shared" si="18"/>
        <v>0</v>
      </c>
      <c r="AD90" s="17">
        <f t="shared" si="18"/>
        <v>0</v>
      </c>
      <c r="AE90" s="17">
        <f t="shared" si="18"/>
        <v>0</v>
      </c>
      <c r="AF90" s="17">
        <f t="shared" si="18"/>
        <v>0</v>
      </c>
      <c r="AG90" s="17">
        <f t="shared" si="18"/>
        <v>0</v>
      </c>
      <c r="AH90" s="17">
        <f t="shared" si="18"/>
        <v>0</v>
      </c>
      <c r="AI90" s="17">
        <f t="shared" si="18"/>
        <v>0</v>
      </c>
      <c r="AJ90" s="17">
        <f t="shared" si="18"/>
        <v>0</v>
      </c>
      <c r="AK90" s="17">
        <f t="shared" si="18"/>
        <v>0</v>
      </c>
      <c r="AL90" s="17">
        <f t="shared" si="18"/>
        <v>0</v>
      </c>
      <c r="AM90" s="17">
        <f t="shared" si="18"/>
        <v>0</v>
      </c>
      <c r="AN90" s="17">
        <f t="shared" si="18"/>
        <v>0</v>
      </c>
      <c r="AO90" s="17">
        <f t="shared" si="18"/>
        <v>0</v>
      </c>
      <c r="AP90" s="17">
        <f t="shared" si="18"/>
        <v>200</v>
      </c>
      <c r="AQ90" s="17">
        <f t="shared" si="18"/>
        <v>0</v>
      </c>
      <c r="AR90" s="17">
        <f t="shared" si="18"/>
        <v>0</v>
      </c>
      <c r="AS90" s="17">
        <f t="shared" si="18"/>
        <v>0</v>
      </c>
      <c r="AT90" s="17">
        <f t="shared" si="18"/>
        <v>0</v>
      </c>
      <c r="AU90" s="17">
        <f t="shared" si="18"/>
        <v>15.6</v>
      </c>
      <c r="AV90" s="17">
        <f t="shared" si="18"/>
        <v>0</v>
      </c>
      <c r="AW90" s="17">
        <f t="shared" si="18"/>
        <v>0</v>
      </c>
      <c r="AX90" s="17">
        <f t="shared" si="18"/>
        <v>0</v>
      </c>
      <c r="AY90" s="17">
        <f t="shared" si="18"/>
        <v>0</v>
      </c>
      <c r="AZ90" s="17">
        <f t="shared" si="18"/>
        <v>0</v>
      </c>
      <c r="BA90" s="17">
        <f t="shared" si="18"/>
        <v>0</v>
      </c>
      <c r="BB90" s="17">
        <f t="shared" si="18"/>
        <v>0</v>
      </c>
      <c r="BC90" s="17">
        <f t="shared" si="18"/>
        <v>0</v>
      </c>
      <c r="BD90" s="17">
        <f t="shared" si="18"/>
        <v>0</v>
      </c>
      <c r="BE90" s="17">
        <f t="shared" si="18"/>
        <v>0</v>
      </c>
      <c r="BF90" s="17">
        <f t="shared" si="18"/>
        <v>0</v>
      </c>
      <c r="BG90" s="17">
        <v>0</v>
      </c>
      <c r="BH90" s="17">
        <f t="shared" si="18"/>
        <v>5.6</v>
      </c>
      <c r="BI90" s="17">
        <f t="shared" si="18"/>
        <v>0</v>
      </c>
      <c r="BJ90" s="17">
        <f t="shared" si="18"/>
        <v>0</v>
      </c>
      <c r="BK90" s="17">
        <f t="shared" si="18"/>
        <v>0</v>
      </c>
      <c r="BL90" s="17">
        <f t="shared" si="18"/>
        <v>0</v>
      </c>
      <c r="BM90" s="17">
        <f t="shared" si="18"/>
        <v>0</v>
      </c>
      <c r="BN90" s="17">
        <f t="shared" si="18"/>
        <v>0</v>
      </c>
      <c r="BO90" s="17">
        <f t="shared" si="18"/>
        <v>0</v>
      </c>
      <c r="BP90" s="17">
        <f>BP78+BP80+BP82+BP84+BP86+BP88</f>
        <v>5</v>
      </c>
    </row>
    <row r="91" spans="1:95" ht="15.75" customHeight="1" thickBot="1" x14ac:dyDescent="0.3">
      <c r="A91" s="245"/>
      <c r="B91" s="64" t="s">
        <v>130</v>
      </c>
      <c r="C91" s="18">
        <f>C79+C81+C83+C85+C87+C89</f>
        <v>0</v>
      </c>
      <c r="D91" s="18">
        <f t="shared" si="18"/>
        <v>0</v>
      </c>
      <c r="E91" s="18">
        <f t="shared" si="18"/>
        <v>0</v>
      </c>
      <c r="F91" s="18">
        <f t="shared" si="18"/>
        <v>0</v>
      </c>
      <c r="G91" s="18">
        <f t="shared" si="18"/>
        <v>0</v>
      </c>
      <c r="H91" s="18">
        <f t="shared" si="18"/>
        <v>0</v>
      </c>
      <c r="I91" s="18">
        <f t="shared" si="18"/>
        <v>0</v>
      </c>
      <c r="J91" s="18">
        <f t="shared" si="18"/>
        <v>0</v>
      </c>
      <c r="K91" s="18">
        <f t="shared" si="18"/>
        <v>108.8</v>
      </c>
      <c r="L91" s="18">
        <f t="shared" si="18"/>
        <v>30</v>
      </c>
      <c r="M91" s="18">
        <f t="shared" si="18"/>
        <v>0</v>
      </c>
      <c r="N91" s="18">
        <f t="shared" si="18"/>
        <v>0</v>
      </c>
      <c r="O91" s="18">
        <f t="shared" si="18"/>
        <v>0</v>
      </c>
      <c r="P91" s="18">
        <f t="shared" si="18"/>
        <v>0</v>
      </c>
      <c r="Q91" s="18">
        <f t="shared" si="18"/>
        <v>0</v>
      </c>
      <c r="R91" s="18">
        <f t="shared" si="18"/>
        <v>0</v>
      </c>
      <c r="S91" s="18">
        <f t="shared" si="18"/>
        <v>0</v>
      </c>
      <c r="T91" s="18">
        <f t="shared" si="18"/>
        <v>0</v>
      </c>
      <c r="U91" s="18">
        <f t="shared" si="18"/>
        <v>0.1</v>
      </c>
      <c r="V91" s="18">
        <f t="shared" si="18"/>
        <v>0</v>
      </c>
      <c r="W91" s="18">
        <f t="shared" si="18"/>
        <v>0</v>
      </c>
      <c r="X91" s="18">
        <f t="shared" si="18"/>
        <v>0</v>
      </c>
      <c r="Y91" s="18">
        <f t="shared" si="18"/>
        <v>0</v>
      </c>
      <c r="Z91" s="18">
        <f t="shared" si="18"/>
        <v>0</v>
      </c>
      <c r="AA91" s="18">
        <f t="shared" si="18"/>
        <v>0</v>
      </c>
      <c r="AB91" s="18">
        <f t="shared" si="18"/>
        <v>0</v>
      </c>
      <c r="AC91" s="18">
        <f t="shared" si="18"/>
        <v>0</v>
      </c>
      <c r="AD91" s="18">
        <f t="shared" si="18"/>
        <v>0</v>
      </c>
      <c r="AE91" s="18">
        <f t="shared" si="18"/>
        <v>0</v>
      </c>
      <c r="AF91" s="18">
        <f t="shared" si="18"/>
        <v>0</v>
      </c>
      <c r="AG91" s="18">
        <f t="shared" si="18"/>
        <v>0</v>
      </c>
      <c r="AH91" s="18">
        <f t="shared" si="18"/>
        <v>0</v>
      </c>
      <c r="AI91" s="18">
        <f t="shared" si="18"/>
        <v>0</v>
      </c>
      <c r="AJ91" s="18">
        <f t="shared" si="18"/>
        <v>0</v>
      </c>
      <c r="AK91" s="18">
        <f t="shared" si="18"/>
        <v>0</v>
      </c>
      <c r="AL91" s="18">
        <f t="shared" si="18"/>
        <v>0</v>
      </c>
      <c r="AM91" s="18">
        <f t="shared" si="18"/>
        <v>0</v>
      </c>
      <c r="AN91" s="18">
        <f t="shared" si="18"/>
        <v>0</v>
      </c>
      <c r="AO91" s="18">
        <f t="shared" si="18"/>
        <v>0</v>
      </c>
      <c r="AP91" s="18">
        <f t="shared" si="18"/>
        <v>200</v>
      </c>
      <c r="AQ91" s="18">
        <f t="shared" si="18"/>
        <v>0</v>
      </c>
      <c r="AR91" s="18">
        <f t="shared" si="18"/>
        <v>0</v>
      </c>
      <c r="AS91" s="18">
        <f t="shared" si="18"/>
        <v>0</v>
      </c>
      <c r="AT91" s="18">
        <f t="shared" si="18"/>
        <v>0</v>
      </c>
      <c r="AU91" s="18">
        <f t="shared" si="18"/>
        <v>18.7</v>
      </c>
      <c r="AV91" s="18">
        <f t="shared" si="18"/>
        <v>0</v>
      </c>
      <c r="AW91" s="18">
        <f t="shared" si="18"/>
        <v>0</v>
      </c>
      <c r="AX91" s="18">
        <f t="shared" si="18"/>
        <v>0</v>
      </c>
      <c r="AY91" s="18">
        <f t="shared" si="18"/>
        <v>0</v>
      </c>
      <c r="AZ91" s="18">
        <f t="shared" si="18"/>
        <v>0</v>
      </c>
      <c r="BA91" s="18">
        <f t="shared" si="18"/>
        <v>0</v>
      </c>
      <c r="BB91" s="18">
        <f t="shared" si="18"/>
        <v>0</v>
      </c>
      <c r="BC91" s="18">
        <f t="shared" si="18"/>
        <v>0</v>
      </c>
      <c r="BD91" s="18">
        <f t="shared" si="18"/>
        <v>0</v>
      </c>
      <c r="BE91" s="18">
        <f t="shared" si="18"/>
        <v>0</v>
      </c>
      <c r="BF91" s="18">
        <f t="shared" si="18"/>
        <v>0</v>
      </c>
      <c r="BG91" s="18">
        <v>0</v>
      </c>
      <c r="BH91" s="18">
        <f t="shared" si="18"/>
        <v>6.7</v>
      </c>
      <c r="BI91" s="18">
        <f t="shared" si="18"/>
        <v>0</v>
      </c>
      <c r="BJ91" s="18">
        <f t="shared" si="18"/>
        <v>0</v>
      </c>
      <c r="BK91" s="18">
        <f t="shared" si="18"/>
        <v>0</v>
      </c>
      <c r="BL91" s="18">
        <f t="shared" si="18"/>
        <v>0</v>
      </c>
      <c r="BM91" s="18">
        <f t="shared" si="18"/>
        <v>0</v>
      </c>
      <c r="BN91" s="18">
        <f t="shared" si="18"/>
        <v>0</v>
      </c>
      <c r="BO91" s="18">
        <f t="shared" si="18"/>
        <v>0</v>
      </c>
      <c r="BP91" s="18">
        <f>BP79+BP81+BP83+BP85+BP87+BP89</f>
        <v>6</v>
      </c>
    </row>
    <row r="92" spans="1:95" ht="15.75" customHeight="1" thickTop="1" x14ac:dyDescent="0.25">
      <c r="A92" s="245"/>
      <c r="B92" s="74" t="s">
        <v>173</v>
      </c>
      <c r="C92" s="75">
        <v>48.5</v>
      </c>
      <c r="D92" s="75"/>
      <c r="E92" s="75"/>
      <c r="F92" s="75">
        <v>166.6</v>
      </c>
      <c r="G92" s="75"/>
      <c r="H92" s="75">
        <v>54</v>
      </c>
      <c r="I92" s="75"/>
      <c r="J92" s="75">
        <v>156</v>
      </c>
      <c r="K92" s="75">
        <v>262</v>
      </c>
      <c r="L92" s="75">
        <v>210</v>
      </c>
      <c r="M92" s="75">
        <v>390</v>
      </c>
      <c r="N92" s="75">
        <v>400</v>
      </c>
      <c r="O92" s="75">
        <v>180</v>
      </c>
      <c r="P92" s="75">
        <v>233</v>
      </c>
      <c r="Q92" s="75">
        <v>254</v>
      </c>
      <c r="R92" s="75">
        <v>117</v>
      </c>
      <c r="S92" s="75"/>
      <c r="T92" s="75">
        <v>155</v>
      </c>
      <c r="U92" s="75">
        <v>7.2</v>
      </c>
      <c r="V92" s="75">
        <v>26.5</v>
      </c>
      <c r="W92" s="75">
        <v>44</v>
      </c>
      <c r="X92" s="75">
        <v>13.5</v>
      </c>
      <c r="Y92" s="75">
        <v>23</v>
      </c>
      <c r="Z92" s="75">
        <v>22</v>
      </c>
      <c r="AA92" s="75"/>
      <c r="AB92" s="75"/>
      <c r="AC92" s="75">
        <v>60</v>
      </c>
      <c r="AD92" s="75">
        <v>60</v>
      </c>
      <c r="AE92" s="75"/>
      <c r="AF92" s="75">
        <v>115</v>
      </c>
      <c r="AG92" s="75">
        <v>75</v>
      </c>
      <c r="AH92" s="75">
        <v>80.599999999999994</v>
      </c>
      <c r="AI92" s="75">
        <v>26</v>
      </c>
      <c r="AJ92" s="75">
        <v>70</v>
      </c>
      <c r="AK92" s="75">
        <v>82</v>
      </c>
      <c r="AL92" s="75">
        <v>123.3</v>
      </c>
      <c r="AM92" s="75">
        <v>202</v>
      </c>
      <c r="AN92" s="75"/>
      <c r="AO92" s="75"/>
      <c r="AP92" s="75">
        <v>17.3</v>
      </c>
      <c r="AQ92" s="75">
        <v>12.6</v>
      </c>
      <c r="AR92" s="75">
        <v>49</v>
      </c>
      <c r="AS92" s="75">
        <v>22</v>
      </c>
      <c r="AT92" s="75">
        <v>51</v>
      </c>
      <c r="AU92" s="75">
        <v>30</v>
      </c>
      <c r="AV92" s="75">
        <v>29</v>
      </c>
      <c r="AW92" s="75">
        <v>45</v>
      </c>
      <c r="AX92" s="75"/>
      <c r="AY92" s="75">
        <v>36</v>
      </c>
      <c r="AZ92" s="75">
        <v>90.5</v>
      </c>
      <c r="BA92" s="75">
        <v>24</v>
      </c>
      <c r="BB92" s="75">
        <v>37</v>
      </c>
      <c r="BC92" s="75">
        <v>42</v>
      </c>
      <c r="BD92" s="75"/>
      <c r="BE92" s="75">
        <v>109</v>
      </c>
      <c r="BF92" s="75">
        <v>252.6</v>
      </c>
      <c r="BG92" s="75">
        <v>12</v>
      </c>
      <c r="BH92" s="75">
        <v>53</v>
      </c>
      <c r="BI92" s="75">
        <v>220</v>
      </c>
      <c r="BJ92" s="75">
        <v>300</v>
      </c>
      <c r="BK92" s="75">
        <v>80</v>
      </c>
      <c r="BL92" s="75">
        <v>180</v>
      </c>
      <c r="BM92" s="75"/>
      <c r="BN92" s="75">
        <v>250</v>
      </c>
      <c r="BO92" s="75"/>
      <c r="BP92" s="75">
        <v>132.19999999999999</v>
      </c>
      <c r="BQ92" s="196"/>
    </row>
    <row r="93" spans="1:95" ht="15.75" customHeight="1" x14ac:dyDescent="0.25">
      <c r="A93" s="245"/>
      <c r="B93" s="66" t="s">
        <v>128</v>
      </c>
      <c r="C93" s="67">
        <f>C90*C92/1000</f>
        <v>0</v>
      </c>
      <c r="D93" s="67">
        <f t="shared" ref="D93:T93" si="19">D90*D92/1000</f>
        <v>0</v>
      </c>
      <c r="E93" s="67">
        <f t="shared" si="19"/>
        <v>0</v>
      </c>
      <c r="F93" s="67">
        <f t="shared" si="19"/>
        <v>0</v>
      </c>
      <c r="G93" s="67">
        <f t="shared" si="19"/>
        <v>0</v>
      </c>
      <c r="H93" s="67">
        <f t="shared" si="19"/>
        <v>0</v>
      </c>
      <c r="I93" s="67">
        <f t="shared" si="19"/>
        <v>0</v>
      </c>
      <c r="J93" s="67">
        <f t="shared" si="19"/>
        <v>0</v>
      </c>
      <c r="K93" s="67">
        <f t="shared" si="19"/>
        <v>23.8</v>
      </c>
      <c r="L93" s="67">
        <f t="shared" si="19"/>
        <v>6.3</v>
      </c>
      <c r="M93" s="67">
        <f t="shared" si="19"/>
        <v>0</v>
      </c>
      <c r="N93" s="67">
        <f t="shared" si="19"/>
        <v>0</v>
      </c>
      <c r="O93" s="67">
        <f t="shared" si="19"/>
        <v>0</v>
      </c>
      <c r="P93" s="67">
        <f t="shared" si="19"/>
        <v>0</v>
      </c>
      <c r="Q93" s="67">
        <f t="shared" si="19"/>
        <v>0</v>
      </c>
      <c r="R93" s="67">
        <f t="shared" si="19"/>
        <v>0</v>
      </c>
      <c r="S93" s="67">
        <f t="shared" si="19"/>
        <v>0</v>
      </c>
      <c r="T93" s="67">
        <f t="shared" si="19"/>
        <v>0</v>
      </c>
      <c r="U93" s="67">
        <f>U90*U92</f>
        <v>0.7</v>
      </c>
      <c r="V93" s="67">
        <f t="shared" ref="V93:BK93" si="20">V90*V92/1000</f>
        <v>0</v>
      </c>
      <c r="W93" s="67">
        <f t="shared" si="20"/>
        <v>0</v>
      </c>
      <c r="X93" s="67">
        <f t="shared" si="20"/>
        <v>0</v>
      </c>
      <c r="Y93" s="67">
        <f t="shared" si="20"/>
        <v>0</v>
      </c>
      <c r="Z93" s="67">
        <f t="shared" si="20"/>
        <v>0</v>
      </c>
      <c r="AA93" s="67">
        <f t="shared" si="20"/>
        <v>0</v>
      </c>
      <c r="AB93" s="67">
        <f t="shared" si="20"/>
        <v>0</v>
      </c>
      <c r="AC93" s="67">
        <f t="shared" si="20"/>
        <v>0</v>
      </c>
      <c r="AD93" s="67">
        <f t="shared" si="20"/>
        <v>0</v>
      </c>
      <c r="AE93" s="67">
        <f t="shared" si="20"/>
        <v>0</v>
      </c>
      <c r="AF93" s="67">
        <f t="shared" si="20"/>
        <v>0</v>
      </c>
      <c r="AG93" s="67">
        <f t="shared" si="20"/>
        <v>0</v>
      </c>
      <c r="AH93" s="67">
        <f t="shared" si="20"/>
        <v>0</v>
      </c>
      <c r="AI93" s="67">
        <f t="shared" si="20"/>
        <v>0</v>
      </c>
      <c r="AJ93" s="67">
        <f t="shared" si="20"/>
        <v>0</v>
      </c>
      <c r="AK93" s="67">
        <f t="shared" si="20"/>
        <v>0</v>
      </c>
      <c r="AL93" s="67">
        <f t="shared" si="20"/>
        <v>0</v>
      </c>
      <c r="AM93" s="67">
        <f t="shared" si="20"/>
        <v>0</v>
      </c>
      <c r="AN93" s="67">
        <f t="shared" si="20"/>
        <v>0</v>
      </c>
      <c r="AO93" s="67">
        <f t="shared" si="20"/>
        <v>0</v>
      </c>
      <c r="AP93" s="67">
        <f t="shared" si="20"/>
        <v>3.5</v>
      </c>
      <c r="AQ93" s="67">
        <f t="shared" si="20"/>
        <v>0</v>
      </c>
      <c r="AR93" s="67">
        <f t="shared" si="20"/>
        <v>0</v>
      </c>
      <c r="AS93" s="67">
        <f t="shared" si="20"/>
        <v>0</v>
      </c>
      <c r="AT93" s="67">
        <f t="shared" si="20"/>
        <v>0</v>
      </c>
      <c r="AU93" s="67">
        <f t="shared" si="20"/>
        <v>0.5</v>
      </c>
      <c r="AV93" s="67">
        <f t="shared" si="20"/>
        <v>0</v>
      </c>
      <c r="AW93" s="67">
        <f t="shared" si="20"/>
        <v>0</v>
      </c>
      <c r="AX93" s="67">
        <f t="shared" si="20"/>
        <v>0</v>
      </c>
      <c r="AY93" s="67">
        <f t="shared" si="20"/>
        <v>0</v>
      </c>
      <c r="AZ93" s="67">
        <f t="shared" si="20"/>
        <v>0</v>
      </c>
      <c r="BA93" s="67">
        <f t="shared" si="20"/>
        <v>0</v>
      </c>
      <c r="BB93" s="67">
        <f t="shared" si="20"/>
        <v>0</v>
      </c>
      <c r="BC93" s="67">
        <f t="shared" si="20"/>
        <v>0</v>
      </c>
      <c r="BD93" s="67">
        <f t="shared" si="20"/>
        <v>0</v>
      </c>
      <c r="BE93" s="67">
        <f t="shared" si="20"/>
        <v>0</v>
      </c>
      <c r="BF93" s="67">
        <f t="shared" si="20"/>
        <v>0</v>
      </c>
      <c r="BG93" s="67">
        <f t="shared" si="20"/>
        <v>0</v>
      </c>
      <c r="BH93" s="67">
        <f t="shared" si="20"/>
        <v>0.3</v>
      </c>
      <c r="BI93" s="67">
        <f t="shared" si="20"/>
        <v>0</v>
      </c>
      <c r="BJ93" s="67">
        <f t="shared" si="20"/>
        <v>0</v>
      </c>
      <c r="BK93" s="67">
        <f t="shared" si="20"/>
        <v>0</v>
      </c>
      <c r="BL93" s="67">
        <f>BL90*BL92/1000</f>
        <v>0</v>
      </c>
      <c r="BM93" s="67">
        <f>BM90*BM92/1000</f>
        <v>0</v>
      </c>
      <c r="BN93" s="67">
        <f>BN90*BN92/1000</f>
        <v>0</v>
      </c>
      <c r="BO93" s="67">
        <f>BO90*BO92/1000</f>
        <v>0</v>
      </c>
      <c r="BP93" s="67">
        <f>BP90*BP92/920</f>
        <v>0.7</v>
      </c>
      <c r="BQ93" s="197">
        <f>SUM(C93:BP93)</f>
        <v>35.799999999999997</v>
      </c>
    </row>
    <row r="94" spans="1:95" ht="15.75" customHeight="1" thickBot="1" x14ac:dyDescent="0.3">
      <c r="A94" s="246"/>
      <c r="B94" s="64" t="s">
        <v>130</v>
      </c>
      <c r="C94" s="18">
        <f>C91*C92/1000</f>
        <v>0</v>
      </c>
      <c r="D94" s="18">
        <f t="shared" ref="D94:T94" si="21">D91*D92/1000</f>
        <v>0</v>
      </c>
      <c r="E94" s="18">
        <f t="shared" si="21"/>
        <v>0</v>
      </c>
      <c r="F94" s="18">
        <f t="shared" si="21"/>
        <v>0</v>
      </c>
      <c r="G94" s="18">
        <f t="shared" si="21"/>
        <v>0</v>
      </c>
      <c r="H94" s="18">
        <f t="shared" si="21"/>
        <v>0</v>
      </c>
      <c r="I94" s="18">
        <f t="shared" si="21"/>
        <v>0</v>
      </c>
      <c r="J94" s="18">
        <f t="shared" si="21"/>
        <v>0</v>
      </c>
      <c r="K94" s="18">
        <f t="shared" si="21"/>
        <v>28.5</v>
      </c>
      <c r="L94" s="18">
        <f t="shared" si="21"/>
        <v>6.3</v>
      </c>
      <c r="M94" s="18">
        <f t="shared" si="21"/>
        <v>0</v>
      </c>
      <c r="N94" s="18">
        <f t="shared" si="21"/>
        <v>0</v>
      </c>
      <c r="O94" s="18">
        <f t="shared" si="21"/>
        <v>0</v>
      </c>
      <c r="P94" s="18">
        <f t="shared" si="21"/>
        <v>0</v>
      </c>
      <c r="Q94" s="18">
        <f t="shared" si="21"/>
        <v>0</v>
      </c>
      <c r="R94" s="18">
        <f t="shared" si="21"/>
        <v>0</v>
      </c>
      <c r="S94" s="18">
        <f t="shared" si="21"/>
        <v>0</v>
      </c>
      <c r="T94" s="18">
        <f t="shared" si="21"/>
        <v>0</v>
      </c>
      <c r="U94" s="18">
        <f>U91*U92</f>
        <v>0.7</v>
      </c>
      <c r="V94" s="18">
        <f t="shared" ref="V94:BK94" si="22">V91*V92/1000</f>
        <v>0</v>
      </c>
      <c r="W94" s="18">
        <f t="shared" si="22"/>
        <v>0</v>
      </c>
      <c r="X94" s="18">
        <f t="shared" si="22"/>
        <v>0</v>
      </c>
      <c r="Y94" s="18">
        <f t="shared" si="22"/>
        <v>0</v>
      </c>
      <c r="Z94" s="18">
        <f t="shared" si="22"/>
        <v>0</v>
      </c>
      <c r="AA94" s="18">
        <f t="shared" si="22"/>
        <v>0</v>
      </c>
      <c r="AB94" s="18">
        <f t="shared" si="22"/>
        <v>0</v>
      </c>
      <c r="AC94" s="18">
        <f t="shared" si="22"/>
        <v>0</v>
      </c>
      <c r="AD94" s="18">
        <f t="shared" si="22"/>
        <v>0</v>
      </c>
      <c r="AE94" s="18">
        <f t="shared" si="22"/>
        <v>0</v>
      </c>
      <c r="AF94" s="18">
        <f t="shared" si="22"/>
        <v>0</v>
      </c>
      <c r="AG94" s="18">
        <f t="shared" si="22"/>
        <v>0</v>
      </c>
      <c r="AH94" s="18">
        <f t="shared" si="22"/>
        <v>0</v>
      </c>
      <c r="AI94" s="18">
        <f t="shared" si="22"/>
        <v>0</v>
      </c>
      <c r="AJ94" s="18">
        <f t="shared" si="22"/>
        <v>0</v>
      </c>
      <c r="AK94" s="18">
        <f t="shared" si="22"/>
        <v>0</v>
      </c>
      <c r="AL94" s="18">
        <f t="shared" si="22"/>
        <v>0</v>
      </c>
      <c r="AM94" s="18">
        <f t="shared" si="22"/>
        <v>0</v>
      </c>
      <c r="AN94" s="18">
        <f t="shared" si="22"/>
        <v>0</v>
      </c>
      <c r="AO94" s="18">
        <f t="shared" si="22"/>
        <v>0</v>
      </c>
      <c r="AP94" s="18">
        <f t="shared" si="22"/>
        <v>3.5</v>
      </c>
      <c r="AQ94" s="18">
        <f t="shared" si="22"/>
        <v>0</v>
      </c>
      <c r="AR94" s="18">
        <f t="shared" si="22"/>
        <v>0</v>
      </c>
      <c r="AS94" s="18">
        <f t="shared" si="22"/>
        <v>0</v>
      </c>
      <c r="AT94" s="18">
        <f t="shared" si="22"/>
        <v>0</v>
      </c>
      <c r="AU94" s="18">
        <f t="shared" si="22"/>
        <v>0.6</v>
      </c>
      <c r="AV94" s="18">
        <f t="shared" si="22"/>
        <v>0</v>
      </c>
      <c r="AW94" s="18">
        <f t="shared" si="22"/>
        <v>0</v>
      </c>
      <c r="AX94" s="18">
        <f t="shared" si="22"/>
        <v>0</v>
      </c>
      <c r="AY94" s="18">
        <f t="shared" si="22"/>
        <v>0</v>
      </c>
      <c r="AZ94" s="18">
        <f t="shared" si="22"/>
        <v>0</v>
      </c>
      <c r="BA94" s="18">
        <f t="shared" si="22"/>
        <v>0</v>
      </c>
      <c r="BB94" s="18">
        <f t="shared" si="22"/>
        <v>0</v>
      </c>
      <c r="BC94" s="18">
        <f t="shared" si="22"/>
        <v>0</v>
      </c>
      <c r="BD94" s="18">
        <f t="shared" si="22"/>
        <v>0</v>
      </c>
      <c r="BE94" s="18">
        <f t="shared" si="22"/>
        <v>0</v>
      </c>
      <c r="BF94" s="18">
        <f t="shared" si="22"/>
        <v>0</v>
      </c>
      <c r="BG94" s="18">
        <f t="shared" si="22"/>
        <v>0</v>
      </c>
      <c r="BH94" s="18">
        <f t="shared" si="22"/>
        <v>0.4</v>
      </c>
      <c r="BI94" s="18">
        <f t="shared" si="22"/>
        <v>0</v>
      </c>
      <c r="BJ94" s="18">
        <f t="shared" si="22"/>
        <v>0</v>
      </c>
      <c r="BK94" s="18">
        <f t="shared" si="22"/>
        <v>0</v>
      </c>
      <c r="BL94" s="18">
        <f>BL91*BL92/1000</f>
        <v>0</v>
      </c>
      <c r="BM94" s="18">
        <f>BM91*BM92/1000</f>
        <v>0</v>
      </c>
      <c r="BN94" s="18">
        <f>BN91*BN92/1000</f>
        <v>0</v>
      </c>
      <c r="BO94" s="18">
        <f>BO91*BO92/1000</f>
        <v>0</v>
      </c>
      <c r="BP94" s="18">
        <f>BP91*BP92/920</f>
        <v>0.9</v>
      </c>
      <c r="BQ94" s="198">
        <f>SUM(C94:BP94)</f>
        <v>40.9</v>
      </c>
    </row>
    <row r="95" spans="1:95" ht="15.75" customHeight="1" thickTop="1" x14ac:dyDescent="0.25">
      <c r="A95" s="236" t="s">
        <v>204</v>
      </c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8"/>
      <c r="BN95" s="8"/>
      <c r="BO95" s="8"/>
      <c r="BP95" s="7"/>
    </row>
    <row r="96" spans="1:95" ht="15" customHeight="1" x14ac:dyDescent="0.25">
      <c r="A96" s="292"/>
      <c r="B96" s="9">
        <v>200</v>
      </c>
      <c r="C96" s="10">
        <f>'[1]ЯЙЦО, ТВОРОГ, КАШИ'!$Q$316</f>
        <v>106.7</v>
      </c>
      <c r="D96" s="10"/>
      <c r="E96" s="10"/>
      <c r="F96" s="10"/>
      <c r="G96" s="10"/>
      <c r="H96" s="10"/>
      <c r="I96" s="10"/>
      <c r="J96" s="10"/>
      <c r="K96" s="10"/>
      <c r="L96" s="10"/>
      <c r="M96" s="10">
        <f>'[1]ЯЙЦО, ТВОРОГ, КАШИ'!$Q$319</f>
        <v>5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>
        <f>'[1]ЯЙЦО, ТВОРОГ, КАШИ'!$Q$315</f>
        <v>30.8</v>
      </c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>
        <f>'[1]ЯЙЦО, ТВОРОГ, КАШИ'!$Q$318</f>
        <v>10</v>
      </c>
      <c r="BI96" s="10"/>
      <c r="BJ96" s="10"/>
      <c r="BK96" s="10"/>
      <c r="BL96" s="10"/>
      <c r="BM96" s="11"/>
      <c r="BN96" s="11"/>
      <c r="BO96" s="11"/>
      <c r="BP96" s="10"/>
    </row>
    <row r="97" spans="1:95" ht="15.75" customHeight="1" x14ac:dyDescent="0.25">
      <c r="A97" s="235" t="s">
        <v>72</v>
      </c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8"/>
      <c r="BM97" s="8"/>
      <c r="BN97" s="7"/>
      <c r="BO97" s="7"/>
      <c r="BP97" s="7"/>
    </row>
    <row r="98" spans="1:95" ht="15.75" customHeight="1" x14ac:dyDescent="0.25">
      <c r="A98" s="236"/>
      <c r="B98" s="9">
        <v>50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>
        <f>'[1]ГАСТРОНОМИЯ, ВЫПЕЧКА'!$Q$229</f>
        <v>50</v>
      </c>
      <c r="BF98" s="10"/>
      <c r="BG98" s="10"/>
      <c r="BH98" s="10"/>
      <c r="BI98" s="10"/>
      <c r="BJ98" s="10"/>
      <c r="BK98" s="10"/>
      <c r="BL98" s="11"/>
      <c r="BM98" s="11"/>
      <c r="BN98" s="10"/>
      <c r="BO98" s="10"/>
      <c r="BP98" s="10"/>
    </row>
    <row r="99" spans="1:95" ht="15.75" customHeight="1" x14ac:dyDescent="0.25">
      <c r="A99" s="292" t="s">
        <v>94</v>
      </c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8"/>
      <c r="BM99" s="8"/>
      <c r="BN99" s="7"/>
      <c r="BO99" s="7"/>
      <c r="BP99" s="7"/>
    </row>
    <row r="100" spans="1:95" ht="15.75" customHeight="1" x14ac:dyDescent="0.25">
      <c r="A100" s="292" t="s">
        <v>95</v>
      </c>
      <c r="B100" s="143">
        <v>200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>
        <f>[1]НАПИТКИ!$Q$61</f>
        <v>8</v>
      </c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>
        <f>[1]НАПИТКИ!$Q$57</f>
        <v>1.4</v>
      </c>
      <c r="BG100" s="12"/>
      <c r="BH100" s="12">
        <f>[1]НАПИТКИ!$Q$60</f>
        <v>9.4</v>
      </c>
      <c r="BI100" s="12"/>
      <c r="BJ100" s="12"/>
      <c r="BK100" s="12"/>
      <c r="BL100" s="13"/>
      <c r="BM100" s="13"/>
      <c r="BN100" s="12"/>
      <c r="BO100" s="12"/>
      <c r="BP100" s="10"/>
    </row>
    <row r="101" spans="1:95" ht="15.75" customHeight="1" x14ac:dyDescent="0.25">
      <c r="A101" s="235" t="s">
        <v>45</v>
      </c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8"/>
      <c r="BO101" s="8"/>
      <c r="BP101" s="8"/>
      <c r="BQ101" s="180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</row>
    <row r="102" spans="1:95" ht="15.75" customHeight="1" thickBot="1" x14ac:dyDescent="0.3">
      <c r="A102" s="236"/>
      <c r="B102" s="9">
        <v>50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>
        <f>'[1]ГАСТРОНОМИЯ, ВЫПЕЧКА'!$AM$57</f>
        <v>50</v>
      </c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1"/>
      <c r="BO102" s="11"/>
      <c r="BP102" s="11"/>
      <c r="BQ102" s="180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</row>
    <row r="103" spans="1:95" ht="15.75" hidden="1" customHeight="1" x14ac:dyDescent="0.25">
      <c r="A103" s="292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8"/>
      <c r="BN103" s="8"/>
      <c r="BO103" s="8"/>
      <c r="BP103" s="7"/>
    </row>
    <row r="104" spans="1:95" ht="15.75" hidden="1" customHeight="1" x14ac:dyDescent="0.25">
      <c r="A104" s="292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2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1"/>
      <c r="BN104" s="11"/>
      <c r="BO104" s="11"/>
      <c r="BP104" s="10"/>
    </row>
    <row r="105" spans="1:95" ht="15.75" hidden="1" customHeight="1" x14ac:dyDescent="0.25">
      <c r="A105" s="389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8"/>
      <c r="BN105" s="8"/>
      <c r="BO105" s="8"/>
      <c r="BP105" s="7"/>
    </row>
    <row r="106" spans="1:95" ht="15.75" hidden="1" customHeight="1" x14ac:dyDescent="0.25">
      <c r="A106" s="390"/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6"/>
      <c r="BN106" s="16"/>
      <c r="BO106" s="16"/>
      <c r="BP106" s="15"/>
    </row>
    <row r="107" spans="1:95" ht="15.75" hidden="1" customHeight="1" x14ac:dyDescent="0.25">
      <c r="A107" s="292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8"/>
      <c r="BN107" s="8"/>
      <c r="BO107" s="8"/>
      <c r="BP107" s="7"/>
    </row>
    <row r="108" spans="1:95" ht="15.75" hidden="1" customHeight="1" x14ac:dyDescent="0.25">
      <c r="A108" s="292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1"/>
      <c r="BN108" s="11"/>
      <c r="BO108" s="11"/>
      <c r="BP108" s="10"/>
    </row>
    <row r="109" spans="1:95" ht="15.75" hidden="1" customHeight="1" x14ac:dyDescent="0.25">
      <c r="A109" s="292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8"/>
      <c r="BN109" s="8"/>
      <c r="BO109" s="8"/>
      <c r="BP109" s="7"/>
    </row>
    <row r="110" spans="1:95" ht="15.75" hidden="1" customHeight="1" thickBot="1" x14ac:dyDescent="0.3">
      <c r="A110" s="292"/>
      <c r="B110" s="14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1"/>
      <c r="BN110" s="11"/>
      <c r="BO110" s="11"/>
      <c r="BP110" s="10"/>
    </row>
    <row r="111" spans="1:95" ht="15.75" customHeight="1" thickTop="1" x14ac:dyDescent="0.25">
      <c r="A111" s="244" t="s">
        <v>111</v>
      </c>
      <c r="B111" s="63" t="s">
        <v>128</v>
      </c>
      <c r="C111" s="17">
        <f t="shared" ref="C111:BF112" si="23">C95+C97+C99+C101+C103+C105+C107+C109</f>
        <v>0</v>
      </c>
      <c r="D111" s="17">
        <f t="shared" si="23"/>
        <v>0</v>
      </c>
      <c r="E111" s="17">
        <f t="shared" si="23"/>
        <v>0</v>
      </c>
      <c r="F111" s="17">
        <f t="shared" si="23"/>
        <v>0</v>
      </c>
      <c r="G111" s="17">
        <f t="shared" si="23"/>
        <v>0</v>
      </c>
      <c r="H111" s="17">
        <f t="shared" si="23"/>
        <v>0</v>
      </c>
      <c r="I111" s="17">
        <f t="shared" si="23"/>
        <v>0</v>
      </c>
      <c r="J111" s="17">
        <f t="shared" si="23"/>
        <v>0</v>
      </c>
      <c r="K111" s="17">
        <f t="shared" si="23"/>
        <v>0</v>
      </c>
      <c r="L111" s="17">
        <f t="shared" si="23"/>
        <v>0</v>
      </c>
      <c r="M111" s="17">
        <f t="shared" si="23"/>
        <v>0</v>
      </c>
      <c r="N111" s="17">
        <f t="shared" si="23"/>
        <v>0</v>
      </c>
      <c r="O111" s="17">
        <f t="shared" si="23"/>
        <v>0</v>
      </c>
      <c r="P111" s="17">
        <f t="shared" si="23"/>
        <v>0</v>
      </c>
      <c r="Q111" s="17">
        <f t="shared" si="23"/>
        <v>0</v>
      </c>
      <c r="R111" s="17">
        <f t="shared" si="23"/>
        <v>0</v>
      </c>
      <c r="S111" s="17">
        <f t="shared" si="23"/>
        <v>0</v>
      </c>
      <c r="T111" s="17">
        <f t="shared" si="23"/>
        <v>0</v>
      </c>
      <c r="U111" s="17">
        <f t="shared" si="23"/>
        <v>0</v>
      </c>
      <c r="V111" s="17">
        <f t="shared" si="23"/>
        <v>0</v>
      </c>
      <c r="W111" s="17">
        <f t="shared" si="23"/>
        <v>0</v>
      </c>
      <c r="X111" s="17">
        <f t="shared" si="23"/>
        <v>0</v>
      </c>
      <c r="Y111" s="17">
        <f t="shared" si="23"/>
        <v>0</v>
      </c>
      <c r="Z111" s="17">
        <f t="shared" si="23"/>
        <v>0</v>
      </c>
      <c r="AA111" s="17">
        <f t="shared" si="23"/>
        <v>0</v>
      </c>
      <c r="AB111" s="17">
        <f t="shared" si="23"/>
        <v>0</v>
      </c>
      <c r="AC111" s="17">
        <f t="shared" si="23"/>
        <v>0</v>
      </c>
      <c r="AD111" s="17">
        <f t="shared" si="23"/>
        <v>0</v>
      </c>
      <c r="AE111" s="17">
        <f t="shared" si="23"/>
        <v>0</v>
      </c>
      <c r="AF111" s="17">
        <f t="shared" si="23"/>
        <v>0</v>
      </c>
      <c r="AG111" s="17">
        <f t="shared" si="23"/>
        <v>0</v>
      </c>
      <c r="AH111" s="17">
        <f t="shared" si="23"/>
        <v>0</v>
      </c>
      <c r="AI111" s="17">
        <f t="shared" si="23"/>
        <v>0</v>
      </c>
      <c r="AJ111" s="17">
        <f t="shared" si="23"/>
        <v>0</v>
      </c>
      <c r="AK111" s="17">
        <f t="shared" si="23"/>
        <v>0</v>
      </c>
      <c r="AL111" s="17">
        <f t="shared" si="23"/>
        <v>0</v>
      </c>
      <c r="AM111" s="17">
        <f t="shared" si="23"/>
        <v>0</v>
      </c>
      <c r="AN111" s="17">
        <f t="shared" si="23"/>
        <v>0</v>
      </c>
      <c r="AO111" s="17">
        <f t="shared" si="23"/>
        <v>0</v>
      </c>
      <c r="AP111" s="17">
        <f t="shared" si="23"/>
        <v>0</v>
      </c>
      <c r="AQ111" s="17">
        <f t="shared" si="23"/>
        <v>0</v>
      </c>
      <c r="AR111" s="17">
        <f t="shared" si="23"/>
        <v>0</v>
      </c>
      <c r="AS111" s="17">
        <f t="shared" si="23"/>
        <v>0</v>
      </c>
      <c r="AT111" s="17">
        <f t="shared" si="23"/>
        <v>0</v>
      </c>
      <c r="AU111" s="17">
        <f t="shared" si="23"/>
        <v>0</v>
      </c>
      <c r="AV111" s="17">
        <f t="shared" si="23"/>
        <v>0</v>
      </c>
      <c r="AW111" s="17">
        <f t="shared" si="23"/>
        <v>0</v>
      </c>
      <c r="AX111" s="17">
        <f t="shared" si="23"/>
        <v>0</v>
      </c>
      <c r="AY111" s="17">
        <f t="shared" si="23"/>
        <v>0</v>
      </c>
      <c r="AZ111" s="17">
        <f t="shared" si="23"/>
        <v>0</v>
      </c>
      <c r="BA111" s="17">
        <f t="shared" si="23"/>
        <v>0</v>
      </c>
      <c r="BB111" s="17">
        <f t="shared" si="23"/>
        <v>0</v>
      </c>
      <c r="BC111" s="17">
        <f t="shared" si="23"/>
        <v>0</v>
      </c>
      <c r="BD111" s="17">
        <f t="shared" si="23"/>
        <v>0</v>
      </c>
      <c r="BE111" s="17">
        <f t="shared" si="23"/>
        <v>0</v>
      </c>
      <c r="BF111" s="17">
        <f t="shared" si="23"/>
        <v>0</v>
      </c>
      <c r="BG111" s="17">
        <v>0</v>
      </c>
      <c r="BH111" s="17">
        <f t="shared" ref="BH111:BP112" si="24">BH95+BH97+BH99+BH101+BH103+BH105+BH107+BH109</f>
        <v>0</v>
      </c>
      <c r="BI111" s="17">
        <f t="shared" si="24"/>
        <v>0</v>
      </c>
      <c r="BJ111" s="17">
        <f t="shared" si="24"/>
        <v>0</v>
      </c>
      <c r="BK111" s="17">
        <f t="shared" si="24"/>
        <v>0</v>
      </c>
      <c r="BL111" s="17">
        <f t="shared" si="24"/>
        <v>0</v>
      </c>
      <c r="BM111" s="17">
        <f t="shared" si="24"/>
        <v>0</v>
      </c>
      <c r="BN111" s="17">
        <f t="shared" si="24"/>
        <v>0</v>
      </c>
      <c r="BO111" s="17">
        <f t="shared" si="24"/>
        <v>0</v>
      </c>
      <c r="BP111" s="17">
        <f t="shared" si="24"/>
        <v>0</v>
      </c>
    </row>
    <row r="112" spans="1:95" ht="15.75" customHeight="1" thickBot="1" x14ac:dyDescent="0.3">
      <c r="A112" s="245"/>
      <c r="B112" s="64" t="s">
        <v>130</v>
      </c>
      <c r="C112" s="18">
        <f t="shared" si="23"/>
        <v>106.7</v>
      </c>
      <c r="D112" s="18">
        <f t="shared" si="23"/>
        <v>0</v>
      </c>
      <c r="E112" s="18">
        <f t="shared" si="23"/>
        <v>0</v>
      </c>
      <c r="F112" s="18">
        <f t="shared" si="23"/>
        <v>0</v>
      </c>
      <c r="G112" s="18">
        <f t="shared" si="23"/>
        <v>0</v>
      </c>
      <c r="H112" s="18">
        <f t="shared" si="23"/>
        <v>0</v>
      </c>
      <c r="I112" s="18">
        <f t="shared" si="23"/>
        <v>0</v>
      </c>
      <c r="J112" s="18">
        <f t="shared" si="23"/>
        <v>0</v>
      </c>
      <c r="K112" s="18">
        <f t="shared" si="23"/>
        <v>0</v>
      </c>
      <c r="L112" s="18">
        <f t="shared" si="23"/>
        <v>0</v>
      </c>
      <c r="M112" s="18">
        <f t="shared" si="23"/>
        <v>5</v>
      </c>
      <c r="N112" s="18">
        <f t="shared" si="23"/>
        <v>0</v>
      </c>
      <c r="O112" s="18">
        <f t="shared" si="23"/>
        <v>0</v>
      </c>
      <c r="P112" s="18">
        <f t="shared" si="23"/>
        <v>0</v>
      </c>
      <c r="Q112" s="18">
        <f t="shared" si="23"/>
        <v>0</v>
      </c>
      <c r="R112" s="18">
        <f t="shared" si="23"/>
        <v>0</v>
      </c>
      <c r="S112" s="18">
        <f t="shared" si="23"/>
        <v>0</v>
      </c>
      <c r="T112" s="18">
        <f t="shared" si="23"/>
        <v>0</v>
      </c>
      <c r="U112" s="18">
        <f t="shared" si="23"/>
        <v>0</v>
      </c>
      <c r="V112" s="18">
        <f t="shared" si="23"/>
        <v>0</v>
      </c>
      <c r="W112" s="18">
        <f t="shared" si="23"/>
        <v>0</v>
      </c>
      <c r="X112" s="18">
        <f t="shared" si="23"/>
        <v>0</v>
      </c>
      <c r="Y112" s="18">
        <f t="shared" si="23"/>
        <v>0</v>
      </c>
      <c r="Z112" s="18">
        <f t="shared" si="23"/>
        <v>0</v>
      </c>
      <c r="AA112" s="18">
        <f t="shared" si="23"/>
        <v>0</v>
      </c>
      <c r="AB112" s="18">
        <f t="shared" si="23"/>
        <v>0</v>
      </c>
      <c r="AC112" s="18">
        <f t="shared" si="23"/>
        <v>0</v>
      </c>
      <c r="AD112" s="18">
        <f t="shared" si="23"/>
        <v>0</v>
      </c>
      <c r="AE112" s="18">
        <f t="shared" si="23"/>
        <v>0</v>
      </c>
      <c r="AF112" s="18">
        <f t="shared" si="23"/>
        <v>0</v>
      </c>
      <c r="AG112" s="18">
        <f t="shared" si="23"/>
        <v>0</v>
      </c>
      <c r="AH112" s="18">
        <f t="shared" si="23"/>
        <v>0</v>
      </c>
      <c r="AI112" s="18">
        <f t="shared" si="23"/>
        <v>0</v>
      </c>
      <c r="AJ112" s="18">
        <f t="shared" si="23"/>
        <v>8</v>
      </c>
      <c r="AK112" s="18">
        <f t="shared" si="23"/>
        <v>0</v>
      </c>
      <c r="AL112" s="18">
        <f t="shared" si="23"/>
        <v>0</v>
      </c>
      <c r="AM112" s="18">
        <f t="shared" si="23"/>
        <v>0</v>
      </c>
      <c r="AN112" s="18">
        <f t="shared" si="23"/>
        <v>0</v>
      </c>
      <c r="AO112" s="18">
        <f t="shared" si="23"/>
        <v>0</v>
      </c>
      <c r="AP112" s="18">
        <f t="shared" si="23"/>
        <v>0</v>
      </c>
      <c r="AQ112" s="18">
        <f t="shared" si="23"/>
        <v>0</v>
      </c>
      <c r="AR112" s="18">
        <f t="shared" si="23"/>
        <v>50</v>
      </c>
      <c r="AS112" s="18">
        <f t="shared" si="23"/>
        <v>0</v>
      </c>
      <c r="AT112" s="18">
        <f t="shared" si="23"/>
        <v>0</v>
      </c>
      <c r="AU112" s="18">
        <f t="shared" si="23"/>
        <v>0</v>
      </c>
      <c r="AV112" s="18">
        <f t="shared" si="23"/>
        <v>0</v>
      </c>
      <c r="AW112" s="18">
        <f t="shared" si="23"/>
        <v>30.8</v>
      </c>
      <c r="AX112" s="18">
        <f t="shared" si="23"/>
        <v>0</v>
      </c>
      <c r="AY112" s="18">
        <f t="shared" si="23"/>
        <v>0</v>
      </c>
      <c r="AZ112" s="18">
        <f t="shared" si="23"/>
        <v>0</v>
      </c>
      <c r="BA112" s="18">
        <f t="shared" si="23"/>
        <v>0</v>
      </c>
      <c r="BB112" s="18">
        <f t="shared" si="23"/>
        <v>0</v>
      </c>
      <c r="BC112" s="18">
        <f t="shared" si="23"/>
        <v>0</v>
      </c>
      <c r="BD112" s="18">
        <f t="shared" si="23"/>
        <v>0</v>
      </c>
      <c r="BE112" s="18">
        <f t="shared" si="23"/>
        <v>50</v>
      </c>
      <c r="BF112" s="18">
        <f t="shared" si="23"/>
        <v>1.4</v>
      </c>
      <c r="BG112" s="18">
        <v>0</v>
      </c>
      <c r="BH112" s="18">
        <f t="shared" si="24"/>
        <v>19.399999999999999</v>
      </c>
      <c r="BI112" s="18">
        <f t="shared" si="24"/>
        <v>0</v>
      </c>
      <c r="BJ112" s="18">
        <f t="shared" si="24"/>
        <v>0</v>
      </c>
      <c r="BK112" s="18">
        <f t="shared" si="24"/>
        <v>0</v>
      </c>
      <c r="BL112" s="18">
        <f t="shared" si="24"/>
        <v>0</v>
      </c>
      <c r="BM112" s="18">
        <f t="shared" si="24"/>
        <v>0</v>
      </c>
      <c r="BN112" s="18">
        <f t="shared" si="24"/>
        <v>0</v>
      </c>
      <c r="BO112" s="18">
        <f t="shared" si="24"/>
        <v>0</v>
      </c>
      <c r="BP112" s="18">
        <f t="shared" si="24"/>
        <v>0</v>
      </c>
    </row>
    <row r="113" spans="1:95" ht="15.75" customHeight="1" thickTop="1" x14ac:dyDescent="0.25">
      <c r="A113" s="245"/>
      <c r="B113" s="74" t="s">
        <v>173</v>
      </c>
      <c r="C113" s="75">
        <v>48.5</v>
      </c>
      <c r="D113" s="75"/>
      <c r="E113" s="75"/>
      <c r="F113" s="75">
        <v>166.6</v>
      </c>
      <c r="G113" s="75"/>
      <c r="H113" s="75">
        <v>54</v>
      </c>
      <c r="I113" s="75"/>
      <c r="J113" s="75">
        <v>156</v>
      </c>
      <c r="K113" s="75">
        <v>262</v>
      </c>
      <c r="L113" s="75">
        <v>210</v>
      </c>
      <c r="M113" s="75">
        <v>390</v>
      </c>
      <c r="N113" s="75">
        <v>400</v>
      </c>
      <c r="O113" s="75">
        <v>180</v>
      </c>
      <c r="P113" s="75">
        <v>233</v>
      </c>
      <c r="Q113" s="75">
        <v>254</v>
      </c>
      <c r="R113" s="75">
        <v>117</v>
      </c>
      <c r="S113" s="75"/>
      <c r="T113" s="75">
        <v>155</v>
      </c>
      <c r="U113" s="75">
        <v>7.2</v>
      </c>
      <c r="V113" s="75">
        <v>26.5</v>
      </c>
      <c r="W113" s="75">
        <v>44</v>
      </c>
      <c r="X113" s="75">
        <v>13.5</v>
      </c>
      <c r="Y113" s="75">
        <v>23</v>
      </c>
      <c r="Z113" s="75">
        <v>22</v>
      </c>
      <c r="AA113" s="75"/>
      <c r="AB113" s="75"/>
      <c r="AC113" s="75">
        <v>60</v>
      </c>
      <c r="AD113" s="75">
        <v>60</v>
      </c>
      <c r="AE113" s="75"/>
      <c r="AF113" s="75">
        <v>115</v>
      </c>
      <c r="AG113" s="75">
        <v>75</v>
      </c>
      <c r="AH113" s="75">
        <v>80.599999999999994</v>
      </c>
      <c r="AI113" s="75">
        <v>26</v>
      </c>
      <c r="AJ113" s="75">
        <v>70</v>
      </c>
      <c r="AK113" s="75">
        <v>82</v>
      </c>
      <c r="AL113" s="75">
        <v>123.3</v>
      </c>
      <c r="AM113" s="75">
        <v>202</v>
      </c>
      <c r="AN113" s="75"/>
      <c r="AO113" s="75"/>
      <c r="AP113" s="75">
        <v>17.3</v>
      </c>
      <c r="AQ113" s="75">
        <v>12.6</v>
      </c>
      <c r="AR113" s="75">
        <v>49</v>
      </c>
      <c r="AS113" s="75">
        <v>22</v>
      </c>
      <c r="AT113" s="75">
        <v>51</v>
      </c>
      <c r="AU113" s="75">
        <v>30</v>
      </c>
      <c r="AV113" s="75">
        <v>29</v>
      </c>
      <c r="AW113" s="75">
        <v>45</v>
      </c>
      <c r="AX113" s="75"/>
      <c r="AY113" s="75">
        <v>36</v>
      </c>
      <c r="AZ113" s="75">
        <v>90.5</v>
      </c>
      <c r="BA113" s="75">
        <v>24</v>
      </c>
      <c r="BB113" s="75">
        <v>37</v>
      </c>
      <c r="BC113" s="75">
        <v>42</v>
      </c>
      <c r="BD113" s="75"/>
      <c r="BE113" s="75">
        <v>109</v>
      </c>
      <c r="BF113" s="75">
        <v>252.6</v>
      </c>
      <c r="BG113" s="75">
        <v>12</v>
      </c>
      <c r="BH113" s="75">
        <v>53</v>
      </c>
      <c r="BI113" s="75">
        <v>220</v>
      </c>
      <c r="BJ113" s="75">
        <v>300</v>
      </c>
      <c r="BK113" s="75">
        <v>80</v>
      </c>
      <c r="BL113" s="75">
        <v>180</v>
      </c>
      <c r="BM113" s="75"/>
      <c r="BN113" s="75">
        <v>250</v>
      </c>
      <c r="BO113" s="75"/>
      <c r="BP113" s="75">
        <v>132.19999999999999</v>
      </c>
      <c r="BQ113" s="196"/>
    </row>
    <row r="114" spans="1:95" ht="15.75" customHeight="1" x14ac:dyDescent="0.25">
      <c r="A114" s="245"/>
      <c r="B114" s="66" t="s">
        <v>128</v>
      </c>
      <c r="C114" s="67">
        <f>C111*C113/1000</f>
        <v>0</v>
      </c>
      <c r="D114" s="67">
        <f t="shared" ref="D114:T114" si="25">D111*D113/1000</f>
        <v>0</v>
      </c>
      <c r="E114" s="67">
        <f t="shared" si="25"/>
        <v>0</v>
      </c>
      <c r="F114" s="67">
        <f t="shared" si="25"/>
        <v>0</v>
      </c>
      <c r="G114" s="67">
        <f t="shared" si="25"/>
        <v>0</v>
      </c>
      <c r="H114" s="67">
        <f t="shared" si="25"/>
        <v>0</v>
      </c>
      <c r="I114" s="67">
        <f t="shared" si="25"/>
        <v>0</v>
      </c>
      <c r="J114" s="67">
        <f t="shared" si="25"/>
        <v>0</v>
      </c>
      <c r="K114" s="67">
        <f t="shared" si="25"/>
        <v>0</v>
      </c>
      <c r="L114" s="67">
        <f t="shared" si="25"/>
        <v>0</v>
      </c>
      <c r="M114" s="67">
        <f t="shared" si="25"/>
        <v>0</v>
      </c>
      <c r="N114" s="67">
        <f t="shared" si="25"/>
        <v>0</v>
      </c>
      <c r="O114" s="67">
        <f t="shared" si="25"/>
        <v>0</v>
      </c>
      <c r="P114" s="67">
        <f t="shared" si="25"/>
        <v>0</v>
      </c>
      <c r="Q114" s="67">
        <f t="shared" si="25"/>
        <v>0</v>
      </c>
      <c r="R114" s="67">
        <f t="shared" si="25"/>
        <v>0</v>
      </c>
      <c r="S114" s="67">
        <f t="shared" si="25"/>
        <v>0</v>
      </c>
      <c r="T114" s="67">
        <f t="shared" si="25"/>
        <v>0</v>
      </c>
      <c r="U114" s="67">
        <f>U111*U113</f>
        <v>0</v>
      </c>
      <c r="V114" s="67">
        <f t="shared" ref="V114:BK114" si="26">V111*V113/1000</f>
        <v>0</v>
      </c>
      <c r="W114" s="67">
        <f t="shared" si="26"/>
        <v>0</v>
      </c>
      <c r="X114" s="67">
        <f t="shared" si="26"/>
        <v>0</v>
      </c>
      <c r="Y114" s="67">
        <f t="shared" si="26"/>
        <v>0</v>
      </c>
      <c r="Z114" s="67">
        <f t="shared" si="26"/>
        <v>0</v>
      </c>
      <c r="AA114" s="67">
        <f t="shared" si="26"/>
        <v>0</v>
      </c>
      <c r="AB114" s="67">
        <f t="shared" si="26"/>
        <v>0</v>
      </c>
      <c r="AC114" s="67">
        <f t="shared" si="26"/>
        <v>0</v>
      </c>
      <c r="AD114" s="67">
        <f t="shared" si="26"/>
        <v>0</v>
      </c>
      <c r="AE114" s="67">
        <f t="shared" si="26"/>
        <v>0</v>
      </c>
      <c r="AF114" s="67">
        <f t="shared" si="26"/>
        <v>0</v>
      </c>
      <c r="AG114" s="67">
        <f t="shared" si="26"/>
        <v>0</v>
      </c>
      <c r="AH114" s="67">
        <f t="shared" si="26"/>
        <v>0</v>
      </c>
      <c r="AI114" s="67">
        <f t="shared" si="26"/>
        <v>0</v>
      </c>
      <c r="AJ114" s="67">
        <f t="shared" si="26"/>
        <v>0</v>
      </c>
      <c r="AK114" s="67">
        <f t="shared" si="26"/>
        <v>0</v>
      </c>
      <c r="AL114" s="67">
        <f t="shared" si="26"/>
        <v>0</v>
      </c>
      <c r="AM114" s="67">
        <f t="shared" si="26"/>
        <v>0</v>
      </c>
      <c r="AN114" s="67">
        <f t="shared" si="26"/>
        <v>0</v>
      </c>
      <c r="AO114" s="67">
        <f t="shared" si="26"/>
        <v>0</v>
      </c>
      <c r="AP114" s="67">
        <f t="shared" si="26"/>
        <v>0</v>
      </c>
      <c r="AQ114" s="67">
        <f t="shared" si="26"/>
        <v>0</v>
      </c>
      <c r="AR114" s="67">
        <f t="shared" si="26"/>
        <v>0</v>
      </c>
      <c r="AS114" s="67">
        <f t="shared" si="26"/>
        <v>0</v>
      </c>
      <c r="AT114" s="67">
        <f t="shared" si="26"/>
        <v>0</v>
      </c>
      <c r="AU114" s="67">
        <f t="shared" si="26"/>
        <v>0</v>
      </c>
      <c r="AV114" s="67">
        <f t="shared" si="26"/>
        <v>0</v>
      </c>
      <c r="AW114" s="67">
        <f t="shared" si="26"/>
        <v>0</v>
      </c>
      <c r="AX114" s="67">
        <f t="shared" si="26"/>
        <v>0</v>
      </c>
      <c r="AY114" s="67">
        <f t="shared" si="26"/>
        <v>0</v>
      </c>
      <c r="AZ114" s="67">
        <f t="shared" si="26"/>
        <v>0</v>
      </c>
      <c r="BA114" s="67">
        <f t="shared" si="26"/>
        <v>0</v>
      </c>
      <c r="BB114" s="67">
        <f t="shared" si="26"/>
        <v>0</v>
      </c>
      <c r="BC114" s="67">
        <f t="shared" si="26"/>
        <v>0</v>
      </c>
      <c r="BD114" s="67">
        <f t="shared" si="26"/>
        <v>0</v>
      </c>
      <c r="BE114" s="67">
        <f t="shared" si="26"/>
        <v>0</v>
      </c>
      <c r="BF114" s="67">
        <f t="shared" si="26"/>
        <v>0</v>
      </c>
      <c r="BG114" s="67">
        <f t="shared" si="26"/>
        <v>0</v>
      </c>
      <c r="BH114" s="67">
        <f t="shared" si="26"/>
        <v>0</v>
      </c>
      <c r="BI114" s="67">
        <f t="shared" si="26"/>
        <v>0</v>
      </c>
      <c r="BJ114" s="67">
        <f t="shared" si="26"/>
        <v>0</v>
      </c>
      <c r="BK114" s="67">
        <f t="shared" si="26"/>
        <v>0</v>
      </c>
      <c r="BL114" s="67">
        <f>BL111*BL113/1000</f>
        <v>0</v>
      </c>
      <c r="BM114" s="67">
        <f>BM111*BM113/1000</f>
        <v>0</v>
      </c>
      <c r="BN114" s="67">
        <f>BN111*BN113/1000</f>
        <v>0</v>
      </c>
      <c r="BO114" s="67">
        <f>BO111*BO113/1000</f>
        <v>0</v>
      </c>
      <c r="BP114" s="67">
        <f>BP111*BP113/920</f>
        <v>0</v>
      </c>
      <c r="BQ114" s="197">
        <f>SUM(C114:BP114)</f>
        <v>0</v>
      </c>
    </row>
    <row r="115" spans="1:95" ht="15.75" customHeight="1" thickBot="1" x14ac:dyDescent="0.3">
      <c r="A115" s="246"/>
      <c r="B115" s="64" t="s">
        <v>130</v>
      </c>
      <c r="C115" s="18">
        <f>C112*C113/1000</f>
        <v>5.2</v>
      </c>
      <c r="D115" s="18">
        <f t="shared" ref="D115:T115" si="27">D112*D113/1000</f>
        <v>0</v>
      </c>
      <c r="E115" s="18">
        <f t="shared" si="27"/>
        <v>0</v>
      </c>
      <c r="F115" s="18">
        <f t="shared" si="27"/>
        <v>0</v>
      </c>
      <c r="G115" s="18">
        <f t="shared" si="27"/>
        <v>0</v>
      </c>
      <c r="H115" s="18">
        <f t="shared" si="27"/>
        <v>0</v>
      </c>
      <c r="I115" s="18">
        <f t="shared" si="27"/>
        <v>0</v>
      </c>
      <c r="J115" s="18">
        <f t="shared" si="27"/>
        <v>0</v>
      </c>
      <c r="K115" s="18">
        <f t="shared" si="27"/>
        <v>0</v>
      </c>
      <c r="L115" s="18">
        <f t="shared" si="27"/>
        <v>0</v>
      </c>
      <c r="M115" s="18">
        <f t="shared" si="27"/>
        <v>2</v>
      </c>
      <c r="N115" s="18">
        <f t="shared" si="27"/>
        <v>0</v>
      </c>
      <c r="O115" s="18">
        <f t="shared" si="27"/>
        <v>0</v>
      </c>
      <c r="P115" s="18">
        <f t="shared" si="27"/>
        <v>0</v>
      </c>
      <c r="Q115" s="18">
        <f t="shared" si="27"/>
        <v>0</v>
      </c>
      <c r="R115" s="18">
        <f t="shared" si="27"/>
        <v>0</v>
      </c>
      <c r="S115" s="18">
        <f t="shared" si="27"/>
        <v>0</v>
      </c>
      <c r="T115" s="18">
        <f t="shared" si="27"/>
        <v>0</v>
      </c>
      <c r="U115" s="18">
        <f>U112*U113</f>
        <v>0</v>
      </c>
      <c r="V115" s="18">
        <f t="shared" ref="V115:BK115" si="28">V112*V113/1000</f>
        <v>0</v>
      </c>
      <c r="W115" s="18">
        <f t="shared" si="28"/>
        <v>0</v>
      </c>
      <c r="X115" s="18">
        <f t="shared" si="28"/>
        <v>0</v>
      </c>
      <c r="Y115" s="18">
        <f t="shared" si="28"/>
        <v>0</v>
      </c>
      <c r="Z115" s="18">
        <f t="shared" si="28"/>
        <v>0</v>
      </c>
      <c r="AA115" s="18">
        <f t="shared" si="28"/>
        <v>0</v>
      </c>
      <c r="AB115" s="18">
        <f t="shared" si="28"/>
        <v>0</v>
      </c>
      <c r="AC115" s="18">
        <f t="shared" si="28"/>
        <v>0</v>
      </c>
      <c r="AD115" s="18">
        <f t="shared" si="28"/>
        <v>0</v>
      </c>
      <c r="AE115" s="18">
        <f t="shared" si="28"/>
        <v>0</v>
      </c>
      <c r="AF115" s="18">
        <f t="shared" si="28"/>
        <v>0</v>
      </c>
      <c r="AG115" s="18">
        <f t="shared" si="28"/>
        <v>0</v>
      </c>
      <c r="AH115" s="18">
        <f t="shared" si="28"/>
        <v>0</v>
      </c>
      <c r="AI115" s="18">
        <f t="shared" si="28"/>
        <v>0</v>
      </c>
      <c r="AJ115" s="18">
        <f t="shared" si="28"/>
        <v>0.6</v>
      </c>
      <c r="AK115" s="18">
        <f t="shared" si="28"/>
        <v>0</v>
      </c>
      <c r="AL115" s="18">
        <f t="shared" si="28"/>
        <v>0</v>
      </c>
      <c r="AM115" s="18">
        <f t="shared" si="28"/>
        <v>0</v>
      </c>
      <c r="AN115" s="18">
        <f t="shared" si="28"/>
        <v>0</v>
      </c>
      <c r="AO115" s="18">
        <f t="shared" si="28"/>
        <v>0</v>
      </c>
      <c r="AP115" s="18">
        <f t="shared" si="28"/>
        <v>0</v>
      </c>
      <c r="AQ115" s="18">
        <f t="shared" si="28"/>
        <v>0</v>
      </c>
      <c r="AR115" s="18">
        <f t="shared" si="28"/>
        <v>2.5</v>
      </c>
      <c r="AS115" s="18">
        <f t="shared" si="28"/>
        <v>0</v>
      </c>
      <c r="AT115" s="18">
        <f t="shared" si="28"/>
        <v>0</v>
      </c>
      <c r="AU115" s="18">
        <f t="shared" si="28"/>
        <v>0</v>
      </c>
      <c r="AV115" s="18">
        <f t="shared" si="28"/>
        <v>0</v>
      </c>
      <c r="AW115" s="18">
        <f t="shared" si="28"/>
        <v>1.4</v>
      </c>
      <c r="AX115" s="18">
        <f t="shared" si="28"/>
        <v>0</v>
      </c>
      <c r="AY115" s="18">
        <f t="shared" si="28"/>
        <v>0</v>
      </c>
      <c r="AZ115" s="18">
        <f t="shared" si="28"/>
        <v>0</v>
      </c>
      <c r="BA115" s="18">
        <f t="shared" si="28"/>
        <v>0</v>
      </c>
      <c r="BB115" s="18">
        <f t="shared" si="28"/>
        <v>0</v>
      </c>
      <c r="BC115" s="18">
        <f t="shared" si="28"/>
        <v>0</v>
      </c>
      <c r="BD115" s="18">
        <f t="shared" si="28"/>
        <v>0</v>
      </c>
      <c r="BE115" s="18">
        <f t="shared" si="28"/>
        <v>5.5</v>
      </c>
      <c r="BF115" s="18">
        <f t="shared" si="28"/>
        <v>0.4</v>
      </c>
      <c r="BG115" s="18">
        <f t="shared" si="28"/>
        <v>0</v>
      </c>
      <c r="BH115" s="18">
        <f t="shared" si="28"/>
        <v>1</v>
      </c>
      <c r="BI115" s="18">
        <f t="shared" si="28"/>
        <v>0</v>
      </c>
      <c r="BJ115" s="18">
        <f t="shared" si="28"/>
        <v>0</v>
      </c>
      <c r="BK115" s="18">
        <f t="shared" si="28"/>
        <v>0</v>
      </c>
      <c r="BL115" s="18">
        <f>BL112*BL113/1000</f>
        <v>0</v>
      </c>
      <c r="BM115" s="18">
        <f>BM112*BM113/1000</f>
        <v>0</v>
      </c>
      <c r="BN115" s="18">
        <f>BN112*BN113/1000</f>
        <v>0</v>
      </c>
      <c r="BO115" s="18">
        <f>BO112*BO113/1000</f>
        <v>0</v>
      </c>
      <c r="BP115" s="18">
        <f>BP112*BP113/920</f>
        <v>0</v>
      </c>
      <c r="BQ115" s="198">
        <f>SUM(C115:BP115)</f>
        <v>18.600000000000001</v>
      </c>
    </row>
    <row r="116" spans="1:95" ht="15.75" customHeight="1" thickTop="1" x14ac:dyDescent="0.25">
      <c r="A116" s="236" t="s">
        <v>205</v>
      </c>
      <c r="B116" s="26">
        <v>100</v>
      </c>
      <c r="C116" s="27">
        <f>'[1]ГАСТРОНОМИЯ, ВЫПЕЧКА'!$F$147</f>
        <v>15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>
        <f>'[1]ГАСТРОНОМИЯ, ВЫПЕЧКА'!$F$146</f>
        <v>10</v>
      </c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>
        <f>'[1]ГАСТРОНОМИЯ, ВЫПЕЧКА'!$F$150</f>
        <v>41</v>
      </c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>
        <f>'[1]ГАСТРОНОМИЯ, ВЫПЕЧКА'!$F$145</f>
        <v>51</v>
      </c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>
        <f>'[1]ГАСТРОНОМИЯ, ВЫПЕЧКА'!$F$148</f>
        <v>8</v>
      </c>
      <c r="BI116" s="27"/>
      <c r="BJ116" s="27"/>
      <c r="BK116" s="27"/>
      <c r="BL116" s="27"/>
      <c r="BM116" s="27"/>
      <c r="BN116" s="28">
        <f>'[1]ГАСТРОНОМИЯ, ВЫПЕЧКА'!$F$149</f>
        <v>1</v>
      </c>
      <c r="BO116" s="28"/>
      <c r="BP116" s="27"/>
    </row>
    <row r="117" spans="1:95" ht="14.25" customHeight="1" x14ac:dyDescent="0.25">
      <c r="A117" s="292"/>
      <c r="B117" s="9">
        <v>150</v>
      </c>
      <c r="C117" s="10">
        <f>'[1]ГАСТРОНОМИЯ, ВЫПЕЧКА'!$Q$147</f>
        <v>22.5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>
        <f>'[1]ГАСТРОНОМИЯ, ВЫПЕЧКА'!$Q$146</f>
        <v>15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>
        <f>'[1]ГАСТРОНОМИЯ, ВЫПЕЧКА'!$Q$150</f>
        <v>61.5</v>
      </c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>
        <f>'[1]ГАСТРОНОМИЯ, ВЫПЕЧКА'!$Q$145</f>
        <v>76.5</v>
      </c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>
        <f>'[1]ГАСТРОНОМИЯ, ВЫПЕЧКА'!$Q$148</f>
        <v>12</v>
      </c>
      <c r="BI117" s="10"/>
      <c r="BJ117" s="10"/>
      <c r="BK117" s="10"/>
      <c r="BL117" s="10"/>
      <c r="BM117" s="10"/>
      <c r="BN117" s="11">
        <f>'[1]ГАСТРОНОМИЯ, ВЫПЕЧКА'!$Q$149</f>
        <v>1.5</v>
      </c>
      <c r="BO117" s="11"/>
      <c r="BP117" s="10"/>
    </row>
    <row r="118" spans="1:95" s="2" customFormat="1" ht="15.75" customHeight="1" x14ac:dyDescent="0.25">
      <c r="A118" s="240" t="s">
        <v>229</v>
      </c>
      <c r="B118" s="144">
        <v>200</v>
      </c>
      <c r="C118" s="124"/>
      <c r="D118" s="124"/>
      <c r="E118" s="124">
        <v>200</v>
      </c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5"/>
      <c r="BN118" s="125"/>
      <c r="BO118" s="125"/>
      <c r="BP118" s="124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</row>
    <row r="119" spans="1:95" s="2" customFormat="1" ht="15.75" customHeight="1" x14ac:dyDescent="0.25">
      <c r="A119" s="241"/>
      <c r="B119" s="144">
        <v>200</v>
      </c>
      <c r="C119" s="124"/>
      <c r="D119" s="124"/>
      <c r="E119" s="124">
        <v>200</v>
      </c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5"/>
      <c r="BN119" s="125"/>
      <c r="BO119" s="125"/>
      <c r="BP119" s="124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</row>
    <row r="120" spans="1:95" ht="15.75" customHeight="1" x14ac:dyDescent="0.25">
      <c r="A120" s="292" t="s">
        <v>196</v>
      </c>
      <c r="B120" s="6">
        <v>200</v>
      </c>
      <c r="C120" s="7"/>
      <c r="D120" s="7"/>
      <c r="E120" s="7"/>
      <c r="F120" s="7"/>
      <c r="G120" s="7"/>
      <c r="H120" s="7">
        <f>[1]НАПИТКИ!$Q$486</f>
        <v>206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8"/>
      <c r="BN120" s="8"/>
      <c r="BO120" s="8"/>
      <c r="BP120" s="7"/>
    </row>
    <row r="121" spans="1:95" ht="15.75" customHeight="1" x14ac:dyDescent="0.25">
      <c r="A121" s="292"/>
      <c r="B121" s="9">
        <v>200</v>
      </c>
      <c r="C121" s="10"/>
      <c r="D121" s="10"/>
      <c r="E121" s="10"/>
      <c r="F121" s="10"/>
      <c r="G121" s="10"/>
      <c r="H121" s="10">
        <f>[1]НАПИТКИ!$Q$486</f>
        <v>206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0"/>
      <c r="BJ121" s="10"/>
      <c r="BK121" s="10"/>
      <c r="BL121" s="10"/>
      <c r="BM121" s="11"/>
      <c r="BN121" s="11"/>
      <c r="BO121" s="11"/>
      <c r="BP121" s="10"/>
    </row>
    <row r="122" spans="1:95" ht="15.75" customHeight="1" x14ac:dyDescent="0.25">
      <c r="A122" s="293" t="s">
        <v>207</v>
      </c>
      <c r="B122" s="19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5"/>
      <c r="BO122" s="125"/>
      <c r="BP122" s="124"/>
      <c r="BQ122" s="97"/>
    </row>
    <row r="123" spans="1:95" ht="15.75" customHeight="1" thickBot="1" x14ac:dyDescent="0.3">
      <c r="A123" s="293"/>
      <c r="B123" s="193">
        <v>18</v>
      </c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>
        <v>18</v>
      </c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5"/>
      <c r="BO123" s="125"/>
      <c r="BP123" s="124"/>
      <c r="BQ123" s="97"/>
    </row>
    <row r="124" spans="1:95" ht="15.75" hidden="1" customHeight="1" x14ac:dyDescent="0.25">
      <c r="A124" s="292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8"/>
      <c r="BN124" s="8"/>
      <c r="BO124" s="8"/>
      <c r="BP124" s="7"/>
    </row>
    <row r="125" spans="1:95" ht="15.75" hidden="1" customHeight="1" x14ac:dyDescent="0.25">
      <c r="A125" s="292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2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1"/>
      <c r="BN125" s="11"/>
      <c r="BO125" s="11"/>
      <c r="BP125" s="10"/>
    </row>
    <row r="126" spans="1:95" ht="15.75" hidden="1" customHeight="1" x14ac:dyDescent="0.25">
      <c r="A126" s="292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8"/>
      <c r="BN126" s="8"/>
      <c r="BO126" s="8"/>
      <c r="BP126" s="7"/>
    </row>
    <row r="127" spans="1:95" ht="15.75" hidden="1" customHeight="1" x14ac:dyDescent="0.25">
      <c r="A127" s="292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1"/>
      <c r="BN127" s="11"/>
      <c r="BO127" s="11"/>
      <c r="BP127" s="10"/>
    </row>
    <row r="128" spans="1:95" ht="15.75" hidden="1" customHeight="1" x14ac:dyDescent="0.25">
      <c r="A128" s="292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8"/>
      <c r="BN128" s="8"/>
      <c r="BO128" s="8"/>
      <c r="BP128" s="7"/>
    </row>
    <row r="129" spans="1:95" ht="15.75" hidden="1" customHeight="1" thickBot="1" x14ac:dyDescent="0.3">
      <c r="A129" s="292"/>
      <c r="B129" s="143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1"/>
      <c r="BN129" s="11"/>
      <c r="BO129" s="11"/>
      <c r="BP129" s="10"/>
    </row>
    <row r="130" spans="1:95" ht="15.75" customHeight="1" thickTop="1" x14ac:dyDescent="0.25">
      <c r="A130" s="244" t="s">
        <v>114</v>
      </c>
      <c r="B130" s="63" t="s">
        <v>128</v>
      </c>
      <c r="C130" s="17">
        <f>C116+C118+C120+C122+C124+C126+C128</f>
        <v>15</v>
      </c>
      <c r="D130" s="17">
        <f t="shared" ref="D130:BO131" si="29">D116+D118+D120+D122+D124+D126+D128</f>
        <v>0</v>
      </c>
      <c r="E130" s="17">
        <f t="shared" si="29"/>
        <v>200</v>
      </c>
      <c r="F130" s="17">
        <f t="shared" si="29"/>
        <v>0</v>
      </c>
      <c r="G130" s="17">
        <f t="shared" si="29"/>
        <v>0</v>
      </c>
      <c r="H130" s="17">
        <f t="shared" si="29"/>
        <v>206</v>
      </c>
      <c r="I130" s="17">
        <f t="shared" si="29"/>
        <v>0</v>
      </c>
      <c r="J130" s="17">
        <f t="shared" si="29"/>
        <v>0</v>
      </c>
      <c r="K130" s="17">
        <f t="shared" si="29"/>
        <v>0</v>
      </c>
      <c r="L130" s="17">
        <f t="shared" si="29"/>
        <v>0</v>
      </c>
      <c r="M130" s="17">
        <f t="shared" si="29"/>
        <v>10</v>
      </c>
      <c r="N130" s="17">
        <f t="shared" si="29"/>
        <v>0</v>
      </c>
      <c r="O130" s="17">
        <f t="shared" si="29"/>
        <v>0</v>
      </c>
      <c r="P130" s="17">
        <f t="shared" si="29"/>
        <v>0</v>
      </c>
      <c r="Q130" s="17">
        <f t="shared" si="29"/>
        <v>0</v>
      </c>
      <c r="R130" s="17">
        <f t="shared" si="29"/>
        <v>0</v>
      </c>
      <c r="S130" s="17">
        <f t="shared" si="29"/>
        <v>0</v>
      </c>
      <c r="T130" s="17">
        <f t="shared" si="29"/>
        <v>0</v>
      </c>
      <c r="U130" s="17">
        <f t="shared" si="29"/>
        <v>0</v>
      </c>
      <c r="V130" s="17">
        <f t="shared" si="29"/>
        <v>0</v>
      </c>
      <c r="W130" s="17">
        <f t="shared" si="29"/>
        <v>0</v>
      </c>
      <c r="X130" s="17">
        <f t="shared" si="29"/>
        <v>0</v>
      </c>
      <c r="Y130" s="17">
        <f t="shared" si="29"/>
        <v>0</v>
      </c>
      <c r="Z130" s="17">
        <f t="shared" si="29"/>
        <v>0</v>
      </c>
      <c r="AA130" s="17">
        <f t="shared" si="29"/>
        <v>0</v>
      </c>
      <c r="AB130" s="17">
        <f t="shared" si="29"/>
        <v>0</v>
      </c>
      <c r="AC130" s="17">
        <f t="shared" si="29"/>
        <v>0</v>
      </c>
      <c r="AD130" s="17">
        <f t="shared" si="29"/>
        <v>0</v>
      </c>
      <c r="AE130" s="17">
        <f t="shared" si="29"/>
        <v>0</v>
      </c>
      <c r="AF130" s="17">
        <f t="shared" si="29"/>
        <v>0</v>
      </c>
      <c r="AG130" s="17">
        <f t="shared" si="29"/>
        <v>0</v>
      </c>
      <c r="AH130" s="17">
        <f t="shared" si="29"/>
        <v>0</v>
      </c>
      <c r="AI130" s="17">
        <f t="shared" si="29"/>
        <v>41</v>
      </c>
      <c r="AJ130" s="17">
        <f t="shared" si="29"/>
        <v>0</v>
      </c>
      <c r="AK130" s="17">
        <f t="shared" si="29"/>
        <v>0</v>
      </c>
      <c r="AL130" s="17">
        <f t="shared" si="29"/>
        <v>0</v>
      </c>
      <c r="AM130" s="17">
        <f t="shared" si="29"/>
        <v>0</v>
      </c>
      <c r="AN130" s="17">
        <f t="shared" si="29"/>
        <v>0</v>
      </c>
      <c r="AO130" s="17">
        <f t="shared" si="29"/>
        <v>0</v>
      </c>
      <c r="AP130" s="17">
        <f t="shared" si="29"/>
        <v>0</v>
      </c>
      <c r="AQ130" s="17">
        <f t="shared" si="29"/>
        <v>0</v>
      </c>
      <c r="AR130" s="17">
        <f t="shared" si="29"/>
        <v>0</v>
      </c>
      <c r="AS130" s="17">
        <f t="shared" si="29"/>
        <v>0</v>
      </c>
      <c r="AT130" s="17">
        <f t="shared" si="29"/>
        <v>0</v>
      </c>
      <c r="AU130" s="17">
        <f t="shared" si="29"/>
        <v>51</v>
      </c>
      <c r="AV130" s="17">
        <f t="shared" si="29"/>
        <v>0</v>
      </c>
      <c r="AW130" s="17">
        <f t="shared" si="29"/>
        <v>0</v>
      </c>
      <c r="AX130" s="17">
        <f t="shared" si="29"/>
        <v>0</v>
      </c>
      <c r="AY130" s="17">
        <f t="shared" si="29"/>
        <v>0</v>
      </c>
      <c r="AZ130" s="17">
        <f t="shared" si="29"/>
        <v>0</v>
      </c>
      <c r="BA130" s="17">
        <f t="shared" si="29"/>
        <v>0</v>
      </c>
      <c r="BB130" s="17">
        <f t="shared" si="29"/>
        <v>0</v>
      </c>
      <c r="BC130" s="17">
        <f t="shared" si="29"/>
        <v>0</v>
      </c>
      <c r="BD130" s="17">
        <f t="shared" si="29"/>
        <v>0</v>
      </c>
      <c r="BE130" s="17">
        <f t="shared" si="29"/>
        <v>0</v>
      </c>
      <c r="BF130" s="17">
        <f t="shared" si="29"/>
        <v>0</v>
      </c>
      <c r="BG130" s="17">
        <f t="shared" si="29"/>
        <v>0</v>
      </c>
      <c r="BH130" s="17">
        <f t="shared" si="29"/>
        <v>8</v>
      </c>
      <c r="BI130" s="17">
        <f t="shared" si="29"/>
        <v>0</v>
      </c>
      <c r="BJ130" s="17">
        <f t="shared" si="29"/>
        <v>0</v>
      </c>
      <c r="BK130" s="17">
        <f t="shared" si="29"/>
        <v>0</v>
      </c>
      <c r="BL130" s="17">
        <f t="shared" si="29"/>
        <v>0</v>
      </c>
      <c r="BM130" s="17">
        <f t="shared" si="29"/>
        <v>0</v>
      </c>
      <c r="BN130" s="17">
        <f t="shared" si="29"/>
        <v>1</v>
      </c>
      <c r="BO130" s="17">
        <f t="shared" si="29"/>
        <v>0</v>
      </c>
      <c r="BP130" s="17">
        <f>BP116+BP118+BP120+BP122+BP124+BP126+BP128</f>
        <v>0</v>
      </c>
    </row>
    <row r="131" spans="1:95" ht="15.75" customHeight="1" thickBot="1" x14ac:dyDescent="0.3">
      <c r="A131" s="245"/>
      <c r="B131" s="64" t="s">
        <v>130</v>
      </c>
      <c r="C131" s="18">
        <f>C117+C119+C121+C123+C125+C127+C129</f>
        <v>22.5</v>
      </c>
      <c r="D131" s="18">
        <f t="shared" si="29"/>
        <v>0</v>
      </c>
      <c r="E131" s="18">
        <f t="shared" si="29"/>
        <v>200</v>
      </c>
      <c r="F131" s="18">
        <f t="shared" si="29"/>
        <v>0</v>
      </c>
      <c r="G131" s="18">
        <f t="shared" si="29"/>
        <v>0</v>
      </c>
      <c r="H131" s="18">
        <f t="shared" si="29"/>
        <v>206</v>
      </c>
      <c r="I131" s="18">
        <f t="shared" si="29"/>
        <v>0</v>
      </c>
      <c r="J131" s="18">
        <f t="shared" si="29"/>
        <v>0</v>
      </c>
      <c r="K131" s="18">
        <f t="shared" si="29"/>
        <v>0</v>
      </c>
      <c r="L131" s="18">
        <f t="shared" si="29"/>
        <v>0</v>
      </c>
      <c r="M131" s="18">
        <f t="shared" si="29"/>
        <v>15</v>
      </c>
      <c r="N131" s="18">
        <f t="shared" si="29"/>
        <v>0</v>
      </c>
      <c r="O131" s="18">
        <f t="shared" si="29"/>
        <v>0</v>
      </c>
      <c r="P131" s="18">
        <f t="shared" si="29"/>
        <v>0</v>
      </c>
      <c r="Q131" s="18">
        <f t="shared" si="29"/>
        <v>0</v>
      </c>
      <c r="R131" s="18">
        <f t="shared" si="29"/>
        <v>0</v>
      </c>
      <c r="S131" s="18">
        <f t="shared" si="29"/>
        <v>0</v>
      </c>
      <c r="T131" s="18">
        <f t="shared" si="29"/>
        <v>0</v>
      </c>
      <c r="U131" s="18">
        <f t="shared" si="29"/>
        <v>0</v>
      </c>
      <c r="V131" s="18">
        <f t="shared" si="29"/>
        <v>0</v>
      </c>
      <c r="W131" s="18">
        <f t="shared" si="29"/>
        <v>0</v>
      </c>
      <c r="X131" s="18">
        <f t="shared" si="29"/>
        <v>0</v>
      </c>
      <c r="Y131" s="18">
        <f t="shared" si="29"/>
        <v>0</v>
      </c>
      <c r="Z131" s="18">
        <f t="shared" si="29"/>
        <v>0</v>
      </c>
      <c r="AA131" s="18">
        <f t="shared" si="29"/>
        <v>0</v>
      </c>
      <c r="AB131" s="18">
        <f t="shared" si="29"/>
        <v>0</v>
      </c>
      <c r="AC131" s="18">
        <f t="shared" si="29"/>
        <v>0</v>
      </c>
      <c r="AD131" s="18">
        <f t="shared" si="29"/>
        <v>0</v>
      </c>
      <c r="AE131" s="18">
        <f t="shared" si="29"/>
        <v>0</v>
      </c>
      <c r="AF131" s="18">
        <f t="shared" si="29"/>
        <v>0</v>
      </c>
      <c r="AG131" s="18">
        <f t="shared" si="29"/>
        <v>0</v>
      </c>
      <c r="AH131" s="18">
        <f t="shared" si="29"/>
        <v>0</v>
      </c>
      <c r="AI131" s="18">
        <f t="shared" si="29"/>
        <v>61.5</v>
      </c>
      <c r="AJ131" s="18">
        <f t="shared" si="29"/>
        <v>0</v>
      </c>
      <c r="AK131" s="18">
        <f t="shared" si="29"/>
        <v>0</v>
      </c>
      <c r="AL131" s="18">
        <f t="shared" si="29"/>
        <v>0</v>
      </c>
      <c r="AM131" s="18">
        <f t="shared" si="29"/>
        <v>0</v>
      </c>
      <c r="AN131" s="18">
        <f t="shared" si="29"/>
        <v>0</v>
      </c>
      <c r="AO131" s="18">
        <f t="shared" si="29"/>
        <v>0</v>
      </c>
      <c r="AP131" s="18">
        <f t="shared" si="29"/>
        <v>0</v>
      </c>
      <c r="AQ131" s="18">
        <f t="shared" si="29"/>
        <v>0</v>
      </c>
      <c r="AR131" s="18">
        <f t="shared" si="29"/>
        <v>0</v>
      </c>
      <c r="AS131" s="18">
        <f t="shared" si="29"/>
        <v>0</v>
      </c>
      <c r="AT131" s="18">
        <f t="shared" si="29"/>
        <v>0</v>
      </c>
      <c r="AU131" s="18">
        <f t="shared" si="29"/>
        <v>76.5</v>
      </c>
      <c r="AV131" s="18">
        <f t="shared" si="29"/>
        <v>0</v>
      </c>
      <c r="AW131" s="18">
        <f t="shared" si="29"/>
        <v>0</v>
      </c>
      <c r="AX131" s="18">
        <f t="shared" si="29"/>
        <v>0</v>
      </c>
      <c r="AY131" s="18">
        <f t="shared" si="29"/>
        <v>0</v>
      </c>
      <c r="AZ131" s="18">
        <f t="shared" si="29"/>
        <v>0</v>
      </c>
      <c r="BA131" s="18">
        <f t="shared" si="29"/>
        <v>0</v>
      </c>
      <c r="BB131" s="18">
        <f t="shared" si="29"/>
        <v>0</v>
      </c>
      <c r="BC131" s="18">
        <f t="shared" si="29"/>
        <v>0</v>
      </c>
      <c r="BD131" s="18">
        <f t="shared" si="29"/>
        <v>18</v>
      </c>
      <c r="BE131" s="18">
        <f t="shared" si="29"/>
        <v>0</v>
      </c>
      <c r="BF131" s="18">
        <f t="shared" si="29"/>
        <v>0</v>
      </c>
      <c r="BG131" s="18">
        <f t="shared" si="29"/>
        <v>0</v>
      </c>
      <c r="BH131" s="18">
        <f t="shared" si="29"/>
        <v>12</v>
      </c>
      <c r="BI131" s="18">
        <f t="shared" si="29"/>
        <v>0</v>
      </c>
      <c r="BJ131" s="18">
        <f t="shared" si="29"/>
        <v>0</v>
      </c>
      <c r="BK131" s="18">
        <f t="shared" si="29"/>
        <v>0</v>
      </c>
      <c r="BL131" s="18">
        <f t="shared" si="29"/>
        <v>0</v>
      </c>
      <c r="BM131" s="18">
        <f t="shared" si="29"/>
        <v>0</v>
      </c>
      <c r="BN131" s="18">
        <f t="shared" si="29"/>
        <v>1.5</v>
      </c>
      <c r="BO131" s="18">
        <f t="shared" si="29"/>
        <v>0</v>
      </c>
      <c r="BP131" s="18">
        <f>BP117+BP119+BP121+BP123+BP125+BP127+BP129</f>
        <v>0</v>
      </c>
    </row>
    <row r="132" spans="1:95" ht="15.75" customHeight="1" thickTop="1" x14ac:dyDescent="0.25">
      <c r="A132" s="245"/>
      <c r="B132" s="74" t="s">
        <v>173</v>
      </c>
      <c r="C132" s="75">
        <v>48.5</v>
      </c>
      <c r="D132" s="75"/>
      <c r="E132" s="75">
        <v>272</v>
      </c>
      <c r="F132" s="75">
        <v>166.6</v>
      </c>
      <c r="G132" s="75"/>
      <c r="H132" s="75">
        <v>54</v>
      </c>
      <c r="I132" s="75"/>
      <c r="J132" s="75">
        <v>156</v>
      </c>
      <c r="K132" s="75">
        <v>262</v>
      </c>
      <c r="L132" s="75">
        <v>210</v>
      </c>
      <c r="M132" s="75">
        <v>390</v>
      </c>
      <c r="N132" s="75">
        <v>400</v>
      </c>
      <c r="O132" s="75">
        <v>180</v>
      </c>
      <c r="P132" s="75">
        <v>233</v>
      </c>
      <c r="Q132" s="75">
        <v>254</v>
      </c>
      <c r="R132" s="75">
        <v>117</v>
      </c>
      <c r="S132" s="75"/>
      <c r="T132" s="75">
        <v>155</v>
      </c>
      <c r="U132" s="75">
        <v>7.2</v>
      </c>
      <c r="V132" s="75">
        <v>26.5</v>
      </c>
      <c r="W132" s="75">
        <v>44</v>
      </c>
      <c r="X132" s="75">
        <v>13.5</v>
      </c>
      <c r="Y132" s="75">
        <v>23</v>
      </c>
      <c r="Z132" s="75">
        <v>22</v>
      </c>
      <c r="AA132" s="75"/>
      <c r="AB132" s="75"/>
      <c r="AC132" s="75">
        <v>60</v>
      </c>
      <c r="AD132" s="75">
        <v>60</v>
      </c>
      <c r="AE132" s="75"/>
      <c r="AF132" s="75">
        <v>115</v>
      </c>
      <c r="AG132" s="75">
        <v>75</v>
      </c>
      <c r="AH132" s="75">
        <v>80.599999999999994</v>
      </c>
      <c r="AI132" s="75">
        <v>26</v>
      </c>
      <c r="AJ132" s="75">
        <v>70</v>
      </c>
      <c r="AK132" s="75">
        <v>82</v>
      </c>
      <c r="AL132" s="75">
        <v>123.3</v>
      </c>
      <c r="AM132" s="75">
        <v>202</v>
      </c>
      <c r="AN132" s="75"/>
      <c r="AO132" s="75"/>
      <c r="AP132" s="75">
        <v>17.3</v>
      </c>
      <c r="AQ132" s="75">
        <v>12.6</v>
      </c>
      <c r="AR132" s="75">
        <v>49</v>
      </c>
      <c r="AS132" s="75">
        <v>22</v>
      </c>
      <c r="AT132" s="75">
        <v>51</v>
      </c>
      <c r="AU132" s="75">
        <v>30</v>
      </c>
      <c r="AV132" s="75">
        <v>29</v>
      </c>
      <c r="AW132" s="75">
        <v>45</v>
      </c>
      <c r="AX132" s="75"/>
      <c r="AY132" s="75">
        <v>36</v>
      </c>
      <c r="AZ132" s="75">
        <v>90.5</v>
      </c>
      <c r="BA132" s="75">
        <v>24</v>
      </c>
      <c r="BB132" s="75">
        <v>37</v>
      </c>
      <c r="BC132" s="75">
        <v>42</v>
      </c>
      <c r="BD132" s="75"/>
      <c r="BE132" s="75">
        <v>109</v>
      </c>
      <c r="BF132" s="75">
        <v>252.6</v>
      </c>
      <c r="BG132" s="75">
        <v>12</v>
      </c>
      <c r="BH132" s="75">
        <v>53</v>
      </c>
      <c r="BI132" s="75">
        <v>220</v>
      </c>
      <c r="BJ132" s="75">
        <v>300</v>
      </c>
      <c r="BK132" s="75">
        <v>80</v>
      </c>
      <c r="BL132" s="75">
        <v>180</v>
      </c>
      <c r="BM132" s="75"/>
      <c r="BN132" s="75">
        <v>250</v>
      </c>
      <c r="BO132" s="75"/>
      <c r="BP132" s="75">
        <v>132.19999999999999</v>
      </c>
      <c r="BQ132" s="196"/>
    </row>
    <row r="133" spans="1:95" ht="15.75" customHeight="1" x14ac:dyDescent="0.25">
      <c r="A133" s="245"/>
      <c r="B133" s="66" t="s">
        <v>128</v>
      </c>
      <c r="C133" s="67">
        <f>C130*C132/1000</f>
        <v>0.7</v>
      </c>
      <c r="D133" s="67">
        <f t="shared" ref="D133:T133" si="30">D130*D132/1000</f>
        <v>0</v>
      </c>
      <c r="E133" s="67">
        <f t="shared" si="30"/>
        <v>54.4</v>
      </c>
      <c r="F133" s="67">
        <f t="shared" si="30"/>
        <v>0</v>
      </c>
      <c r="G133" s="67">
        <f t="shared" si="30"/>
        <v>0</v>
      </c>
      <c r="H133" s="67">
        <f t="shared" si="30"/>
        <v>11.1</v>
      </c>
      <c r="I133" s="67">
        <f t="shared" si="30"/>
        <v>0</v>
      </c>
      <c r="J133" s="67">
        <f t="shared" si="30"/>
        <v>0</v>
      </c>
      <c r="K133" s="67">
        <f t="shared" si="30"/>
        <v>0</v>
      </c>
      <c r="L133" s="67">
        <f t="shared" si="30"/>
        <v>0</v>
      </c>
      <c r="M133" s="67">
        <f t="shared" si="30"/>
        <v>3.9</v>
      </c>
      <c r="N133" s="67">
        <f t="shared" si="30"/>
        <v>0</v>
      </c>
      <c r="O133" s="67">
        <f t="shared" si="30"/>
        <v>0</v>
      </c>
      <c r="P133" s="67">
        <f t="shared" si="30"/>
        <v>0</v>
      </c>
      <c r="Q133" s="67">
        <f t="shared" si="30"/>
        <v>0</v>
      </c>
      <c r="R133" s="67">
        <f t="shared" si="30"/>
        <v>0</v>
      </c>
      <c r="S133" s="67">
        <f t="shared" si="30"/>
        <v>0</v>
      </c>
      <c r="T133" s="67">
        <f t="shared" si="30"/>
        <v>0</v>
      </c>
      <c r="U133" s="67">
        <f>U130*U132</f>
        <v>0</v>
      </c>
      <c r="V133" s="67">
        <f t="shared" ref="V133:BK133" si="31">V130*V132/1000</f>
        <v>0</v>
      </c>
      <c r="W133" s="67">
        <f t="shared" si="31"/>
        <v>0</v>
      </c>
      <c r="X133" s="67">
        <f t="shared" si="31"/>
        <v>0</v>
      </c>
      <c r="Y133" s="67">
        <f t="shared" si="31"/>
        <v>0</v>
      </c>
      <c r="Z133" s="67">
        <f t="shared" si="31"/>
        <v>0</v>
      </c>
      <c r="AA133" s="67">
        <f t="shared" si="31"/>
        <v>0</v>
      </c>
      <c r="AB133" s="67">
        <f t="shared" si="31"/>
        <v>0</v>
      </c>
      <c r="AC133" s="67">
        <f t="shared" si="31"/>
        <v>0</v>
      </c>
      <c r="AD133" s="67">
        <f t="shared" si="31"/>
        <v>0</v>
      </c>
      <c r="AE133" s="67">
        <f t="shared" si="31"/>
        <v>0</v>
      </c>
      <c r="AF133" s="67">
        <f t="shared" si="31"/>
        <v>0</v>
      </c>
      <c r="AG133" s="67">
        <f t="shared" si="31"/>
        <v>0</v>
      </c>
      <c r="AH133" s="67">
        <f t="shared" si="31"/>
        <v>0</v>
      </c>
      <c r="AI133" s="67">
        <f t="shared" si="31"/>
        <v>1.1000000000000001</v>
      </c>
      <c r="AJ133" s="67">
        <f t="shared" si="31"/>
        <v>0</v>
      </c>
      <c r="AK133" s="67">
        <f t="shared" si="31"/>
        <v>0</v>
      </c>
      <c r="AL133" s="67">
        <f t="shared" si="31"/>
        <v>0</v>
      </c>
      <c r="AM133" s="67">
        <f t="shared" si="31"/>
        <v>0</v>
      </c>
      <c r="AN133" s="67">
        <f t="shared" si="31"/>
        <v>0</v>
      </c>
      <c r="AO133" s="67">
        <f t="shared" si="31"/>
        <v>0</v>
      </c>
      <c r="AP133" s="67">
        <f t="shared" si="31"/>
        <v>0</v>
      </c>
      <c r="AQ133" s="67">
        <f t="shared" si="31"/>
        <v>0</v>
      </c>
      <c r="AR133" s="67">
        <f t="shared" si="31"/>
        <v>0</v>
      </c>
      <c r="AS133" s="67">
        <f t="shared" si="31"/>
        <v>0</v>
      </c>
      <c r="AT133" s="67">
        <f t="shared" si="31"/>
        <v>0</v>
      </c>
      <c r="AU133" s="67">
        <f t="shared" si="31"/>
        <v>1.5</v>
      </c>
      <c r="AV133" s="67">
        <f t="shared" si="31"/>
        <v>0</v>
      </c>
      <c r="AW133" s="67">
        <f t="shared" si="31"/>
        <v>0</v>
      </c>
      <c r="AX133" s="67">
        <f t="shared" si="31"/>
        <v>0</v>
      </c>
      <c r="AY133" s="67">
        <f t="shared" si="31"/>
        <v>0</v>
      </c>
      <c r="AZ133" s="67">
        <f t="shared" si="31"/>
        <v>0</v>
      </c>
      <c r="BA133" s="67">
        <f t="shared" si="31"/>
        <v>0</v>
      </c>
      <c r="BB133" s="67">
        <f t="shared" si="31"/>
        <v>0</v>
      </c>
      <c r="BC133" s="67">
        <f t="shared" si="31"/>
        <v>0</v>
      </c>
      <c r="BD133" s="67">
        <f t="shared" si="31"/>
        <v>0</v>
      </c>
      <c r="BE133" s="67">
        <f t="shared" si="31"/>
        <v>0</v>
      </c>
      <c r="BF133" s="67">
        <f t="shared" si="31"/>
        <v>0</v>
      </c>
      <c r="BG133" s="67">
        <f t="shared" si="31"/>
        <v>0</v>
      </c>
      <c r="BH133" s="67">
        <f t="shared" si="31"/>
        <v>0.4</v>
      </c>
      <c r="BI133" s="67">
        <f t="shared" si="31"/>
        <v>0</v>
      </c>
      <c r="BJ133" s="67">
        <f t="shared" si="31"/>
        <v>0</v>
      </c>
      <c r="BK133" s="67">
        <f t="shared" si="31"/>
        <v>0</v>
      </c>
      <c r="BL133" s="67">
        <f>BL130*BL132/1000</f>
        <v>0</v>
      </c>
      <c r="BM133" s="67">
        <f>BM130*BM132/1000</f>
        <v>0</v>
      </c>
      <c r="BN133" s="67">
        <f>BN130*BN132/1000</f>
        <v>0.3</v>
      </c>
      <c r="BO133" s="67">
        <f>BO130*BO132/1000</f>
        <v>0</v>
      </c>
      <c r="BP133" s="67">
        <f>BP130*BP132/920</f>
        <v>0</v>
      </c>
      <c r="BQ133" s="197">
        <f>SUM(C133:BP133)</f>
        <v>73.400000000000006</v>
      </c>
    </row>
    <row r="134" spans="1:95" ht="15.75" customHeight="1" thickBot="1" x14ac:dyDescent="0.3">
      <c r="A134" s="246"/>
      <c r="B134" s="64" t="s">
        <v>130</v>
      </c>
      <c r="C134" s="18">
        <f>C131*C132/1000</f>
        <v>1.1000000000000001</v>
      </c>
      <c r="D134" s="18">
        <f t="shared" ref="D134:T134" si="32">D131*D132/1000</f>
        <v>0</v>
      </c>
      <c r="E134" s="18">
        <f t="shared" si="32"/>
        <v>54.4</v>
      </c>
      <c r="F134" s="18">
        <f t="shared" si="32"/>
        <v>0</v>
      </c>
      <c r="G134" s="18">
        <f t="shared" si="32"/>
        <v>0</v>
      </c>
      <c r="H134" s="18">
        <f t="shared" si="32"/>
        <v>11.1</v>
      </c>
      <c r="I134" s="18">
        <f t="shared" si="32"/>
        <v>0</v>
      </c>
      <c r="J134" s="18">
        <f t="shared" si="32"/>
        <v>0</v>
      </c>
      <c r="K134" s="18">
        <f t="shared" si="32"/>
        <v>0</v>
      </c>
      <c r="L134" s="18">
        <f t="shared" si="32"/>
        <v>0</v>
      </c>
      <c r="M134" s="18">
        <f t="shared" si="32"/>
        <v>5.9</v>
      </c>
      <c r="N134" s="18">
        <f t="shared" si="32"/>
        <v>0</v>
      </c>
      <c r="O134" s="18">
        <f t="shared" si="32"/>
        <v>0</v>
      </c>
      <c r="P134" s="18">
        <f t="shared" si="32"/>
        <v>0</v>
      </c>
      <c r="Q134" s="18">
        <f t="shared" si="32"/>
        <v>0</v>
      </c>
      <c r="R134" s="18">
        <f t="shared" si="32"/>
        <v>0</v>
      </c>
      <c r="S134" s="18">
        <f t="shared" si="32"/>
        <v>0</v>
      </c>
      <c r="T134" s="18">
        <f t="shared" si="32"/>
        <v>0</v>
      </c>
      <c r="U134" s="18">
        <f>U131*U132</f>
        <v>0</v>
      </c>
      <c r="V134" s="18">
        <f t="shared" ref="V134:BK134" si="33">V131*V132/1000</f>
        <v>0</v>
      </c>
      <c r="W134" s="18">
        <f t="shared" si="33"/>
        <v>0</v>
      </c>
      <c r="X134" s="18">
        <f t="shared" si="33"/>
        <v>0</v>
      </c>
      <c r="Y134" s="18">
        <f t="shared" si="33"/>
        <v>0</v>
      </c>
      <c r="Z134" s="18">
        <f t="shared" si="33"/>
        <v>0</v>
      </c>
      <c r="AA134" s="18">
        <f t="shared" si="33"/>
        <v>0</v>
      </c>
      <c r="AB134" s="18">
        <f t="shared" si="33"/>
        <v>0</v>
      </c>
      <c r="AC134" s="18">
        <f t="shared" si="33"/>
        <v>0</v>
      </c>
      <c r="AD134" s="18">
        <f t="shared" si="33"/>
        <v>0</v>
      </c>
      <c r="AE134" s="18">
        <f t="shared" si="33"/>
        <v>0</v>
      </c>
      <c r="AF134" s="18">
        <f t="shared" si="33"/>
        <v>0</v>
      </c>
      <c r="AG134" s="18">
        <f t="shared" si="33"/>
        <v>0</v>
      </c>
      <c r="AH134" s="18">
        <f t="shared" si="33"/>
        <v>0</v>
      </c>
      <c r="AI134" s="18">
        <f t="shared" si="33"/>
        <v>1.6</v>
      </c>
      <c r="AJ134" s="18">
        <f t="shared" si="33"/>
        <v>0</v>
      </c>
      <c r="AK134" s="18">
        <f t="shared" si="33"/>
        <v>0</v>
      </c>
      <c r="AL134" s="18">
        <f t="shared" si="33"/>
        <v>0</v>
      </c>
      <c r="AM134" s="18">
        <f t="shared" si="33"/>
        <v>0</v>
      </c>
      <c r="AN134" s="18">
        <f t="shared" si="33"/>
        <v>0</v>
      </c>
      <c r="AO134" s="18">
        <f t="shared" si="33"/>
        <v>0</v>
      </c>
      <c r="AP134" s="18">
        <f t="shared" si="33"/>
        <v>0</v>
      </c>
      <c r="AQ134" s="18">
        <f t="shared" si="33"/>
        <v>0</v>
      </c>
      <c r="AR134" s="18">
        <f t="shared" si="33"/>
        <v>0</v>
      </c>
      <c r="AS134" s="18">
        <f t="shared" si="33"/>
        <v>0</v>
      </c>
      <c r="AT134" s="18">
        <f t="shared" si="33"/>
        <v>0</v>
      </c>
      <c r="AU134" s="18">
        <f t="shared" si="33"/>
        <v>2.2999999999999998</v>
      </c>
      <c r="AV134" s="18">
        <f t="shared" si="33"/>
        <v>0</v>
      </c>
      <c r="AW134" s="18">
        <f t="shared" si="33"/>
        <v>0</v>
      </c>
      <c r="AX134" s="18">
        <f t="shared" si="33"/>
        <v>0</v>
      </c>
      <c r="AY134" s="18">
        <f t="shared" si="33"/>
        <v>0</v>
      </c>
      <c r="AZ134" s="18">
        <f t="shared" si="33"/>
        <v>0</v>
      </c>
      <c r="BA134" s="18">
        <f t="shared" si="33"/>
        <v>0</v>
      </c>
      <c r="BB134" s="18">
        <f t="shared" si="33"/>
        <v>0</v>
      </c>
      <c r="BC134" s="18">
        <f t="shared" si="33"/>
        <v>0</v>
      </c>
      <c r="BD134" s="18">
        <f t="shared" si="33"/>
        <v>0</v>
      </c>
      <c r="BE134" s="18">
        <f t="shared" si="33"/>
        <v>0</v>
      </c>
      <c r="BF134" s="18">
        <f t="shared" si="33"/>
        <v>0</v>
      </c>
      <c r="BG134" s="18">
        <f t="shared" si="33"/>
        <v>0</v>
      </c>
      <c r="BH134" s="18">
        <f t="shared" si="33"/>
        <v>0.6</v>
      </c>
      <c r="BI134" s="18">
        <f t="shared" si="33"/>
        <v>0</v>
      </c>
      <c r="BJ134" s="18">
        <f t="shared" si="33"/>
        <v>0</v>
      </c>
      <c r="BK134" s="18">
        <f t="shared" si="33"/>
        <v>0</v>
      </c>
      <c r="BL134" s="18">
        <f>BL131*BL132/1000</f>
        <v>0</v>
      </c>
      <c r="BM134" s="18">
        <f>BM131*BM132/1000</f>
        <v>0</v>
      </c>
      <c r="BN134" s="18">
        <f>BN131*BN132/1000</f>
        <v>0.4</v>
      </c>
      <c r="BO134" s="18">
        <f>BO131*BO132/1000</f>
        <v>0</v>
      </c>
      <c r="BP134" s="18">
        <f>BP131*BP132/920</f>
        <v>0</v>
      </c>
      <c r="BQ134" s="198">
        <f>SUM(C134:BP134)</f>
        <v>77.400000000000006</v>
      </c>
    </row>
    <row r="135" spans="1:95" ht="17.25" customHeight="1" thickTop="1" x14ac:dyDescent="0.25">
      <c r="A135" s="236" t="s">
        <v>195</v>
      </c>
      <c r="B135" s="26">
        <v>100</v>
      </c>
      <c r="C135" s="27">
        <f>'[1]ГАСТРОНОМИЯ, ВЫПЕЧКА'!$F$276</f>
        <v>56.7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122">
        <f>'[1]ГАСТРОНОМИЯ, ВЫПЕЧКА'!$F$275</f>
        <v>0.05</v>
      </c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>
        <f>'[1]ГАСТРОНОМИЯ, ВЫПЕЧКА'!$F$274</f>
        <v>56.7</v>
      </c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>
        <f>'[1]ГАСТРОНОМИЯ, ВЫПЕЧКА'!$F$279</f>
        <v>1</v>
      </c>
      <c r="BH135" s="27">
        <f>'[1]ГАСТРОНОМИЯ, ВЫПЕЧКА'!$F$278</f>
        <v>2</v>
      </c>
      <c r="BI135" s="27"/>
      <c r="BJ135" s="27"/>
      <c r="BK135" s="27"/>
      <c r="BL135" s="27"/>
      <c r="BM135" s="28"/>
      <c r="BN135" s="28">
        <f>'[1]ГАСТРОНОМИЯ, ВЫПЕЧКА'!$F$277</f>
        <v>0.7</v>
      </c>
      <c r="BO135" s="28"/>
      <c r="BP135" s="27">
        <f>'[1]ГАСТРОНОМИЯ, ВЫПЕЧКА'!$F$280</f>
        <v>5.6</v>
      </c>
    </row>
    <row r="136" spans="1:95" ht="16.5" customHeight="1" x14ac:dyDescent="0.25">
      <c r="A136" s="292"/>
      <c r="B136" s="9">
        <v>150</v>
      </c>
      <c r="C136" s="10">
        <f>'[1]ГАСТРОНОМИЯ, ВЫПЕЧКА'!$Q$276</f>
        <v>85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25">
        <f>'[1]ГАСТРОНОМИЯ, ВЫПЕЧКА'!$Q$275</f>
        <v>0.08</v>
      </c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>
        <f>'[1]ГАСТРОНОМИЯ, ВЫПЕЧКА'!$Q$274</f>
        <v>85</v>
      </c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>
        <f>'[1]ГАСТРОНОМИЯ, ВЫПЕЧКА'!$Q$279</f>
        <v>1.5</v>
      </c>
      <c r="BH136" s="10">
        <f>'[1]ГАСТРОНОМИЯ, ВЫПЕЧКА'!$Q$278</f>
        <v>3</v>
      </c>
      <c r="BI136" s="10"/>
      <c r="BJ136" s="10"/>
      <c r="BK136" s="10"/>
      <c r="BL136" s="10"/>
      <c r="BM136" s="11"/>
      <c r="BN136" s="11">
        <f>'[1]ГАСТРОНОМИЯ, ВЫПЕЧКА'!$Q$277</f>
        <v>1</v>
      </c>
      <c r="BO136" s="11"/>
      <c r="BP136" s="10">
        <f>'[1]ГАСТРОНОМИЯ, ВЫПЕЧКА'!$Q$280</f>
        <v>8.3000000000000007</v>
      </c>
    </row>
    <row r="137" spans="1:95" s="2" customFormat="1" ht="15.75" customHeight="1" x14ac:dyDescent="0.25">
      <c r="A137" s="293" t="s">
        <v>221</v>
      </c>
      <c r="B137" s="144">
        <v>200</v>
      </c>
      <c r="C137" s="124"/>
      <c r="D137" s="124"/>
      <c r="E137" s="124"/>
      <c r="F137" s="124">
        <v>200</v>
      </c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5"/>
      <c r="BN137" s="125"/>
      <c r="BO137" s="125"/>
      <c r="BP137" s="124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</row>
    <row r="138" spans="1:95" s="2" customFormat="1" ht="15.75" customHeight="1" x14ac:dyDescent="0.25">
      <c r="A138" s="293"/>
      <c r="B138" s="144">
        <v>200</v>
      </c>
      <c r="C138" s="124"/>
      <c r="D138" s="124"/>
      <c r="E138" s="124"/>
      <c r="F138" s="124">
        <v>200</v>
      </c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5"/>
      <c r="BN138" s="125"/>
      <c r="BO138" s="125"/>
      <c r="BP138" s="124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</row>
    <row r="139" spans="1:95" ht="15" customHeight="1" x14ac:dyDescent="0.25">
      <c r="A139" s="292" t="s">
        <v>202</v>
      </c>
      <c r="B139" s="6">
        <v>200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>
        <f>[1]НАПИТКИ!$Q$359</f>
        <v>50</v>
      </c>
      <c r="AQ139" s="7">
        <f>[1]НАПИТКИ!$Q$360</f>
        <v>50</v>
      </c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>
        <f>[1]НАПИТКИ!$Q$361</f>
        <v>7</v>
      </c>
      <c r="BI139" s="7"/>
      <c r="BJ139" s="7"/>
      <c r="BK139" s="7">
        <f>[1]НАПИТКИ!$Q$362</f>
        <v>6</v>
      </c>
      <c r="BL139" s="7"/>
      <c r="BM139" s="8"/>
      <c r="BN139" s="8"/>
      <c r="BO139" s="8"/>
      <c r="BP139" s="7"/>
    </row>
    <row r="140" spans="1:95" ht="15" customHeight="1" x14ac:dyDescent="0.25">
      <c r="A140" s="292"/>
      <c r="B140" s="31">
        <v>200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>
        <f>[1]НАПИТКИ!$Q$359</f>
        <v>50</v>
      </c>
      <c r="AQ140" s="12">
        <f>[1]НАПИТКИ!$Q$360</f>
        <v>50</v>
      </c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>
        <f>[1]НАПИТКИ!$Q$361</f>
        <v>7</v>
      </c>
      <c r="BI140" s="12"/>
      <c r="BJ140" s="12"/>
      <c r="BK140" s="12">
        <f>[1]НАПИТКИ!$Q$362</f>
        <v>6</v>
      </c>
      <c r="BL140" s="12"/>
      <c r="BM140" s="13"/>
      <c r="BN140" s="13"/>
      <c r="BO140" s="13"/>
      <c r="BP140" s="12"/>
    </row>
    <row r="141" spans="1:95" ht="15.75" customHeight="1" x14ac:dyDescent="0.25">
      <c r="A141" s="235" t="s">
        <v>72</v>
      </c>
      <c r="B141" s="6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8"/>
      <c r="BO141" s="8"/>
      <c r="BP141" s="7"/>
      <c r="BQ141" s="7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</row>
    <row r="142" spans="1:95" ht="15.75" customHeight="1" thickBot="1" x14ac:dyDescent="0.3">
      <c r="A142" s="236"/>
      <c r="B142" s="9">
        <v>25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>
        <f>'[1]ГАСТРОНОМИЯ, ВЫПЕЧКА'!$F$229</f>
        <v>25</v>
      </c>
      <c r="BG142" s="10"/>
      <c r="BH142" s="10"/>
      <c r="BI142" s="10"/>
      <c r="BJ142" s="10"/>
      <c r="BK142" s="10"/>
      <c r="BL142" s="10"/>
      <c r="BM142" s="10"/>
      <c r="BN142" s="11"/>
      <c r="BO142" s="11"/>
      <c r="BP142" s="10"/>
      <c r="BQ142" s="10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</row>
    <row r="143" spans="1:95" ht="15.75" hidden="1" customHeight="1" x14ac:dyDescent="0.25">
      <c r="A143" s="292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8"/>
      <c r="BN143" s="8"/>
      <c r="BO143" s="8"/>
      <c r="BP143" s="7"/>
    </row>
    <row r="144" spans="1:95" ht="15.75" hidden="1" customHeight="1" thickBot="1" x14ac:dyDescent="0.3">
      <c r="A144" s="292"/>
      <c r="B144" s="14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1"/>
      <c r="BN144" s="11"/>
      <c r="BO144" s="11"/>
      <c r="BP144" s="10"/>
    </row>
    <row r="145" spans="1:95" ht="15.75" customHeight="1" thickTop="1" x14ac:dyDescent="0.25">
      <c r="A145" s="244" t="s">
        <v>116</v>
      </c>
      <c r="B145" s="63" t="s">
        <v>128</v>
      </c>
      <c r="C145" s="17">
        <f>C135+C137+C139+C141+C143</f>
        <v>56.7</v>
      </c>
      <c r="D145" s="17">
        <f t="shared" ref="D145:BO146" si="34">D135+D137+D139+D141+D143</f>
        <v>0</v>
      </c>
      <c r="E145" s="17">
        <f t="shared" si="34"/>
        <v>0</v>
      </c>
      <c r="F145" s="17">
        <f t="shared" si="34"/>
        <v>200</v>
      </c>
      <c r="G145" s="17">
        <f t="shared" si="34"/>
        <v>0</v>
      </c>
      <c r="H145" s="17">
        <f t="shared" si="34"/>
        <v>0</v>
      </c>
      <c r="I145" s="17">
        <f t="shared" si="34"/>
        <v>0</v>
      </c>
      <c r="J145" s="17">
        <f t="shared" si="34"/>
        <v>0</v>
      </c>
      <c r="K145" s="17">
        <f t="shared" si="34"/>
        <v>0</v>
      </c>
      <c r="L145" s="17">
        <f t="shared" si="34"/>
        <v>0</v>
      </c>
      <c r="M145" s="17">
        <f t="shared" si="34"/>
        <v>0</v>
      </c>
      <c r="N145" s="17">
        <f t="shared" si="34"/>
        <v>0</v>
      </c>
      <c r="O145" s="17">
        <f t="shared" si="34"/>
        <v>0</v>
      </c>
      <c r="P145" s="17">
        <f t="shared" si="34"/>
        <v>0</v>
      </c>
      <c r="Q145" s="17">
        <f t="shared" si="34"/>
        <v>0</v>
      </c>
      <c r="R145" s="17">
        <f t="shared" si="34"/>
        <v>0</v>
      </c>
      <c r="S145" s="17">
        <f t="shared" si="34"/>
        <v>0</v>
      </c>
      <c r="T145" s="17">
        <f t="shared" si="34"/>
        <v>0</v>
      </c>
      <c r="U145" s="17">
        <f t="shared" si="34"/>
        <v>0.1</v>
      </c>
      <c r="V145" s="17">
        <f t="shared" si="34"/>
        <v>0</v>
      </c>
      <c r="W145" s="17">
        <f t="shared" si="34"/>
        <v>0</v>
      </c>
      <c r="X145" s="17">
        <f t="shared" si="34"/>
        <v>0</v>
      </c>
      <c r="Y145" s="17">
        <f t="shared" si="34"/>
        <v>0</v>
      </c>
      <c r="Z145" s="17">
        <f t="shared" si="34"/>
        <v>0</v>
      </c>
      <c r="AA145" s="17">
        <f t="shared" si="34"/>
        <v>0</v>
      </c>
      <c r="AB145" s="17">
        <f t="shared" si="34"/>
        <v>0</v>
      </c>
      <c r="AC145" s="17">
        <f t="shared" si="34"/>
        <v>0</v>
      </c>
      <c r="AD145" s="17">
        <f t="shared" si="34"/>
        <v>0</v>
      </c>
      <c r="AE145" s="17">
        <f t="shared" si="34"/>
        <v>0</v>
      </c>
      <c r="AF145" s="17">
        <f t="shared" si="34"/>
        <v>0</v>
      </c>
      <c r="AG145" s="17">
        <f t="shared" si="34"/>
        <v>0</v>
      </c>
      <c r="AH145" s="17">
        <f t="shared" si="34"/>
        <v>0</v>
      </c>
      <c r="AI145" s="17">
        <f t="shared" si="34"/>
        <v>0</v>
      </c>
      <c r="AJ145" s="17">
        <f t="shared" si="34"/>
        <v>0</v>
      </c>
      <c r="AK145" s="17">
        <f t="shared" si="34"/>
        <v>0</v>
      </c>
      <c r="AL145" s="17">
        <f t="shared" si="34"/>
        <v>0</v>
      </c>
      <c r="AM145" s="17">
        <f t="shared" si="34"/>
        <v>0</v>
      </c>
      <c r="AN145" s="17">
        <f t="shared" si="34"/>
        <v>0</v>
      </c>
      <c r="AO145" s="17">
        <f t="shared" si="34"/>
        <v>0</v>
      </c>
      <c r="AP145" s="17">
        <f t="shared" si="34"/>
        <v>50</v>
      </c>
      <c r="AQ145" s="17">
        <f t="shared" si="34"/>
        <v>50</v>
      </c>
      <c r="AR145" s="17">
        <f t="shared" si="34"/>
        <v>0</v>
      </c>
      <c r="AS145" s="17">
        <f t="shared" si="34"/>
        <v>0</v>
      </c>
      <c r="AT145" s="17">
        <f t="shared" si="34"/>
        <v>0</v>
      </c>
      <c r="AU145" s="17">
        <f t="shared" si="34"/>
        <v>56.7</v>
      </c>
      <c r="AV145" s="17">
        <f t="shared" si="34"/>
        <v>0</v>
      </c>
      <c r="AW145" s="17">
        <f t="shared" si="34"/>
        <v>0</v>
      </c>
      <c r="AX145" s="17">
        <f t="shared" si="34"/>
        <v>0</v>
      </c>
      <c r="AY145" s="17">
        <f t="shared" si="34"/>
        <v>0</v>
      </c>
      <c r="AZ145" s="17">
        <f t="shared" si="34"/>
        <v>0</v>
      </c>
      <c r="BA145" s="17">
        <f t="shared" si="34"/>
        <v>0</v>
      </c>
      <c r="BB145" s="17">
        <f t="shared" si="34"/>
        <v>0</v>
      </c>
      <c r="BC145" s="17">
        <f t="shared" si="34"/>
        <v>0</v>
      </c>
      <c r="BD145" s="17">
        <f t="shared" si="34"/>
        <v>0</v>
      </c>
      <c r="BE145" s="17">
        <f t="shared" si="34"/>
        <v>0</v>
      </c>
      <c r="BF145" s="17">
        <f t="shared" si="34"/>
        <v>0</v>
      </c>
      <c r="BG145" s="17">
        <v>0</v>
      </c>
      <c r="BH145" s="17">
        <f t="shared" si="34"/>
        <v>9</v>
      </c>
      <c r="BI145" s="17">
        <f t="shared" si="34"/>
        <v>0</v>
      </c>
      <c r="BJ145" s="17">
        <f t="shared" si="34"/>
        <v>0</v>
      </c>
      <c r="BK145" s="17">
        <f t="shared" si="34"/>
        <v>6</v>
      </c>
      <c r="BL145" s="17">
        <f t="shared" si="34"/>
        <v>0</v>
      </c>
      <c r="BM145" s="17">
        <f t="shared" si="34"/>
        <v>0</v>
      </c>
      <c r="BN145" s="17">
        <f t="shared" si="34"/>
        <v>0.7</v>
      </c>
      <c r="BO145" s="17">
        <f t="shared" si="34"/>
        <v>0</v>
      </c>
      <c r="BP145" s="17">
        <f>BP135+BP137+BP139+BP141+BP143</f>
        <v>5.6</v>
      </c>
    </row>
    <row r="146" spans="1:95" ht="15.75" customHeight="1" thickBot="1" x14ac:dyDescent="0.3">
      <c r="A146" s="245"/>
      <c r="B146" s="64" t="s">
        <v>130</v>
      </c>
      <c r="C146" s="18">
        <f>C136+C138+C140+C142+C144</f>
        <v>85</v>
      </c>
      <c r="D146" s="18">
        <f t="shared" si="34"/>
        <v>0</v>
      </c>
      <c r="E146" s="18">
        <f t="shared" si="34"/>
        <v>0</v>
      </c>
      <c r="F146" s="18">
        <f t="shared" si="34"/>
        <v>200</v>
      </c>
      <c r="G146" s="18">
        <f t="shared" si="34"/>
        <v>0</v>
      </c>
      <c r="H146" s="18">
        <f t="shared" si="34"/>
        <v>0</v>
      </c>
      <c r="I146" s="18">
        <f t="shared" si="34"/>
        <v>0</v>
      </c>
      <c r="J146" s="18">
        <f t="shared" si="34"/>
        <v>0</v>
      </c>
      <c r="K146" s="18">
        <f t="shared" si="34"/>
        <v>0</v>
      </c>
      <c r="L146" s="18">
        <f t="shared" si="34"/>
        <v>0</v>
      </c>
      <c r="M146" s="18">
        <f t="shared" si="34"/>
        <v>0</v>
      </c>
      <c r="N146" s="18">
        <f t="shared" si="34"/>
        <v>0</v>
      </c>
      <c r="O146" s="18">
        <f t="shared" si="34"/>
        <v>0</v>
      </c>
      <c r="P146" s="18">
        <f t="shared" si="34"/>
        <v>0</v>
      </c>
      <c r="Q146" s="18">
        <f t="shared" si="34"/>
        <v>0</v>
      </c>
      <c r="R146" s="18">
        <f t="shared" si="34"/>
        <v>0</v>
      </c>
      <c r="S146" s="18">
        <f t="shared" si="34"/>
        <v>0</v>
      </c>
      <c r="T146" s="18">
        <f t="shared" si="34"/>
        <v>0</v>
      </c>
      <c r="U146" s="18">
        <f t="shared" si="34"/>
        <v>0.1</v>
      </c>
      <c r="V146" s="18">
        <f t="shared" si="34"/>
        <v>0</v>
      </c>
      <c r="W146" s="18">
        <f t="shared" si="34"/>
        <v>0</v>
      </c>
      <c r="X146" s="18">
        <f t="shared" si="34"/>
        <v>0</v>
      </c>
      <c r="Y146" s="18">
        <f t="shared" si="34"/>
        <v>0</v>
      </c>
      <c r="Z146" s="18">
        <f t="shared" si="34"/>
        <v>0</v>
      </c>
      <c r="AA146" s="18">
        <f t="shared" si="34"/>
        <v>0</v>
      </c>
      <c r="AB146" s="18">
        <f t="shared" si="34"/>
        <v>0</v>
      </c>
      <c r="AC146" s="18">
        <f t="shared" si="34"/>
        <v>0</v>
      </c>
      <c r="AD146" s="18">
        <f t="shared" si="34"/>
        <v>0</v>
      </c>
      <c r="AE146" s="18">
        <f t="shared" si="34"/>
        <v>0</v>
      </c>
      <c r="AF146" s="18">
        <f t="shared" si="34"/>
        <v>0</v>
      </c>
      <c r="AG146" s="18">
        <f t="shared" si="34"/>
        <v>0</v>
      </c>
      <c r="AH146" s="18">
        <f t="shared" si="34"/>
        <v>0</v>
      </c>
      <c r="AI146" s="18">
        <f t="shared" si="34"/>
        <v>0</v>
      </c>
      <c r="AJ146" s="18">
        <f t="shared" si="34"/>
        <v>0</v>
      </c>
      <c r="AK146" s="18">
        <f t="shared" si="34"/>
        <v>0</v>
      </c>
      <c r="AL146" s="18">
        <f t="shared" si="34"/>
        <v>0</v>
      </c>
      <c r="AM146" s="18">
        <f t="shared" si="34"/>
        <v>0</v>
      </c>
      <c r="AN146" s="18">
        <f t="shared" si="34"/>
        <v>0</v>
      </c>
      <c r="AO146" s="18">
        <f t="shared" si="34"/>
        <v>0</v>
      </c>
      <c r="AP146" s="18">
        <f t="shared" si="34"/>
        <v>50</v>
      </c>
      <c r="AQ146" s="18">
        <f t="shared" si="34"/>
        <v>50</v>
      </c>
      <c r="AR146" s="18">
        <f t="shared" si="34"/>
        <v>0</v>
      </c>
      <c r="AS146" s="18">
        <f t="shared" si="34"/>
        <v>0</v>
      </c>
      <c r="AT146" s="18">
        <f t="shared" si="34"/>
        <v>0</v>
      </c>
      <c r="AU146" s="18">
        <f t="shared" si="34"/>
        <v>85</v>
      </c>
      <c r="AV146" s="18">
        <f t="shared" si="34"/>
        <v>0</v>
      </c>
      <c r="AW146" s="18">
        <f t="shared" si="34"/>
        <v>0</v>
      </c>
      <c r="AX146" s="18">
        <f t="shared" si="34"/>
        <v>0</v>
      </c>
      <c r="AY146" s="18">
        <f t="shared" si="34"/>
        <v>0</v>
      </c>
      <c r="AZ146" s="18">
        <f t="shared" si="34"/>
        <v>0</v>
      </c>
      <c r="BA146" s="18">
        <f t="shared" si="34"/>
        <v>0</v>
      </c>
      <c r="BB146" s="18">
        <f t="shared" si="34"/>
        <v>0</v>
      </c>
      <c r="BC146" s="18">
        <f t="shared" si="34"/>
        <v>0</v>
      </c>
      <c r="BD146" s="18">
        <f t="shared" si="34"/>
        <v>0</v>
      </c>
      <c r="BE146" s="18">
        <f t="shared" si="34"/>
        <v>0</v>
      </c>
      <c r="BF146" s="18">
        <f t="shared" si="34"/>
        <v>25</v>
      </c>
      <c r="BG146" s="18">
        <v>0</v>
      </c>
      <c r="BH146" s="18">
        <f t="shared" si="34"/>
        <v>10</v>
      </c>
      <c r="BI146" s="18">
        <f t="shared" si="34"/>
        <v>0</v>
      </c>
      <c r="BJ146" s="18">
        <f t="shared" si="34"/>
        <v>0</v>
      </c>
      <c r="BK146" s="18">
        <f t="shared" si="34"/>
        <v>6</v>
      </c>
      <c r="BL146" s="18">
        <f t="shared" si="34"/>
        <v>0</v>
      </c>
      <c r="BM146" s="18">
        <f t="shared" si="34"/>
        <v>0</v>
      </c>
      <c r="BN146" s="18">
        <f t="shared" si="34"/>
        <v>1</v>
      </c>
      <c r="BO146" s="18">
        <f t="shared" si="34"/>
        <v>0</v>
      </c>
      <c r="BP146" s="18">
        <f>BP136+BP138+BP140+BP142+BP144</f>
        <v>8.3000000000000007</v>
      </c>
    </row>
    <row r="147" spans="1:95" ht="15.75" customHeight="1" thickTop="1" x14ac:dyDescent="0.25">
      <c r="A147" s="245"/>
      <c r="B147" s="74" t="s">
        <v>173</v>
      </c>
      <c r="C147" s="75">
        <v>48.5</v>
      </c>
      <c r="D147" s="75"/>
      <c r="E147" s="75"/>
      <c r="F147" s="75">
        <v>166.6</v>
      </c>
      <c r="G147" s="75"/>
      <c r="H147" s="75">
        <v>54</v>
      </c>
      <c r="I147" s="75"/>
      <c r="J147" s="75">
        <v>156</v>
      </c>
      <c r="K147" s="75">
        <v>262</v>
      </c>
      <c r="L147" s="75">
        <v>210</v>
      </c>
      <c r="M147" s="75">
        <v>390</v>
      </c>
      <c r="N147" s="75">
        <v>400</v>
      </c>
      <c r="O147" s="75">
        <v>180</v>
      </c>
      <c r="P147" s="75">
        <v>233</v>
      </c>
      <c r="Q147" s="75">
        <v>254</v>
      </c>
      <c r="R147" s="75">
        <v>117</v>
      </c>
      <c r="S147" s="75"/>
      <c r="T147" s="75">
        <v>155</v>
      </c>
      <c r="U147" s="75">
        <v>7.2</v>
      </c>
      <c r="V147" s="75">
        <v>26.5</v>
      </c>
      <c r="W147" s="75">
        <v>44</v>
      </c>
      <c r="X147" s="75">
        <v>13.5</v>
      </c>
      <c r="Y147" s="75">
        <v>23</v>
      </c>
      <c r="Z147" s="75">
        <v>22</v>
      </c>
      <c r="AA147" s="75"/>
      <c r="AB147" s="75"/>
      <c r="AC147" s="75">
        <v>60</v>
      </c>
      <c r="AD147" s="75">
        <v>60</v>
      </c>
      <c r="AE147" s="75"/>
      <c r="AF147" s="75">
        <v>115</v>
      </c>
      <c r="AG147" s="75">
        <v>75</v>
      </c>
      <c r="AH147" s="75">
        <v>80.599999999999994</v>
      </c>
      <c r="AI147" s="75">
        <v>26</v>
      </c>
      <c r="AJ147" s="75">
        <v>70</v>
      </c>
      <c r="AK147" s="75">
        <v>82</v>
      </c>
      <c r="AL147" s="75">
        <v>123.3</v>
      </c>
      <c r="AM147" s="75">
        <v>202</v>
      </c>
      <c r="AN147" s="75"/>
      <c r="AO147" s="75"/>
      <c r="AP147" s="75">
        <v>17.3</v>
      </c>
      <c r="AQ147" s="75">
        <v>12.6</v>
      </c>
      <c r="AR147" s="75">
        <v>49</v>
      </c>
      <c r="AS147" s="75">
        <v>22</v>
      </c>
      <c r="AT147" s="75">
        <v>51</v>
      </c>
      <c r="AU147" s="75">
        <v>30</v>
      </c>
      <c r="AV147" s="75">
        <v>29</v>
      </c>
      <c r="AW147" s="75">
        <v>45</v>
      </c>
      <c r="AX147" s="75"/>
      <c r="AY147" s="75">
        <v>36</v>
      </c>
      <c r="AZ147" s="75">
        <v>90.5</v>
      </c>
      <c r="BA147" s="75">
        <v>24</v>
      </c>
      <c r="BB147" s="75">
        <v>37</v>
      </c>
      <c r="BC147" s="75">
        <v>42</v>
      </c>
      <c r="BD147" s="75"/>
      <c r="BE147" s="75">
        <v>109</v>
      </c>
      <c r="BF147" s="75">
        <v>252.6</v>
      </c>
      <c r="BG147" s="75">
        <v>12</v>
      </c>
      <c r="BH147" s="75">
        <v>53</v>
      </c>
      <c r="BI147" s="75">
        <v>220</v>
      </c>
      <c r="BJ147" s="75">
        <v>300</v>
      </c>
      <c r="BK147" s="75">
        <v>80</v>
      </c>
      <c r="BL147" s="75">
        <v>180</v>
      </c>
      <c r="BM147" s="75"/>
      <c r="BN147" s="75">
        <v>250</v>
      </c>
      <c r="BO147" s="75"/>
      <c r="BP147" s="75">
        <v>132.19999999999999</v>
      </c>
      <c r="BQ147" s="196"/>
    </row>
    <row r="148" spans="1:95" ht="15.75" customHeight="1" x14ac:dyDescent="0.25">
      <c r="A148" s="245"/>
      <c r="B148" s="66" t="s">
        <v>128</v>
      </c>
      <c r="C148" s="67">
        <f>C145*C147/1000</f>
        <v>2.7</v>
      </c>
      <c r="D148" s="67">
        <f t="shared" ref="D148:T148" si="35">D145*D147/1000</f>
        <v>0</v>
      </c>
      <c r="E148" s="67">
        <f t="shared" si="35"/>
        <v>0</v>
      </c>
      <c r="F148" s="67">
        <f t="shared" si="35"/>
        <v>33.299999999999997</v>
      </c>
      <c r="G148" s="67">
        <f t="shared" si="35"/>
        <v>0</v>
      </c>
      <c r="H148" s="67">
        <f t="shared" si="35"/>
        <v>0</v>
      </c>
      <c r="I148" s="67">
        <f t="shared" si="35"/>
        <v>0</v>
      </c>
      <c r="J148" s="67">
        <f t="shared" si="35"/>
        <v>0</v>
      </c>
      <c r="K148" s="67">
        <f t="shared" si="35"/>
        <v>0</v>
      </c>
      <c r="L148" s="67">
        <f t="shared" si="35"/>
        <v>0</v>
      </c>
      <c r="M148" s="67">
        <f t="shared" si="35"/>
        <v>0</v>
      </c>
      <c r="N148" s="67">
        <f t="shared" si="35"/>
        <v>0</v>
      </c>
      <c r="O148" s="67">
        <f t="shared" si="35"/>
        <v>0</v>
      </c>
      <c r="P148" s="67">
        <f t="shared" si="35"/>
        <v>0</v>
      </c>
      <c r="Q148" s="67">
        <f t="shared" si="35"/>
        <v>0</v>
      </c>
      <c r="R148" s="67">
        <f t="shared" si="35"/>
        <v>0</v>
      </c>
      <c r="S148" s="67">
        <f t="shared" si="35"/>
        <v>0</v>
      </c>
      <c r="T148" s="67">
        <f t="shared" si="35"/>
        <v>0</v>
      </c>
      <c r="U148" s="67">
        <f>U145*U147</f>
        <v>0.7</v>
      </c>
      <c r="V148" s="67">
        <f t="shared" ref="V148:BK148" si="36">V145*V147/1000</f>
        <v>0</v>
      </c>
      <c r="W148" s="67">
        <f t="shared" si="36"/>
        <v>0</v>
      </c>
      <c r="X148" s="67">
        <f t="shared" si="36"/>
        <v>0</v>
      </c>
      <c r="Y148" s="67">
        <f t="shared" si="36"/>
        <v>0</v>
      </c>
      <c r="Z148" s="67">
        <f t="shared" si="36"/>
        <v>0</v>
      </c>
      <c r="AA148" s="67">
        <f t="shared" si="36"/>
        <v>0</v>
      </c>
      <c r="AB148" s="67">
        <f t="shared" si="36"/>
        <v>0</v>
      </c>
      <c r="AC148" s="67">
        <f t="shared" si="36"/>
        <v>0</v>
      </c>
      <c r="AD148" s="67">
        <f t="shared" si="36"/>
        <v>0</v>
      </c>
      <c r="AE148" s="67">
        <f t="shared" si="36"/>
        <v>0</v>
      </c>
      <c r="AF148" s="67">
        <f t="shared" si="36"/>
        <v>0</v>
      </c>
      <c r="AG148" s="67">
        <f t="shared" si="36"/>
        <v>0</v>
      </c>
      <c r="AH148" s="67">
        <f t="shared" si="36"/>
        <v>0</v>
      </c>
      <c r="AI148" s="67">
        <f t="shared" si="36"/>
        <v>0</v>
      </c>
      <c r="AJ148" s="67">
        <f t="shared" si="36"/>
        <v>0</v>
      </c>
      <c r="AK148" s="67">
        <f t="shared" si="36"/>
        <v>0</v>
      </c>
      <c r="AL148" s="67">
        <f t="shared" si="36"/>
        <v>0</v>
      </c>
      <c r="AM148" s="67">
        <f t="shared" si="36"/>
        <v>0</v>
      </c>
      <c r="AN148" s="67">
        <f t="shared" si="36"/>
        <v>0</v>
      </c>
      <c r="AO148" s="67">
        <f t="shared" si="36"/>
        <v>0</v>
      </c>
      <c r="AP148" s="67">
        <f t="shared" si="36"/>
        <v>0.9</v>
      </c>
      <c r="AQ148" s="67">
        <f t="shared" si="36"/>
        <v>0.6</v>
      </c>
      <c r="AR148" s="67">
        <f t="shared" si="36"/>
        <v>0</v>
      </c>
      <c r="AS148" s="67">
        <f t="shared" si="36"/>
        <v>0</v>
      </c>
      <c r="AT148" s="67">
        <f t="shared" si="36"/>
        <v>0</v>
      </c>
      <c r="AU148" s="67">
        <f t="shared" si="36"/>
        <v>1.7</v>
      </c>
      <c r="AV148" s="67">
        <f t="shared" si="36"/>
        <v>0</v>
      </c>
      <c r="AW148" s="67">
        <f t="shared" si="36"/>
        <v>0</v>
      </c>
      <c r="AX148" s="67">
        <f t="shared" si="36"/>
        <v>0</v>
      </c>
      <c r="AY148" s="67">
        <f t="shared" si="36"/>
        <v>0</v>
      </c>
      <c r="AZ148" s="67">
        <f t="shared" si="36"/>
        <v>0</v>
      </c>
      <c r="BA148" s="67">
        <f t="shared" si="36"/>
        <v>0</v>
      </c>
      <c r="BB148" s="67">
        <f t="shared" si="36"/>
        <v>0</v>
      </c>
      <c r="BC148" s="67">
        <f t="shared" si="36"/>
        <v>0</v>
      </c>
      <c r="BD148" s="67">
        <f t="shared" si="36"/>
        <v>0</v>
      </c>
      <c r="BE148" s="67">
        <f t="shared" si="36"/>
        <v>0</v>
      </c>
      <c r="BF148" s="67">
        <f t="shared" si="36"/>
        <v>0</v>
      </c>
      <c r="BG148" s="67">
        <f t="shared" si="36"/>
        <v>0</v>
      </c>
      <c r="BH148" s="67">
        <f t="shared" si="36"/>
        <v>0.5</v>
      </c>
      <c r="BI148" s="67">
        <f t="shared" si="36"/>
        <v>0</v>
      </c>
      <c r="BJ148" s="67">
        <f t="shared" si="36"/>
        <v>0</v>
      </c>
      <c r="BK148" s="67">
        <f t="shared" si="36"/>
        <v>0.5</v>
      </c>
      <c r="BL148" s="67">
        <f>BL145*BL147/1000</f>
        <v>0</v>
      </c>
      <c r="BM148" s="67">
        <f>BM145*BM147/1000</f>
        <v>0</v>
      </c>
      <c r="BN148" s="67">
        <f>BN145*BN147/1000</f>
        <v>0.2</v>
      </c>
      <c r="BO148" s="67">
        <f>BO145*BO147/1000</f>
        <v>0</v>
      </c>
      <c r="BP148" s="67">
        <f>BP145*BP147/920</f>
        <v>0.8</v>
      </c>
      <c r="BQ148" s="197">
        <f>SUM(C148:BP148)</f>
        <v>41.9</v>
      </c>
    </row>
    <row r="149" spans="1:95" ht="15.75" customHeight="1" thickBot="1" x14ac:dyDescent="0.3">
      <c r="A149" s="246"/>
      <c r="B149" s="64" t="s">
        <v>130</v>
      </c>
      <c r="C149" s="18">
        <f>C146*C147/1000</f>
        <v>4.0999999999999996</v>
      </c>
      <c r="D149" s="18">
        <f t="shared" ref="D149:T149" si="37">D146*D147/1000</f>
        <v>0</v>
      </c>
      <c r="E149" s="18">
        <f t="shared" si="37"/>
        <v>0</v>
      </c>
      <c r="F149" s="18">
        <f t="shared" si="37"/>
        <v>33.299999999999997</v>
      </c>
      <c r="G149" s="18">
        <f t="shared" si="37"/>
        <v>0</v>
      </c>
      <c r="H149" s="18">
        <f t="shared" si="37"/>
        <v>0</v>
      </c>
      <c r="I149" s="18">
        <f t="shared" si="37"/>
        <v>0</v>
      </c>
      <c r="J149" s="18">
        <f t="shared" si="37"/>
        <v>0</v>
      </c>
      <c r="K149" s="18">
        <f t="shared" si="37"/>
        <v>0</v>
      </c>
      <c r="L149" s="18">
        <f t="shared" si="37"/>
        <v>0</v>
      </c>
      <c r="M149" s="18">
        <f t="shared" si="37"/>
        <v>0</v>
      </c>
      <c r="N149" s="18">
        <f t="shared" si="37"/>
        <v>0</v>
      </c>
      <c r="O149" s="18">
        <f t="shared" si="37"/>
        <v>0</v>
      </c>
      <c r="P149" s="18">
        <f t="shared" si="37"/>
        <v>0</v>
      </c>
      <c r="Q149" s="18">
        <f t="shared" si="37"/>
        <v>0</v>
      </c>
      <c r="R149" s="18">
        <f t="shared" si="37"/>
        <v>0</v>
      </c>
      <c r="S149" s="18">
        <f t="shared" si="37"/>
        <v>0</v>
      </c>
      <c r="T149" s="18">
        <f t="shared" si="37"/>
        <v>0</v>
      </c>
      <c r="U149" s="18">
        <f>U146*U147</f>
        <v>0.7</v>
      </c>
      <c r="V149" s="18">
        <f t="shared" ref="V149:BK149" si="38">V146*V147/1000</f>
        <v>0</v>
      </c>
      <c r="W149" s="18">
        <f t="shared" si="38"/>
        <v>0</v>
      </c>
      <c r="X149" s="18">
        <f t="shared" si="38"/>
        <v>0</v>
      </c>
      <c r="Y149" s="18">
        <f t="shared" si="38"/>
        <v>0</v>
      </c>
      <c r="Z149" s="18">
        <f t="shared" si="38"/>
        <v>0</v>
      </c>
      <c r="AA149" s="18">
        <f t="shared" si="38"/>
        <v>0</v>
      </c>
      <c r="AB149" s="18">
        <f t="shared" si="38"/>
        <v>0</v>
      </c>
      <c r="AC149" s="18">
        <f t="shared" si="38"/>
        <v>0</v>
      </c>
      <c r="AD149" s="18">
        <f t="shared" si="38"/>
        <v>0</v>
      </c>
      <c r="AE149" s="18">
        <f t="shared" si="38"/>
        <v>0</v>
      </c>
      <c r="AF149" s="18">
        <f t="shared" si="38"/>
        <v>0</v>
      </c>
      <c r="AG149" s="18">
        <f t="shared" si="38"/>
        <v>0</v>
      </c>
      <c r="AH149" s="18">
        <f t="shared" si="38"/>
        <v>0</v>
      </c>
      <c r="AI149" s="18">
        <f t="shared" si="38"/>
        <v>0</v>
      </c>
      <c r="AJ149" s="18">
        <f t="shared" si="38"/>
        <v>0</v>
      </c>
      <c r="AK149" s="18">
        <f t="shared" si="38"/>
        <v>0</v>
      </c>
      <c r="AL149" s="18">
        <f t="shared" si="38"/>
        <v>0</v>
      </c>
      <c r="AM149" s="18">
        <f t="shared" si="38"/>
        <v>0</v>
      </c>
      <c r="AN149" s="18">
        <f t="shared" si="38"/>
        <v>0</v>
      </c>
      <c r="AO149" s="18">
        <f t="shared" si="38"/>
        <v>0</v>
      </c>
      <c r="AP149" s="18">
        <f t="shared" si="38"/>
        <v>0.9</v>
      </c>
      <c r="AQ149" s="18">
        <f t="shared" si="38"/>
        <v>0.6</v>
      </c>
      <c r="AR149" s="18">
        <f t="shared" si="38"/>
        <v>0</v>
      </c>
      <c r="AS149" s="18">
        <f t="shared" si="38"/>
        <v>0</v>
      </c>
      <c r="AT149" s="18">
        <f t="shared" si="38"/>
        <v>0</v>
      </c>
      <c r="AU149" s="18">
        <f t="shared" si="38"/>
        <v>2.6</v>
      </c>
      <c r="AV149" s="18">
        <f t="shared" si="38"/>
        <v>0</v>
      </c>
      <c r="AW149" s="18">
        <f t="shared" si="38"/>
        <v>0</v>
      </c>
      <c r="AX149" s="18">
        <f t="shared" si="38"/>
        <v>0</v>
      </c>
      <c r="AY149" s="18">
        <f t="shared" si="38"/>
        <v>0</v>
      </c>
      <c r="AZ149" s="18">
        <f t="shared" si="38"/>
        <v>0</v>
      </c>
      <c r="BA149" s="18">
        <f t="shared" si="38"/>
        <v>0</v>
      </c>
      <c r="BB149" s="18">
        <f t="shared" si="38"/>
        <v>0</v>
      </c>
      <c r="BC149" s="18">
        <f t="shared" si="38"/>
        <v>0</v>
      </c>
      <c r="BD149" s="18">
        <f t="shared" si="38"/>
        <v>0</v>
      </c>
      <c r="BE149" s="18">
        <f t="shared" si="38"/>
        <v>0</v>
      </c>
      <c r="BF149" s="18">
        <f t="shared" si="38"/>
        <v>6.3</v>
      </c>
      <c r="BG149" s="18">
        <f t="shared" si="38"/>
        <v>0</v>
      </c>
      <c r="BH149" s="18">
        <f t="shared" si="38"/>
        <v>0.5</v>
      </c>
      <c r="BI149" s="18">
        <f t="shared" si="38"/>
        <v>0</v>
      </c>
      <c r="BJ149" s="18">
        <f t="shared" si="38"/>
        <v>0</v>
      </c>
      <c r="BK149" s="18">
        <f t="shared" si="38"/>
        <v>0.5</v>
      </c>
      <c r="BL149" s="18">
        <f>BL146*BL147/1000</f>
        <v>0</v>
      </c>
      <c r="BM149" s="18">
        <f>BM146*BM147/1000</f>
        <v>0</v>
      </c>
      <c r="BN149" s="18">
        <f>BN146*BN147/1000</f>
        <v>0.3</v>
      </c>
      <c r="BO149" s="18">
        <f>BO146*BO147/1000</f>
        <v>0</v>
      </c>
      <c r="BP149" s="18">
        <f>BP146*BP147/920</f>
        <v>1.2</v>
      </c>
      <c r="BQ149" s="198">
        <f>SUM(C149:BP149)</f>
        <v>51</v>
      </c>
    </row>
    <row r="150" spans="1:95" ht="15" customHeight="1" thickTop="1" x14ac:dyDescent="0.25">
      <c r="A150" s="294" t="s">
        <v>206</v>
      </c>
      <c r="B150" s="19">
        <v>100</v>
      </c>
      <c r="C150" s="20"/>
      <c r="D150" s="20"/>
      <c r="E150" s="20"/>
      <c r="F150" s="20"/>
      <c r="G150" s="20"/>
      <c r="H150" s="20"/>
      <c r="I150" s="20"/>
      <c r="J150" s="20">
        <f>'[1]ЯЙЦО, ТВОРОГ, КАШИ'!$AM$68</f>
        <v>2.4</v>
      </c>
      <c r="K150" s="20">
        <f>'[1]ЯЙЦО, ТВОРОГ, КАШИ'!$AM$60</f>
        <v>76</v>
      </c>
      <c r="L150" s="20"/>
      <c r="M150" s="20">
        <f>'[1]ЯЙЦО, ТВОРОГ, КАШИ'!$AM$66</f>
        <v>2.7</v>
      </c>
      <c r="N150" s="20"/>
      <c r="O150" s="20"/>
      <c r="P150" s="20"/>
      <c r="Q150" s="20"/>
      <c r="R150" s="20"/>
      <c r="S150" s="20"/>
      <c r="T150" s="20"/>
      <c r="U150" s="123">
        <f>'[1]ЯЙЦО, ТВОРОГ, КАШИ'!$AM$62</f>
        <v>0.11</v>
      </c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>
        <f>'[1]ЯЙЦО, ТВОРОГ, КАШИ'!$AM$64</f>
        <v>6.7</v>
      </c>
      <c r="AM150" s="20"/>
      <c r="AN150" s="20"/>
      <c r="AO150" s="20"/>
      <c r="AP150" s="20"/>
      <c r="AQ150" s="20"/>
      <c r="AR150" s="20"/>
      <c r="AS150" s="20">
        <f>'[1]ЯЙЦО, ТВОРОГ, КАШИ'!$AM$67</f>
        <v>2.5</v>
      </c>
      <c r="AT150" s="20"/>
      <c r="AU150" s="20"/>
      <c r="AV150" s="20">
        <f>'[1]ЯЙЦО, ТВОРОГ, КАШИ'!$AM$61</f>
        <v>7.3</v>
      </c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>
        <f>'[1]ЯЙЦО, ТВОРОГ, КАШИ'!$AM$63</f>
        <v>5.3</v>
      </c>
      <c r="BI150" s="20"/>
      <c r="BJ150" s="20"/>
      <c r="BK150" s="20"/>
      <c r="BL150" s="20"/>
      <c r="BM150" s="21"/>
      <c r="BN150" s="22"/>
      <c r="BO150" s="22"/>
      <c r="BP150" s="20"/>
    </row>
    <row r="151" spans="1:95" ht="15" customHeight="1" x14ac:dyDescent="0.25">
      <c r="A151" s="236"/>
      <c r="B151" s="9">
        <v>120</v>
      </c>
      <c r="C151" s="10"/>
      <c r="D151" s="10"/>
      <c r="E151" s="10"/>
      <c r="F151" s="10"/>
      <c r="G151" s="10"/>
      <c r="H151" s="10"/>
      <c r="I151" s="10"/>
      <c r="J151" s="10">
        <f>'[1]ЯЙЦО, ТВОРОГ, КАШИ'!$AB$68</f>
        <v>2.8</v>
      </c>
      <c r="K151" s="10">
        <f>'[1]ЯЙЦО, ТВОРОГ, КАШИ'!$AB$60</f>
        <v>91.2</v>
      </c>
      <c r="L151" s="10"/>
      <c r="M151" s="10">
        <f>'[1]ЯЙЦО, ТВОРОГ, КАШИ'!$AB$66</f>
        <v>3.2</v>
      </c>
      <c r="N151" s="10"/>
      <c r="O151" s="10"/>
      <c r="P151" s="10"/>
      <c r="Q151" s="10"/>
      <c r="R151" s="10"/>
      <c r="S151" s="10"/>
      <c r="T151" s="10"/>
      <c r="U151" s="25">
        <f>'[1]ЯЙЦО, ТВОРОГ, КАШИ'!$AB$62</f>
        <v>0.13</v>
      </c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>
        <f>'[1]ЯЙЦО, ТВОРОГ, КАШИ'!$AB$64</f>
        <v>8</v>
      </c>
      <c r="AM151" s="10"/>
      <c r="AN151" s="10"/>
      <c r="AO151" s="10"/>
      <c r="AP151" s="10"/>
      <c r="AQ151" s="10"/>
      <c r="AR151" s="10"/>
      <c r="AS151" s="10">
        <f>'[1]ЯЙЦО, ТВОРОГ, КАШИ'!$AB$67</f>
        <v>3</v>
      </c>
      <c r="AT151" s="10"/>
      <c r="AU151" s="10"/>
      <c r="AV151" s="10">
        <f>'[1]ЯЙЦО, ТВОРОГ, КАШИ'!$AB$61</f>
        <v>8.8000000000000007</v>
      </c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>
        <f>'[1]ЯЙЦО, ТВОРОГ, КАШИ'!$AB$63</f>
        <v>6.4</v>
      </c>
      <c r="BI151" s="10"/>
      <c r="BJ151" s="10"/>
      <c r="BK151" s="10"/>
      <c r="BL151" s="10"/>
      <c r="BM151" s="23"/>
      <c r="BN151" s="11"/>
      <c r="BO151" s="11"/>
      <c r="BP151" s="10"/>
    </row>
    <row r="152" spans="1:95" ht="15" customHeight="1" x14ac:dyDescent="0.25">
      <c r="A152" s="292" t="s">
        <v>108</v>
      </c>
      <c r="B152" s="32">
        <v>30</v>
      </c>
      <c r="C152" s="7"/>
      <c r="D152" s="7"/>
      <c r="E152" s="7"/>
      <c r="F152" s="7"/>
      <c r="G152" s="7"/>
      <c r="H152" s="7"/>
      <c r="I152" s="7"/>
      <c r="J152" s="7"/>
      <c r="K152" s="7"/>
      <c r="L152" s="7">
        <f>[1]СОУСА!$F$61</f>
        <v>30</v>
      </c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8"/>
      <c r="BN152" s="8"/>
      <c r="BO152" s="8"/>
      <c r="BP152" s="7"/>
    </row>
    <row r="153" spans="1:95" ht="15" customHeight="1" x14ac:dyDescent="0.25">
      <c r="A153" s="292"/>
      <c r="B153" s="33">
        <v>30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>
        <f>[1]СОУСА!$F$61</f>
        <v>30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1"/>
      <c r="BN153" s="11"/>
      <c r="BO153" s="11"/>
      <c r="BP153" s="10"/>
    </row>
    <row r="154" spans="1:95" ht="15.75" customHeight="1" x14ac:dyDescent="0.25">
      <c r="A154" s="292" t="s">
        <v>118</v>
      </c>
      <c r="B154" s="6">
        <v>200</v>
      </c>
      <c r="C154" s="7">
        <f>[1]НАПИТКИ!$Q$96</f>
        <v>100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>
        <f>[1]НАПИТКИ!$Q$98</f>
        <v>8.6999999999999993</v>
      </c>
      <c r="BJ154" s="7">
        <f>[1]НАПИТКИ!$Q$95</f>
        <v>2.9</v>
      </c>
      <c r="BK154" s="7"/>
      <c r="BL154" s="7"/>
      <c r="BM154" s="7"/>
      <c r="BN154" s="8"/>
      <c r="BO154" s="8"/>
      <c r="BP154" s="8"/>
      <c r="BQ154" s="8"/>
    </row>
    <row r="155" spans="1:95" ht="15.75" customHeight="1" x14ac:dyDescent="0.25">
      <c r="A155" s="292"/>
      <c r="B155" s="9">
        <v>200</v>
      </c>
      <c r="C155" s="10">
        <f>[1]НАПИТКИ!$Q$96</f>
        <v>100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>
        <f>[1]НАПИТКИ!$Q$98</f>
        <v>8.6999999999999993</v>
      </c>
      <c r="BJ155" s="10">
        <f>[1]НАПИТКИ!$Q$95</f>
        <v>2.9</v>
      </c>
      <c r="BK155" s="10"/>
      <c r="BL155" s="10"/>
      <c r="BM155" s="10"/>
      <c r="BN155" s="11"/>
      <c r="BO155" s="11"/>
      <c r="BP155" s="11"/>
      <c r="BQ155" s="11"/>
    </row>
    <row r="156" spans="1:95" s="2" customFormat="1" ht="15.75" customHeight="1" x14ac:dyDescent="0.25">
      <c r="A156" s="293" t="s">
        <v>229</v>
      </c>
      <c r="B156" s="19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5"/>
      <c r="BO156" s="125"/>
      <c r="BP156" s="124"/>
      <c r="BQ156" s="9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</row>
    <row r="157" spans="1:95" s="2" customFormat="1" ht="15.75" customHeight="1" thickBot="1" x14ac:dyDescent="0.3">
      <c r="A157" s="240"/>
      <c r="B157" s="195">
        <v>200</v>
      </c>
      <c r="C157" s="128"/>
      <c r="D157" s="128"/>
      <c r="E157" s="128">
        <v>200</v>
      </c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9"/>
      <c r="BO157" s="129"/>
      <c r="BP157" s="129"/>
      <c r="BQ157" s="180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</row>
    <row r="158" spans="1:95" ht="15.75" hidden="1" customHeight="1" x14ac:dyDescent="0.25">
      <c r="A158" s="292"/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8"/>
      <c r="BN158" s="8"/>
      <c r="BO158" s="8"/>
      <c r="BP158" s="7"/>
    </row>
    <row r="159" spans="1:95" ht="15.75" hidden="1" customHeight="1" x14ac:dyDescent="0.25">
      <c r="A159" s="292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1"/>
      <c r="BN159" s="11"/>
      <c r="BO159" s="11"/>
      <c r="BP159" s="10"/>
    </row>
    <row r="160" spans="1:95" ht="15.75" hidden="1" customHeight="1" x14ac:dyDescent="0.25">
      <c r="A160" s="292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8"/>
      <c r="BN160" s="8"/>
      <c r="BO160" s="8"/>
      <c r="BP160" s="7"/>
    </row>
    <row r="161" spans="1:95" ht="15.75" hidden="1" customHeight="1" thickBot="1" x14ac:dyDescent="0.3">
      <c r="A161" s="292"/>
      <c r="B161" s="14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1"/>
      <c r="BN161" s="11"/>
      <c r="BO161" s="11"/>
      <c r="BP161" s="10"/>
    </row>
    <row r="162" spans="1:95" ht="15.75" customHeight="1" thickTop="1" x14ac:dyDescent="0.25">
      <c r="A162" s="244" t="s">
        <v>121</v>
      </c>
      <c r="B162" s="63" t="s">
        <v>128</v>
      </c>
      <c r="C162" s="17">
        <f>C150+C152+C154+C156+C158+C160</f>
        <v>100</v>
      </c>
      <c r="D162" s="17">
        <f t="shared" ref="D162:BO163" si="39">D150+D152+D154+D156+D158+D160</f>
        <v>0</v>
      </c>
      <c r="E162" s="17">
        <f t="shared" si="39"/>
        <v>0</v>
      </c>
      <c r="F162" s="17">
        <f t="shared" si="39"/>
        <v>0</v>
      </c>
      <c r="G162" s="17">
        <f t="shared" si="39"/>
        <v>0</v>
      </c>
      <c r="H162" s="17">
        <f t="shared" si="39"/>
        <v>0</v>
      </c>
      <c r="I162" s="17">
        <f t="shared" si="39"/>
        <v>0</v>
      </c>
      <c r="J162" s="17">
        <f t="shared" si="39"/>
        <v>2.4</v>
      </c>
      <c r="K162" s="17">
        <f t="shared" si="39"/>
        <v>76</v>
      </c>
      <c r="L162" s="17">
        <f t="shared" si="39"/>
        <v>30</v>
      </c>
      <c r="M162" s="17">
        <f t="shared" si="39"/>
        <v>2.7</v>
      </c>
      <c r="N162" s="17">
        <f t="shared" si="39"/>
        <v>0</v>
      </c>
      <c r="O162" s="17">
        <f t="shared" si="39"/>
        <v>0</v>
      </c>
      <c r="P162" s="17">
        <f t="shared" si="39"/>
        <v>0</v>
      </c>
      <c r="Q162" s="17">
        <f t="shared" si="39"/>
        <v>0</v>
      </c>
      <c r="R162" s="17">
        <f t="shared" si="39"/>
        <v>0</v>
      </c>
      <c r="S162" s="17">
        <f t="shared" si="39"/>
        <v>0</v>
      </c>
      <c r="T162" s="17">
        <f t="shared" si="39"/>
        <v>0</v>
      </c>
      <c r="U162" s="17">
        <f t="shared" si="39"/>
        <v>0.1</v>
      </c>
      <c r="V162" s="17">
        <f t="shared" si="39"/>
        <v>0</v>
      </c>
      <c r="W162" s="17">
        <f t="shared" si="39"/>
        <v>0</v>
      </c>
      <c r="X162" s="17">
        <f t="shared" si="39"/>
        <v>0</v>
      </c>
      <c r="Y162" s="17">
        <f t="shared" si="39"/>
        <v>0</v>
      </c>
      <c r="Z162" s="17">
        <f t="shared" si="39"/>
        <v>0</v>
      </c>
      <c r="AA162" s="17">
        <f t="shared" si="39"/>
        <v>0</v>
      </c>
      <c r="AB162" s="17">
        <f t="shared" si="39"/>
        <v>0</v>
      </c>
      <c r="AC162" s="17">
        <f t="shared" si="39"/>
        <v>0</v>
      </c>
      <c r="AD162" s="17">
        <f t="shared" si="39"/>
        <v>0</v>
      </c>
      <c r="AE162" s="17">
        <f t="shared" si="39"/>
        <v>0</v>
      </c>
      <c r="AF162" s="17">
        <f t="shared" si="39"/>
        <v>0</v>
      </c>
      <c r="AG162" s="17">
        <f t="shared" si="39"/>
        <v>0</v>
      </c>
      <c r="AH162" s="17">
        <f t="shared" si="39"/>
        <v>0</v>
      </c>
      <c r="AI162" s="17">
        <f t="shared" si="39"/>
        <v>0</v>
      </c>
      <c r="AJ162" s="17">
        <f t="shared" si="39"/>
        <v>0</v>
      </c>
      <c r="AK162" s="17">
        <f t="shared" si="39"/>
        <v>0</v>
      </c>
      <c r="AL162" s="17">
        <f t="shared" si="39"/>
        <v>6.7</v>
      </c>
      <c r="AM162" s="17">
        <f t="shared" si="39"/>
        <v>0</v>
      </c>
      <c r="AN162" s="17">
        <f t="shared" si="39"/>
        <v>0</v>
      </c>
      <c r="AO162" s="17">
        <f t="shared" si="39"/>
        <v>0</v>
      </c>
      <c r="AP162" s="17">
        <f t="shared" si="39"/>
        <v>0</v>
      </c>
      <c r="AQ162" s="17">
        <f t="shared" si="39"/>
        <v>0</v>
      </c>
      <c r="AR162" s="17">
        <f t="shared" si="39"/>
        <v>0</v>
      </c>
      <c r="AS162" s="17">
        <f t="shared" si="39"/>
        <v>2.5</v>
      </c>
      <c r="AT162" s="17">
        <f t="shared" si="39"/>
        <v>0</v>
      </c>
      <c r="AU162" s="17">
        <f t="shared" si="39"/>
        <v>0</v>
      </c>
      <c r="AV162" s="17">
        <f t="shared" si="39"/>
        <v>7.3</v>
      </c>
      <c r="AW162" s="17">
        <f t="shared" si="39"/>
        <v>0</v>
      </c>
      <c r="AX162" s="17">
        <f t="shared" si="39"/>
        <v>0</v>
      </c>
      <c r="AY162" s="17">
        <f t="shared" si="39"/>
        <v>0</v>
      </c>
      <c r="AZ162" s="17">
        <f t="shared" si="39"/>
        <v>0</v>
      </c>
      <c r="BA162" s="17">
        <f t="shared" si="39"/>
        <v>0</v>
      </c>
      <c r="BB162" s="17">
        <f t="shared" si="39"/>
        <v>0</v>
      </c>
      <c r="BC162" s="17">
        <f t="shared" si="39"/>
        <v>0</v>
      </c>
      <c r="BD162" s="17">
        <f t="shared" si="39"/>
        <v>0</v>
      </c>
      <c r="BE162" s="17">
        <f t="shared" si="39"/>
        <v>0</v>
      </c>
      <c r="BF162" s="17">
        <f t="shared" si="39"/>
        <v>0</v>
      </c>
      <c r="BG162" s="17">
        <v>0</v>
      </c>
      <c r="BH162" s="17">
        <f t="shared" si="39"/>
        <v>5.3</v>
      </c>
      <c r="BI162" s="17">
        <f t="shared" si="39"/>
        <v>8.6999999999999993</v>
      </c>
      <c r="BJ162" s="17">
        <f t="shared" si="39"/>
        <v>2.9</v>
      </c>
      <c r="BK162" s="17">
        <f t="shared" si="39"/>
        <v>0</v>
      </c>
      <c r="BL162" s="17">
        <f t="shared" si="39"/>
        <v>0</v>
      </c>
      <c r="BM162" s="17">
        <f t="shared" si="39"/>
        <v>0</v>
      </c>
      <c r="BN162" s="17">
        <f t="shared" si="39"/>
        <v>0</v>
      </c>
      <c r="BO162" s="17">
        <f t="shared" si="39"/>
        <v>0</v>
      </c>
      <c r="BP162" s="17">
        <f>BP150+BP152+BP154+BP156+BP158+BP160</f>
        <v>0</v>
      </c>
    </row>
    <row r="163" spans="1:95" ht="15.75" customHeight="1" thickBot="1" x14ac:dyDescent="0.3">
      <c r="A163" s="245"/>
      <c r="B163" s="64" t="s">
        <v>130</v>
      </c>
      <c r="C163" s="18">
        <f>C151+C153+C155+C157+C159+C161</f>
        <v>100</v>
      </c>
      <c r="D163" s="18">
        <f t="shared" si="39"/>
        <v>0</v>
      </c>
      <c r="E163" s="18">
        <f t="shared" si="39"/>
        <v>200</v>
      </c>
      <c r="F163" s="18">
        <f t="shared" si="39"/>
        <v>0</v>
      </c>
      <c r="G163" s="18">
        <f t="shared" si="39"/>
        <v>0</v>
      </c>
      <c r="H163" s="18">
        <f t="shared" si="39"/>
        <v>0</v>
      </c>
      <c r="I163" s="18">
        <f t="shared" si="39"/>
        <v>0</v>
      </c>
      <c r="J163" s="18">
        <f t="shared" si="39"/>
        <v>2.8</v>
      </c>
      <c r="K163" s="18">
        <f t="shared" si="39"/>
        <v>91.2</v>
      </c>
      <c r="L163" s="18">
        <f t="shared" si="39"/>
        <v>30</v>
      </c>
      <c r="M163" s="18">
        <f t="shared" si="39"/>
        <v>3.2</v>
      </c>
      <c r="N163" s="18">
        <f t="shared" si="39"/>
        <v>0</v>
      </c>
      <c r="O163" s="18">
        <f t="shared" si="39"/>
        <v>0</v>
      </c>
      <c r="P163" s="18">
        <f t="shared" si="39"/>
        <v>0</v>
      </c>
      <c r="Q163" s="18">
        <f t="shared" si="39"/>
        <v>0</v>
      </c>
      <c r="R163" s="18">
        <f t="shared" si="39"/>
        <v>0</v>
      </c>
      <c r="S163" s="18">
        <f t="shared" si="39"/>
        <v>0</v>
      </c>
      <c r="T163" s="18">
        <f t="shared" si="39"/>
        <v>0</v>
      </c>
      <c r="U163" s="18">
        <f t="shared" si="39"/>
        <v>0.1</v>
      </c>
      <c r="V163" s="18">
        <f t="shared" si="39"/>
        <v>0</v>
      </c>
      <c r="W163" s="18">
        <f t="shared" si="39"/>
        <v>0</v>
      </c>
      <c r="X163" s="18">
        <f t="shared" si="39"/>
        <v>0</v>
      </c>
      <c r="Y163" s="18">
        <f t="shared" si="39"/>
        <v>0</v>
      </c>
      <c r="Z163" s="18">
        <f t="shared" si="39"/>
        <v>0</v>
      </c>
      <c r="AA163" s="18">
        <f t="shared" si="39"/>
        <v>0</v>
      </c>
      <c r="AB163" s="18">
        <f t="shared" si="39"/>
        <v>0</v>
      </c>
      <c r="AC163" s="18">
        <f t="shared" si="39"/>
        <v>0</v>
      </c>
      <c r="AD163" s="18">
        <f t="shared" si="39"/>
        <v>0</v>
      </c>
      <c r="AE163" s="18">
        <f t="shared" si="39"/>
        <v>0</v>
      </c>
      <c r="AF163" s="18">
        <f t="shared" si="39"/>
        <v>0</v>
      </c>
      <c r="AG163" s="18">
        <f t="shared" si="39"/>
        <v>0</v>
      </c>
      <c r="AH163" s="18">
        <f t="shared" si="39"/>
        <v>0</v>
      </c>
      <c r="AI163" s="18">
        <f t="shared" si="39"/>
        <v>0</v>
      </c>
      <c r="AJ163" s="18">
        <f t="shared" si="39"/>
        <v>0</v>
      </c>
      <c r="AK163" s="18">
        <f t="shared" si="39"/>
        <v>0</v>
      </c>
      <c r="AL163" s="18">
        <f t="shared" si="39"/>
        <v>8</v>
      </c>
      <c r="AM163" s="18">
        <f t="shared" si="39"/>
        <v>0</v>
      </c>
      <c r="AN163" s="18">
        <f t="shared" si="39"/>
        <v>0</v>
      </c>
      <c r="AO163" s="18">
        <f t="shared" si="39"/>
        <v>0</v>
      </c>
      <c r="AP163" s="18">
        <f t="shared" si="39"/>
        <v>0</v>
      </c>
      <c r="AQ163" s="18">
        <f t="shared" si="39"/>
        <v>0</v>
      </c>
      <c r="AR163" s="18">
        <f t="shared" si="39"/>
        <v>0</v>
      </c>
      <c r="AS163" s="18">
        <f t="shared" si="39"/>
        <v>3</v>
      </c>
      <c r="AT163" s="18">
        <f t="shared" si="39"/>
        <v>0</v>
      </c>
      <c r="AU163" s="18">
        <f t="shared" si="39"/>
        <v>0</v>
      </c>
      <c r="AV163" s="18">
        <f t="shared" si="39"/>
        <v>8.8000000000000007</v>
      </c>
      <c r="AW163" s="18">
        <f t="shared" si="39"/>
        <v>0</v>
      </c>
      <c r="AX163" s="18">
        <f t="shared" si="39"/>
        <v>0</v>
      </c>
      <c r="AY163" s="18">
        <f t="shared" si="39"/>
        <v>0</v>
      </c>
      <c r="AZ163" s="18">
        <f t="shared" si="39"/>
        <v>0</v>
      </c>
      <c r="BA163" s="18">
        <f t="shared" si="39"/>
        <v>0</v>
      </c>
      <c r="BB163" s="18">
        <f t="shared" si="39"/>
        <v>0</v>
      </c>
      <c r="BC163" s="18">
        <f t="shared" si="39"/>
        <v>0</v>
      </c>
      <c r="BD163" s="18">
        <f t="shared" si="39"/>
        <v>0</v>
      </c>
      <c r="BE163" s="18">
        <f t="shared" si="39"/>
        <v>0</v>
      </c>
      <c r="BF163" s="18">
        <f t="shared" si="39"/>
        <v>0</v>
      </c>
      <c r="BG163" s="18">
        <v>0</v>
      </c>
      <c r="BH163" s="18">
        <f t="shared" si="39"/>
        <v>6.4</v>
      </c>
      <c r="BI163" s="18">
        <f t="shared" si="39"/>
        <v>8.6999999999999993</v>
      </c>
      <c r="BJ163" s="18">
        <f t="shared" si="39"/>
        <v>2.9</v>
      </c>
      <c r="BK163" s="18">
        <f t="shared" si="39"/>
        <v>0</v>
      </c>
      <c r="BL163" s="18">
        <f t="shared" si="39"/>
        <v>0</v>
      </c>
      <c r="BM163" s="18">
        <f t="shared" si="39"/>
        <v>0</v>
      </c>
      <c r="BN163" s="18">
        <f t="shared" si="39"/>
        <v>0</v>
      </c>
      <c r="BO163" s="18">
        <f t="shared" si="39"/>
        <v>0</v>
      </c>
      <c r="BP163" s="18">
        <f>BP151+BP153+BP155+BP157+BP159+BP161</f>
        <v>0</v>
      </c>
    </row>
    <row r="164" spans="1:95" ht="15.75" customHeight="1" thickTop="1" x14ac:dyDescent="0.25">
      <c r="A164" s="245"/>
      <c r="B164" s="74" t="s">
        <v>173</v>
      </c>
      <c r="C164" s="75">
        <v>48.5</v>
      </c>
      <c r="D164" s="75"/>
      <c r="E164" s="75"/>
      <c r="F164" s="75">
        <v>166.6</v>
      </c>
      <c r="G164" s="75"/>
      <c r="H164" s="75">
        <v>54</v>
      </c>
      <c r="I164" s="75"/>
      <c r="J164" s="75">
        <v>156</v>
      </c>
      <c r="K164" s="75">
        <v>262</v>
      </c>
      <c r="L164" s="75">
        <v>210</v>
      </c>
      <c r="M164" s="75">
        <v>390</v>
      </c>
      <c r="N164" s="75">
        <v>400</v>
      </c>
      <c r="O164" s="75">
        <v>180</v>
      </c>
      <c r="P164" s="75">
        <v>233</v>
      </c>
      <c r="Q164" s="75">
        <v>254</v>
      </c>
      <c r="R164" s="75">
        <v>117</v>
      </c>
      <c r="S164" s="75"/>
      <c r="T164" s="75">
        <v>155</v>
      </c>
      <c r="U164" s="75">
        <v>7.2</v>
      </c>
      <c r="V164" s="75">
        <v>26.5</v>
      </c>
      <c r="W164" s="75">
        <v>44</v>
      </c>
      <c r="X164" s="75">
        <v>13.5</v>
      </c>
      <c r="Y164" s="75">
        <v>23</v>
      </c>
      <c r="Z164" s="75">
        <v>22</v>
      </c>
      <c r="AA164" s="75"/>
      <c r="AB164" s="75"/>
      <c r="AC164" s="75">
        <v>60</v>
      </c>
      <c r="AD164" s="75">
        <v>60</v>
      </c>
      <c r="AE164" s="75"/>
      <c r="AF164" s="75">
        <v>115</v>
      </c>
      <c r="AG164" s="75">
        <v>75</v>
      </c>
      <c r="AH164" s="75">
        <v>80.599999999999994</v>
      </c>
      <c r="AI164" s="75">
        <v>26</v>
      </c>
      <c r="AJ164" s="75">
        <v>70</v>
      </c>
      <c r="AK164" s="75">
        <v>82</v>
      </c>
      <c r="AL164" s="75">
        <v>123.3</v>
      </c>
      <c r="AM164" s="75">
        <v>202</v>
      </c>
      <c r="AN164" s="75"/>
      <c r="AO164" s="75"/>
      <c r="AP164" s="75">
        <v>17.3</v>
      </c>
      <c r="AQ164" s="75">
        <v>12.6</v>
      </c>
      <c r="AR164" s="75">
        <v>49</v>
      </c>
      <c r="AS164" s="75">
        <v>22</v>
      </c>
      <c r="AT164" s="75">
        <v>51</v>
      </c>
      <c r="AU164" s="75">
        <v>30</v>
      </c>
      <c r="AV164" s="75">
        <v>29</v>
      </c>
      <c r="AW164" s="75">
        <v>45</v>
      </c>
      <c r="AX164" s="75"/>
      <c r="AY164" s="75">
        <v>36</v>
      </c>
      <c r="AZ164" s="75">
        <v>90.5</v>
      </c>
      <c r="BA164" s="75">
        <v>24</v>
      </c>
      <c r="BB164" s="75">
        <v>37</v>
      </c>
      <c r="BC164" s="75">
        <v>42</v>
      </c>
      <c r="BD164" s="75"/>
      <c r="BE164" s="75">
        <v>109</v>
      </c>
      <c r="BF164" s="75">
        <v>252.6</v>
      </c>
      <c r="BG164" s="75">
        <v>12</v>
      </c>
      <c r="BH164" s="75">
        <v>53</v>
      </c>
      <c r="BI164" s="75">
        <v>220</v>
      </c>
      <c r="BJ164" s="75">
        <v>300</v>
      </c>
      <c r="BK164" s="75">
        <v>80</v>
      </c>
      <c r="BL164" s="75">
        <v>180</v>
      </c>
      <c r="BM164" s="75"/>
      <c r="BN164" s="75">
        <v>250</v>
      </c>
      <c r="BO164" s="75"/>
      <c r="BP164" s="75">
        <v>132.19999999999999</v>
      </c>
      <c r="BQ164" s="196"/>
    </row>
    <row r="165" spans="1:95" ht="15.75" customHeight="1" x14ac:dyDescent="0.25">
      <c r="A165" s="245"/>
      <c r="B165" s="66" t="s">
        <v>128</v>
      </c>
      <c r="C165" s="67">
        <f>C162*C164/1000</f>
        <v>4.9000000000000004</v>
      </c>
      <c r="D165" s="67">
        <f t="shared" ref="D165:T165" si="40">D162*D164/1000</f>
        <v>0</v>
      </c>
      <c r="E165" s="67">
        <f t="shared" si="40"/>
        <v>0</v>
      </c>
      <c r="F165" s="67">
        <f t="shared" si="40"/>
        <v>0</v>
      </c>
      <c r="G165" s="67">
        <f t="shared" si="40"/>
        <v>0</v>
      </c>
      <c r="H165" s="67">
        <f t="shared" si="40"/>
        <v>0</v>
      </c>
      <c r="I165" s="67">
        <f t="shared" si="40"/>
        <v>0</v>
      </c>
      <c r="J165" s="67">
        <f t="shared" si="40"/>
        <v>0.4</v>
      </c>
      <c r="K165" s="67">
        <f t="shared" si="40"/>
        <v>19.899999999999999</v>
      </c>
      <c r="L165" s="67">
        <f t="shared" si="40"/>
        <v>6.3</v>
      </c>
      <c r="M165" s="67">
        <f t="shared" si="40"/>
        <v>1.1000000000000001</v>
      </c>
      <c r="N165" s="67">
        <f t="shared" si="40"/>
        <v>0</v>
      </c>
      <c r="O165" s="67">
        <f t="shared" si="40"/>
        <v>0</v>
      </c>
      <c r="P165" s="67">
        <f t="shared" si="40"/>
        <v>0</v>
      </c>
      <c r="Q165" s="67">
        <f t="shared" si="40"/>
        <v>0</v>
      </c>
      <c r="R165" s="67">
        <f t="shared" si="40"/>
        <v>0</v>
      </c>
      <c r="S165" s="67">
        <f t="shared" si="40"/>
        <v>0</v>
      </c>
      <c r="T165" s="67">
        <f t="shared" si="40"/>
        <v>0</v>
      </c>
      <c r="U165" s="67">
        <f>U162*U164</f>
        <v>0.7</v>
      </c>
      <c r="V165" s="67">
        <f t="shared" ref="V165:BK165" si="41">V162*V164/1000</f>
        <v>0</v>
      </c>
      <c r="W165" s="67">
        <f t="shared" si="41"/>
        <v>0</v>
      </c>
      <c r="X165" s="67">
        <f t="shared" si="41"/>
        <v>0</v>
      </c>
      <c r="Y165" s="67">
        <f t="shared" si="41"/>
        <v>0</v>
      </c>
      <c r="Z165" s="67">
        <f t="shared" si="41"/>
        <v>0</v>
      </c>
      <c r="AA165" s="67">
        <f t="shared" si="41"/>
        <v>0</v>
      </c>
      <c r="AB165" s="67">
        <f t="shared" si="41"/>
        <v>0</v>
      </c>
      <c r="AC165" s="67">
        <f t="shared" si="41"/>
        <v>0</v>
      </c>
      <c r="AD165" s="67">
        <f t="shared" si="41"/>
        <v>0</v>
      </c>
      <c r="AE165" s="67">
        <f t="shared" si="41"/>
        <v>0</v>
      </c>
      <c r="AF165" s="67">
        <f t="shared" si="41"/>
        <v>0</v>
      </c>
      <c r="AG165" s="67">
        <f t="shared" si="41"/>
        <v>0</v>
      </c>
      <c r="AH165" s="67">
        <f t="shared" si="41"/>
        <v>0</v>
      </c>
      <c r="AI165" s="67">
        <f t="shared" si="41"/>
        <v>0</v>
      </c>
      <c r="AJ165" s="67">
        <f t="shared" si="41"/>
        <v>0</v>
      </c>
      <c r="AK165" s="67">
        <f t="shared" si="41"/>
        <v>0</v>
      </c>
      <c r="AL165" s="67">
        <f t="shared" si="41"/>
        <v>0.8</v>
      </c>
      <c r="AM165" s="67">
        <f t="shared" si="41"/>
        <v>0</v>
      </c>
      <c r="AN165" s="67">
        <f t="shared" si="41"/>
        <v>0</v>
      </c>
      <c r="AO165" s="67">
        <f t="shared" si="41"/>
        <v>0</v>
      </c>
      <c r="AP165" s="67">
        <f t="shared" si="41"/>
        <v>0</v>
      </c>
      <c r="AQ165" s="67">
        <f t="shared" si="41"/>
        <v>0</v>
      </c>
      <c r="AR165" s="67">
        <f t="shared" si="41"/>
        <v>0</v>
      </c>
      <c r="AS165" s="67">
        <f t="shared" si="41"/>
        <v>0.1</v>
      </c>
      <c r="AT165" s="67">
        <f t="shared" si="41"/>
        <v>0</v>
      </c>
      <c r="AU165" s="67">
        <f t="shared" si="41"/>
        <v>0</v>
      </c>
      <c r="AV165" s="67">
        <f t="shared" si="41"/>
        <v>0.2</v>
      </c>
      <c r="AW165" s="67">
        <f t="shared" si="41"/>
        <v>0</v>
      </c>
      <c r="AX165" s="67">
        <f t="shared" si="41"/>
        <v>0</v>
      </c>
      <c r="AY165" s="67">
        <f t="shared" si="41"/>
        <v>0</v>
      </c>
      <c r="AZ165" s="67">
        <f t="shared" si="41"/>
        <v>0</v>
      </c>
      <c r="BA165" s="67">
        <f t="shared" si="41"/>
        <v>0</v>
      </c>
      <c r="BB165" s="67">
        <f t="shared" si="41"/>
        <v>0</v>
      </c>
      <c r="BC165" s="67">
        <f t="shared" si="41"/>
        <v>0</v>
      </c>
      <c r="BD165" s="67">
        <f t="shared" si="41"/>
        <v>0</v>
      </c>
      <c r="BE165" s="67">
        <f t="shared" si="41"/>
        <v>0</v>
      </c>
      <c r="BF165" s="67">
        <f t="shared" si="41"/>
        <v>0</v>
      </c>
      <c r="BG165" s="67">
        <f t="shared" si="41"/>
        <v>0</v>
      </c>
      <c r="BH165" s="67">
        <f t="shared" si="41"/>
        <v>0.3</v>
      </c>
      <c r="BI165" s="67">
        <f t="shared" si="41"/>
        <v>1.9</v>
      </c>
      <c r="BJ165" s="67">
        <f t="shared" si="41"/>
        <v>0.9</v>
      </c>
      <c r="BK165" s="67">
        <f t="shared" si="41"/>
        <v>0</v>
      </c>
      <c r="BL165" s="67">
        <f>BL162*BL164/1000</f>
        <v>0</v>
      </c>
      <c r="BM165" s="67">
        <f>BM162*BM164/1000</f>
        <v>0</v>
      </c>
      <c r="BN165" s="67">
        <f>BN162*BN164/1000</f>
        <v>0</v>
      </c>
      <c r="BO165" s="67">
        <f>BO162*BO164/1000</f>
        <v>0</v>
      </c>
      <c r="BP165" s="67">
        <f>BP162*BP164/920</f>
        <v>0</v>
      </c>
      <c r="BQ165" s="197">
        <f>SUM(C165:BP165)</f>
        <v>37.5</v>
      </c>
    </row>
    <row r="166" spans="1:95" ht="15.75" customHeight="1" thickBot="1" x14ac:dyDescent="0.3">
      <c r="A166" s="246"/>
      <c r="B166" s="64" t="s">
        <v>130</v>
      </c>
      <c r="C166" s="18">
        <f>C163*C164/1000</f>
        <v>4.9000000000000004</v>
      </c>
      <c r="D166" s="18">
        <f t="shared" ref="D166:T166" si="42">D163*D164/1000</f>
        <v>0</v>
      </c>
      <c r="E166" s="18">
        <f t="shared" si="42"/>
        <v>0</v>
      </c>
      <c r="F166" s="18">
        <f t="shared" si="42"/>
        <v>0</v>
      </c>
      <c r="G166" s="18">
        <f t="shared" si="42"/>
        <v>0</v>
      </c>
      <c r="H166" s="18">
        <f t="shared" si="42"/>
        <v>0</v>
      </c>
      <c r="I166" s="18">
        <f t="shared" si="42"/>
        <v>0</v>
      </c>
      <c r="J166" s="18">
        <f t="shared" si="42"/>
        <v>0.4</v>
      </c>
      <c r="K166" s="18">
        <f t="shared" si="42"/>
        <v>23.9</v>
      </c>
      <c r="L166" s="18">
        <f t="shared" si="42"/>
        <v>6.3</v>
      </c>
      <c r="M166" s="18">
        <f t="shared" si="42"/>
        <v>1.2</v>
      </c>
      <c r="N166" s="18">
        <f t="shared" si="42"/>
        <v>0</v>
      </c>
      <c r="O166" s="18">
        <f t="shared" si="42"/>
        <v>0</v>
      </c>
      <c r="P166" s="18">
        <f t="shared" si="42"/>
        <v>0</v>
      </c>
      <c r="Q166" s="18">
        <f t="shared" si="42"/>
        <v>0</v>
      </c>
      <c r="R166" s="18">
        <f t="shared" si="42"/>
        <v>0</v>
      </c>
      <c r="S166" s="18">
        <f t="shared" si="42"/>
        <v>0</v>
      </c>
      <c r="T166" s="18">
        <f t="shared" si="42"/>
        <v>0</v>
      </c>
      <c r="U166" s="18">
        <f>U163*U164</f>
        <v>0.7</v>
      </c>
      <c r="V166" s="18">
        <f t="shared" ref="V166:BK166" si="43">V163*V164/1000</f>
        <v>0</v>
      </c>
      <c r="W166" s="18">
        <f t="shared" si="43"/>
        <v>0</v>
      </c>
      <c r="X166" s="18">
        <f t="shared" si="43"/>
        <v>0</v>
      </c>
      <c r="Y166" s="18">
        <f t="shared" si="43"/>
        <v>0</v>
      </c>
      <c r="Z166" s="18">
        <f t="shared" si="43"/>
        <v>0</v>
      </c>
      <c r="AA166" s="18">
        <f t="shared" si="43"/>
        <v>0</v>
      </c>
      <c r="AB166" s="18">
        <f t="shared" si="43"/>
        <v>0</v>
      </c>
      <c r="AC166" s="18">
        <f t="shared" si="43"/>
        <v>0</v>
      </c>
      <c r="AD166" s="18">
        <f t="shared" si="43"/>
        <v>0</v>
      </c>
      <c r="AE166" s="18">
        <f t="shared" si="43"/>
        <v>0</v>
      </c>
      <c r="AF166" s="18">
        <f t="shared" si="43"/>
        <v>0</v>
      </c>
      <c r="AG166" s="18">
        <f t="shared" si="43"/>
        <v>0</v>
      </c>
      <c r="AH166" s="18">
        <f t="shared" si="43"/>
        <v>0</v>
      </c>
      <c r="AI166" s="18">
        <f t="shared" si="43"/>
        <v>0</v>
      </c>
      <c r="AJ166" s="18">
        <f t="shared" si="43"/>
        <v>0</v>
      </c>
      <c r="AK166" s="18">
        <f t="shared" si="43"/>
        <v>0</v>
      </c>
      <c r="AL166" s="18">
        <f t="shared" si="43"/>
        <v>1</v>
      </c>
      <c r="AM166" s="18">
        <f t="shared" si="43"/>
        <v>0</v>
      </c>
      <c r="AN166" s="18">
        <f t="shared" si="43"/>
        <v>0</v>
      </c>
      <c r="AO166" s="18">
        <f t="shared" si="43"/>
        <v>0</v>
      </c>
      <c r="AP166" s="18">
        <f t="shared" si="43"/>
        <v>0</v>
      </c>
      <c r="AQ166" s="18">
        <f t="shared" si="43"/>
        <v>0</v>
      </c>
      <c r="AR166" s="18">
        <f t="shared" si="43"/>
        <v>0</v>
      </c>
      <c r="AS166" s="18">
        <f t="shared" si="43"/>
        <v>0.1</v>
      </c>
      <c r="AT166" s="18">
        <f t="shared" si="43"/>
        <v>0</v>
      </c>
      <c r="AU166" s="18">
        <f t="shared" si="43"/>
        <v>0</v>
      </c>
      <c r="AV166" s="18">
        <f t="shared" si="43"/>
        <v>0.3</v>
      </c>
      <c r="AW166" s="18">
        <f t="shared" si="43"/>
        <v>0</v>
      </c>
      <c r="AX166" s="18">
        <f t="shared" si="43"/>
        <v>0</v>
      </c>
      <c r="AY166" s="18">
        <f t="shared" si="43"/>
        <v>0</v>
      </c>
      <c r="AZ166" s="18">
        <f t="shared" si="43"/>
        <v>0</v>
      </c>
      <c r="BA166" s="18">
        <f t="shared" si="43"/>
        <v>0</v>
      </c>
      <c r="BB166" s="18">
        <f t="shared" si="43"/>
        <v>0</v>
      </c>
      <c r="BC166" s="18">
        <f t="shared" si="43"/>
        <v>0</v>
      </c>
      <c r="BD166" s="18">
        <f t="shared" si="43"/>
        <v>0</v>
      </c>
      <c r="BE166" s="18">
        <f t="shared" si="43"/>
        <v>0</v>
      </c>
      <c r="BF166" s="18">
        <f t="shared" si="43"/>
        <v>0</v>
      </c>
      <c r="BG166" s="18">
        <f t="shared" si="43"/>
        <v>0</v>
      </c>
      <c r="BH166" s="18">
        <f t="shared" si="43"/>
        <v>0.3</v>
      </c>
      <c r="BI166" s="18">
        <f t="shared" si="43"/>
        <v>1.9</v>
      </c>
      <c r="BJ166" s="18">
        <f t="shared" si="43"/>
        <v>0.9</v>
      </c>
      <c r="BK166" s="18">
        <f t="shared" si="43"/>
        <v>0</v>
      </c>
      <c r="BL166" s="18">
        <f>BL163*BL164/1000</f>
        <v>0</v>
      </c>
      <c r="BM166" s="18">
        <f>BM163*BM164/1000</f>
        <v>0</v>
      </c>
      <c r="BN166" s="18">
        <f>BN163*BN164/1000</f>
        <v>0</v>
      </c>
      <c r="BO166" s="18">
        <f>BO163*BO164/1000</f>
        <v>0</v>
      </c>
      <c r="BP166" s="18">
        <f>BP163*BP164/920</f>
        <v>0</v>
      </c>
      <c r="BQ166" s="198">
        <f>SUM(C166:BP166)</f>
        <v>41.9</v>
      </c>
    </row>
    <row r="167" spans="1:95" ht="15.75" customHeight="1" thickTop="1" x14ac:dyDescent="0.25">
      <c r="A167" s="236" t="s">
        <v>204</v>
      </c>
      <c r="B167" s="6">
        <v>150</v>
      </c>
      <c r="C167" s="7">
        <f>'[1]ЯЙЦО, ТВОРОГ, КАШИ'!$F$316</f>
        <v>80</v>
      </c>
      <c r="D167" s="7"/>
      <c r="E167" s="7"/>
      <c r="F167" s="7"/>
      <c r="G167" s="7"/>
      <c r="H167" s="7"/>
      <c r="I167" s="7"/>
      <c r="J167" s="7"/>
      <c r="K167" s="7"/>
      <c r="L167" s="7"/>
      <c r="M167" s="7">
        <f>'[1]ЯЙЦО, ТВОРОГ, КАШИ'!$F$319</f>
        <v>3.8</v>
      </c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>
        <f>'[1]ЯЙЦО, ТВОРОГ, КАШИ'!$F$315</f>
        <v>23.1</v>
      </c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>
        <f>'[1]ЯЙЦО, ТВОРОГ, КАШИ'!$F$318</f>
        <v>7.5</v>
      </c>
      <c r="BI167" s="7"/>
      <c r="BJ167" s="7"/>
      <c r="BK167" s="7"/>
      <c r="BL167" s="7"/>
      <c r="BM167" s="8"/>
      <c r="BN167" s="8"/>
      <c r="BO167" s="8"/>
      <c r="BP167" s="7"/>
    </row>
    <row r="168" spans="1:95" ht="15" customHeight="1" x14ac:dyDescent="0.25">
      <c r="A168" s="292"/>
      <c r="B168" s="9">
        <v>200</v>
      </c>
      <c r="C168" s="10">
        <f>'[1]ЯЙЦО, ТВОРОГ, КАШИ'!$Q$316</f>
        <v>106.7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>
        <f>'[1]ЯЙЦО, ТВОРОГ, КАШИ'!$Q$319</f>
        <v>5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>
        <f>'[1]ЯЙЦО, ТВОРОГ, КАШИ'!$Q$315</f>
        <v>30.8</v>
      </c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>
        <f>'[1]ЯЙЦО, ТВОРОГ, КАШИ'!$Q$318</f>
        <v>10</v>
      </c>
      <c r="BI168" s="10"/>
      <c r="BJ168" s="10"/>
      <c r="BK168" s="10"/>
      <c r="BL168" s="10"/>
      <c r="BM168" s="11"/>
      <c r="BN168" s="11"/>
      <c r="BO168" s="11"/>
      <c r="BP168" s="10"/>
    </row>
    <row r="169" spans="1:95" ht="15.75" customHeight="1" x14ac:dyDescent="0.25">
      <c r="A169" s="235" t="s">
        <v>72</v>
      </c>
      <c r="B169" s="6">
        <v>25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>
        <f>'[1]ГАСТРОНОМИЯ, ВЫПЕЧКА'!$F$229</f>
        <v>25</v>
      </c>
      <c r="BF169" s="7"/>
      <c r="BG169" s="7"/>
      <c r="BH169" s="7"/>
      <c r="BI169" s="7"/>
      <c r="BJ169" s="7"/>
      <c r="BK169" s="7"/>
      <c r="BL169" s="7"/>
      <c r="BM169" s="7"/>
      <c r="BN169" s="8"/>
      <c r="BO169" s="8"/>
      <c r="BP169" s="8"/>
      <c r="BQ169" s="180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</row>
    <row r="170" spans="1:95" ht="15.75" customHeight="1" x14ac:dyDescent="0.25">
      <c r="A170" s="236"/>
      <c r="B170" s="9">
        <v>50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>
        <f>'[1]ГАСТРОНОМИЯ, ВЫПЕЧКА'!$Q$229</f>
        <v>50</v>
      </c>
      <c r="BF170" s="10"/>
      <c r="BG170" s="10"/>
      <c r="BH170" s="10"/>
      <c r="BI170" s="10"/>
      <c r="BJ170" s="10"/>
      <c r="BK170" s="10"/>
      <c r="BL170" s="11"/>
      <c r="BM170" s="11"/>
      <c r="BN170" s="10"/>
      <c r="BO170" s="10"/>
      <c r="BP170" s="10"/>
    </row>
    <row r="171" spans="1:95" ht="15.75" customHeight="1" x14ac:dyDescent="0.25">
      <c r="A171" s="292" t="s">
        <v>45</v>
      </c>
      <c r="B171" s="6">
        <v>35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>
        <f>'[1]ГАСТРОНОМИЯ, ВЫПЕЧКА'!$F$57</f>
        <v>35</v>
      </c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8"/>
      <c r="BO171" s="8"/>
      <c r="BP171" s="8"/>
      <c r="BQ171" s="180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</row>
    <row r="172" spans="1:95" ht="15.75" customHeight="1" x14ac:dyDescent="0.25">
      <c r="A172" s="292"/>
      <c r="B172" s="9">
        <v>50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>
        <f>'[1]ГАСТРОНОМИЯ, ВЫПЕЧКА'!$AM$57</f>
        <v>50</v>
      </c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1"/>
      <c r="BO172" s="11"/>
      <c r="BP172" s="11"/>
      <c r="BQ172" s="180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</row>
    <row r="173" spans="1:95" ht="15.75" hidden="1" customHeight="1" x14ac:dyDescent="0.25">
      <c r="A173" s="292"/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24"/>
      <c r="BG173" s="7"/>
      <c r="BH173" s="7"/>
      <c r="BI173" s="7"/>
      <c r="BJ173" s="7"/>
      <c r="BK173" s="7"/>
      <c r="BL173" s="7"/>
      <c r="BM173" s="8"/>
      <c r="BN173" s="8"/>
      <c r="BO173" s="8"/>
      <c r="BP173" s="7"/>
    </row>
    <row r="174" spans="1:95" ht="15.75" hidden="1" customHeight="1" x14ac:dyDescent="0.25">
      <c r="A174" s="292"/>
      <c r="B174" s="14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3"/>
      <c r="BN174" s="13"/>
      <c r="BO174" s="13"/>
      <c r="BP174" s="12"/>
    </row>
    <row r="175" spans="1:95" ht="15" customHeight="1" x14ac:dyDescent="0.25">
      <c r="A175" s="235" t="s">
        <v>71</v>
      </c>
      <c r="B175" s="6">
        <v>200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>
        <f>[1]НАПИТКИ!$Q$17</f>
        <v>1.4</v>
      </c>
      <c r="BG175" s="7"/>
      <c r="BH175" s="7">
        <f>[1]НАПИТКИ!$Q$20</f>
        <v>9.4</v>
      </c>
      <c r="BI175" s="7"/>
      <c r="BJ175" s="7"/>
      <c r="BK175" s="7"/>
      <c r="BL175" s="7"/>
      <c r="BM175" s="8"/>
      <c r="BN175" s="7"/>
      <c r="BO175" s="7"/>
      <c r="BP175" s="7"/>
    </row>
    <row r="176" spans="1:95" ht="15" customHeight="1" thickBot="1" x14ac:dyDescent="0.3">
      <c r="A176" s="236"/>
      <c r="B176" s="143">
        <v>200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>
        <f>[1]НАПИТКИ!$Q$17</f>
        <v>1.4</v>
      </c>
      <c r="BG176" s="12"/>
      <c r="BH176" s="12">
        <f>[1]НАПИТКИ!$Q$20</f>
        <v>9.4</v>
      </c>
      <c r="BI176" s="12"/>
      <c r="BJ176" s="12"/>
      <c r="BK176" s="12"/>
      <c r="BL176" s="12"/>
      <c r="BM176" s="13"/>
      <c r="BN176" s="12"/>
      <c r="BO176" s="12"/>
      <c r="BP176" s="10"/>
    </row>
    <row r="177" spans="1:95" ht="15.75" hidden="1" customHeight="1" x14ac:dyDescent="0.25">
      <c r="A177" s="292"/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8"/>
      <c r="BN177" s="8"/>
      <c r="BO177" s="8"/>
      <c r="BP177" s="7"/>
    </row>
    <row r="178" spans="1:95" ht="15.75" hidden="1" customHeight="1" x14ac:dyDescent="0.25">
      <c r="A178" s="292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1"/>
      <c r="BN178" s="11"/>
      <c r="BO178" s="11"/>
      <c r="BP178" s="10"/>
    </row>
    <row r="179" spans="1:95" ht="15.75" hidden="1" customHeight="1" x14ac:dyDescent="0.25">
      <c r="A179" s="292"/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8"/>
      <c r="BN179" s="8"/>
      <c r="BO179" s="8"/>
      <c r="BP179" s="7"/>
    </row>
    <row r="180" spans="1:95" ht="15.75" hidden="1" customHeight="1" thickBot="1" x14ac:dyDescent="0.3">
      <c r="A180" s="292"/>
      <c r="B180" s="14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1"/>
      <c r="BN180" s="11"/>
      <c r="BO180" s="11"/>
      <c r="BP180" s="10"/>
    </row>
    <row r="181" spans="1:95" ht="15.75" customHeight="1" thickTop="1" x14ac:dyDescent="0.25">
      <c r="A181" s="244" t="s">
        <v>122</v>
      </c>
      <c r="B181" s="63" t="s">
        <v>128</v>
      </c>
      <c r="C181" s="17">
        <f>C167+C169+C171+C173+C175+C177+C179</f>
        <v>80</v>
      </c>
      <c r="D181" s="17">
        <f t="shared" ref="D181:BO181" si="44">D167+D169+D171+D173+D175+D177+D179</f>
        <v>0</v>
      </c>
      <c r="E181" s="17">
        <f t="shared" si="44"/>
        <v>0</v>
      </c>
      <c r="F181" s="17">
        <f t="shared" si="44"/>
        <v>0</v>
      </c>
      <c r="G181" s="17">
        <f t="shared" si="44"/>
        <v>0</v>
      </c>
      <c r="H181" s="17">
        <f t="shared" si="44"/>
        <v>0</v>
      </c>
      <c r="I181" s="17">
        <f t="shared" si="44"/>
        <v>0</v>
      </c>
      <c r="J181" s="17">
        <f t="shared" si="44"/>
        <v>0</v>
      </c>
      <c r="K181" s="17">
        <f t="shared" si="44"/>
        <v>0</v>
      </c>
      <c r="L181" s="17">
        <f t="shared" si="44"/>
        <v>0</v>
      </c>
      <c r="M181" s="17">
        <f t="shared" si="44"/>
        <v>3.8</v>
      </c>
      <c r="N181" s="17">
        <f t="shared" si="44"/>
        <v>0</v>
      </c>
      <c r="O181" s="17">
        <f t="shared" si="44"/>
        <v>0</v>
      </c>
      <c r="P181" s="17">
        <f t="shared" si="44"/>
        <v>0</v>
      </c>
      <c r="Q181" s="17">
        <f t="shared" si="44"/>
        <v>0</v>
      </c>
      <c r="R181" s="17">
        <f t="shared" si="44"/>
        <v>0</v>
      </c>
      <c r="S181" s="17">
        <f t="shared" si="44"/>
        <v>0</v>
      </c>
      <c r="T181" s="17">
        <f t="shared" si="44"/>
        <v>0</v>
      </c>
      <c r="U181" s="17">
        <f t="shared" si="44"/>
        <v>0</v>
      </c>
      <c r="V181" s="17">
        <f t="shared" si="44"/>
        <v>0</v>
      </c>
      <c r="W181" s="17">
        <f t="shared" si="44"/>
        <v>0</v>
      </c>
      <c r="X181" s="17">
        <f t="shared" si="44"/>
        <v>0</v>
      </c>
      <c r="Y181" s="17">
        <f t="shared" si="44"/>
        <v>0</v>
      </c>
      <c r="Z181" s="17">
        <f t="shared" si="44"/>
        <v>0</v>
      </c>
      <c r="AA181" s="17">
        <f t="shared" si="44"/>
        <v>0</v>
      </c>
      <c r="AB181" s="17">
        <f t="shared" si="44"/>
        <v>0</v>
      </c>
      <c r="AC181" s="17">
        <f t="shared" si="44"/>
        <v>0</v>
      </c>
      <c r="AD181" s="17">
        <f t="shared" si="44"/>
        <v>0</v>
      </c>
      <c r="AE181" s="17">
        <f t="shared" si="44"/>
        <v>0</v>
      </c>
      <c r="AF181" s="17">
        <f t="shared" si="44"/>
        <v>0</v>
      </c>
      <c r="AG181" s="17">
        <f t="shared" si="44"/>
        <v>0</v>
      </c>
      <c r="AH181" s="17">
        <f t="shared" si="44"/>
        <v>0</v>
      </c>
      <c r="AI181" s="17">
        <f t="shared" si="44"/>
        <v>0</v>
      </c>
      <c r="AJ181" s="17">
        <f t="shared" si="44"/>
        <v>0</v>
      </c>
      <c r="AK181" s="17">
        <f t="shared" si="44"/>
        <v>0</v>
      </c>
      <c r="AL181" s="17">
        <f t="shared" si="44"/>
        <v>0</v>
      </c>
      <c r="AM181" s="17">
        <f t="shared" si="44"/>
        <v>0</v>
      </c>
      <c r="AN181" s="17">
        <f t="shared" si="44"/>
        <v>0</v>
      </c>
      <c r="AO181" s="17">
        <f t="shared" si="44"/>
        <v>0</v>
      </c>
      <c r="AP181" s="17">
        <f t="shared" si="44"/>
        <v>0</v>
      </c>
      <c r="AQ181" s="17">
        <f t="shared" si="44"/>
        <v>0</v>
      </c>
      <c r="AR181" s="17">
        <f t="shared" si="44"/>
        <v>35</v>
      </c>
      <c r="AS181" s="17">
        <f t="shared" si="44"/>
        <v>0</v>
      </c>
      <c r="AT181" s="17">
        <f t="shared" si="44"/>
        <v>0</v>
      </c>
      <c r="AU181" s="17">
        <f t="shared" si="44"/>
        <v>0</v>
      </c>
      <c r="AV181" s="17">
        <f t="shared" si="44"/>
        <v>0</v>
      </c>
      <c r="AW181" s="17">
        <f t="shared" si="44"/>
        <v>23.1</v>
      </c>
      <c r="AX181" s="17">
        <f t="shared" si="44"/>
        <v>0</v>
      </c>
      <c r="AY181" s="17">
        <f t="shared" si="44"/>
        <v>0</v>
      </c>
      <c r="AZ181" s="17">
        <f t="shared" si="44"/>
        <v>0</v>
      </c>
      <c r="BA181" s="17">
        <f t="shared" si="44"/>
        <v>0</v>
      </c>
      <c r="BB181" s="17">
        <f t="shared" si="44"/>
        <v>0</v>
      </c>
      <c r="BC181" s="17">
        <f t="shared" si="44"/>
        <v>0</v>
      </c>
      <c r="BD181" s="17">
        <f t="shared" si="44"/>
        <v>0</v>
      </c>
      <c r="BE181" s="17">
        <f t="shared" si="44"/>
        <v>25</v>
      </c>
      <c r="BF181" s="17">
        <f t="shared" si="44"/>
        <v>1.4</v>
      </c>
      <c r="BG181" s="17">
        <f t="shared" si="44"/>
        <v>0</v>
      </c>
      <c r="BH181" s="17">
        <f t="shared" si="44"/>
        <v>16.899999999999999</v>
      </c>
      <c r="BI181" s="17">
        <f t="shared" si="44"/>
        <v>0</v>
      </c>
      <c r="BJ181" s="17">
        <f t="shared" si="44"/>
        <v>0</v>
      </c>
      <c r="BK181" s="17">
        <f t="shared" si="44"/>
        <v>0</v>
      </c>
      <c r="BL181" s="17">
        <f t="shared" si="44"/>
        <v>0</v>
      </c>
      <c r="BM181" s="17">
        <f t="shared" si="44"/>
        <v>0</v>
      </c>
      <c r="BN181" s="17">
        <f t="shared" si="44"/>
        <v>0</v>
      </c>
      <c r="BO181" s="17">
        <f t="shared" si="44"/>
        <v>0</v>
      </c>
      <c r="BP181" s="17">
        <f>BP167+BP169+BP171+BP173+BP175+BP177+BP179</f>
        <v>0</v>
      </c>
    </row>
    <row r="182" spans="1:95" ht="15.75" customHeight="1" thickBot="1" x14ac:dyDescent="0.3">
      <c r="A182" s="245"/>
      <c r="B182" s="64" t="s">
        <v>130</v>
      </c>
      <c r="C182" s="18">
        <f>C168+C170+C172+C174+C176+C178+C180</f>
        <v>106.7</v>
      </c>
      <c r="D182" s="18">
        <f t="shared" ref="D182:BO182" si="45">D168+D170+D172+D174+D176+D178+D180</f>
        <v>0</v>
      </c>
      <c r="E182" s="18">
        <f t="shared" si="45"/>
        <v>0</v>
      </c>
      <c r="F182" s="18">
        <f t="shared" si="45"/>
        <v>0</v>
      </c>
      <c r="G182" s="18">
        <f t="shared" si="45"/>
        <v>0</v>
      </c>
      <c r="H182" s="18">
        <f t="shared" si="45"/>
        <v>0</v>
      </c>
      <c r="I182" s="18">
        <f t="shared" si="45"/>
        <v>0</v>
      </c>
      <c r="J182" s="18">
        <f t="shared" si="45"/>
        <v>0</v>
      </c>
      <c r="K182" s="18">
        <f t="shared" si="45"/>
        <v>0</v>
      </c>
      <c r="L182" s="18">
        <f t="shared" si="45"/>
        <v>0</v>
      </c>
      <c r="M182" s="18">
        <f t="shared" si="45"/>
        <v>5</v>
      </c>
      <c r="N182" s="18">
        <f t="shared" si="45"/>
        <v>0</v>
      </c>
      <c r="O182" s="18">
        <f t="shared" si="45"/>
        <v>0</v>
      </c>
      <c r="P182" s="18">
        <f t="shared" si="45"/>
        <v>0</v>
      </c>
      <c r="Q182" s="18">
        <f t="shared" si="45"/>
        <v>0</v>
      </c>
      <c r="R182" s="18">
        <f t="shared" si="45"/>
        <v>0</v>
      </c>
      <c r="S182" s="18">
        <f t="shared" si="45"/>
        <v>0</v>
      </c>
      <c r="T182" s="18">
        <f t="shared" si="45"/>
        <v>0</v>
      </c>
      <c r="U182" s="18">
        <f t="shared" si="45"/>
        <v>0</v>
      </c>
      <c r="V182" s="18">
        <f t="shared" si="45"/>
        <v>0</v>
      </c>
      <c r="W182" s="18">
        <f t="shared" si="45"/>
        <v>0</v>
      </c>
      <c r="X182" s="18">
        <f t="shared" si="45"/>
        <v>0</v>
      </c>
      <c r="Y182" s="18">
        <f t="shared" si="45"/>
        <v>0</v>
      </c>
      <c r="Z182" s="18">
        <f t="shared" si="45"/>
        <v>0</v>
      </c>
      <c r="AA182" s="18">
        <f t="shared" si="45"/>
        <v>0</v>
      </c>
      <c r="AB182" s="18">
        <f t="shared" si="45"/>
        <v>0</v>
      </c>
      <c r="AC182" s="18">
        <f t="shared" si="45"/>
        <v>0</v>
      </c>
      <c r="AD182" s="18">
        <f t="shared" si="45"/>
        <v>0</v>
      </c>
      <c r="AE182" s="18">
        <f t="shared" si="45"/>
        <v>0</v>
      </c>
      <c r="AF182" s="18">
        <f t="shared" si="45"/>
        <v>0</v>
      </c>
      <c r="AG182" s="18">
        <f t="shared" si="45"/>
        <v>0</v>
      </c>
      <c r="AH182" s="18">
        <f t="shared" si="45"/>
        <v>0</v>
      </c>
      <c r="AI182" s="18">
        <f t="shared" si="45"/>
        <v>0</v>
      </c>
      <c r="AJ182" s="18">
        <f t="shared" si="45"/>
        <v>0</v>
      </c>
      <c r="AK182" s="18">
        <f t="shared" si="45"/>
        <v>0</v>
      </c>
      <c r="AL182" s="18">
        <f t="shared" si="45"/>
        <v>0</v>
      </c>
      <c r="AM182" s="18">
        <f t="shared" si="45"/>
        <v>0</v>
      </c>
      <c r="AN182" s="18">
        <f t="shared" si="45"/>
        <v>0</v>
      </c>
      <c r="AO182" s="18">
        <f t="shared" si="45"/>
        <v>0</v>
      </c>
      <c r="AP182" s="18">
        <f t="shared" si="45"/>
        <v>0</v>
      </c>
      <c r="AQ182" s="18">
        <f t="shared" si="45"/>
        <v>0</v>
      </c>
      <c r="AR182" s="18">
        <f t="shared" si="45"/>
        <v>50</v>
      </c>
      <c r="AS182" s="18">
        <f t="shared" si="45"/>
        <v>0</v>
      </c>
      <c r="AT182" s="18">
        <f t="shared" si="45"/>
        <v>0</v>
      </c>
      <c r="AU182" s="18">
        <f t="shared" si="45"/>
        <v>0</v>
      </c>
      <c r="AV182" s="18">
        <f t="shared" si="45"/>
        <v>0</v>
      </c>
      <c r="AW182" s="18">
        <f t="shared" si="45"/>
        <v>30.8</v>
      </c>
      <c r="AX182" s="18">
        <f t="shared" si="45"/>
        <v>0</v>
      </c>
      <c r="AY182" s="18">
        <f t="shared" si="45"/>
        <v>0</v>
      </c>
      <c r="AZ182" s="18">
        <f t="shared" si="45"/>
        <v>0</v>
      </c>
      <c r="BA182" s="18">
        <f t="shared" si="45"/>
        <v>0</v>
      </c>
      <c r="BB182" s="18">
        <f t="shared" si="45"/>
        <v>0</v>
      </c>
      <c r="BC182" s="18">
        <f t="shared" si="45"/>
        <v>0</v>
      </c>
      <c r="BD182" s="18">
        <f t="shared" si="45"/>
        <v>0</v>
      </c>
      <c r="BE182" s="18">
        <f t="shared" si="45"/>
        <v>50</v>
      </c>
      <c r="BF182" s="18">
        <f t="shared" si="45"/>
        <v>1.4</v>
      </c>
      <c r="BG182" s="18">
        <f t="shared" si="45"/>
        <v>0</v>
      </c>
      <c r="BH182" s="18">
        <f t="shared" si="45"/>
        <v>19.399999999999999</v>
      </c>
      <c r="BI182" s="18">
        <f t="shared" si="45"/>
        <v>0</v>
      </c>
      <c r="BJ182" s="18">
        <f t="shared" si="45"/>
        <v>0</v>
      </c>
      <c r="BK182" s="18">
        <f t="shared" si="45"/>
        <v>0</v>
      </c>
      <c r="BL182" s="18">
        <f t="shared" si="45"/>
        <v>0</v>
      </c>
      <c r="BM182" s="18">
        <f t="shared" si="45"/>
        <v>0</v>
      </c>
      <c r="BN182" s="18">
        <f t="shared" si="45"/>
        <v>0</v>
      </c>
      <c r="BO182" s="18">
        <f t="shared" si="45"/>
        <v>0</v>
      </c>
      <c r="BP182" s="18">
        <f>BP168+BP170+BP172+BP174+BP176+BP178+BP180</f>
        <v>0</v>
      </c>
    </row>
    <row r="183" spans="1:95" ht="15.75" customHeight="1" thickTop="1" x14ac:dyDescent="0.25">
      <c r="A183" s="245"/>
      <c r="B183" s="74" t="s">
        <v>173</v>
      </c>
      <c r="C183" s="75">
        <v>48.5</v>
      </c>
      <c r="D183" s="75"/>
      <c r="E183" s="75"/>
      <c r="F183" s="75">
        <v>166.6</v>
      </c>
      <c r="G183" s="75"/>
      <c r="H183" s="75">
        <v>54</v>
      </c>
      <c r="I183" s="75"/>
      <c r="J183" s="75">
        <v>156</v>
      </c>
      <c r="K183" s="75">
        <v>262</v>
      </c>
      <c r="L183" s="75">
        <v>210</v>
      </c>
      <c r="M183" s="75">
        <v>390</v>
      </c>
      <c r="N183" s="75">
        <v>400</v>
      </c>
      <c r="O183" s="75">
        <v>180</v>
      </c>
      <c r="P183" s="75">
        <v>233</v>
      </c>
      <c r="Q183" s="75">
        <v>254</v>
      </c>
      <c r="R183" s="75">
        <v>117</v>
      </c>
      <c r="S183" s="75"/>
      <c r="T183" s="75">
        <v>155</v>
      </c>
      <c r="U183" s="75">
        <v>7.2</v>
      </c>
      <c r="V183" s="75">
        <v>26.5</v>
      </c>
      <c r="W183" s="75">
        <v>44</v>
      </c>
      <c r="X183" s="75">
        <v>13.5</v>
      </c>
      <c r="Y183" s="75">
        <v>23</v>
      </c>
      <c r="Z183" s="75">
        <v>22</v>
      </c>
      <c r="AA183" s="75"/>
      <c r="AB183" s="75"/>
      <c r="AC183" s="75">
        <v>60</v>
      </c>
      <c r="AD183" s="75">
        <v>60</v>
      </c>
      <c r="AE183" s="75"/>
      <c r="AF183" s="75">
        <v>115</v>
      </c>
      <c r="AG183" s="75">
        <v>75</v>
      </c>
      <c r="AH183" s="75">
        <v>80.599999999999994</v>
      </c>
      <c r="AI183" s="75">
        <v>26</v>
      </c>
      <c r="AJ183" s="75">
        <v>70</v>
      </c>
      <c r="AK183" s="75">
        <v>82</v>
      </c>
      <c r="AL183" s="75">
        <v>123.3</v>
      </c>
      <c r="AM183" s="75">
        <v>202</v>
      </c>
      <c r="AN183" s="75"/>
      <c r="AO183" s="75"/>
      <c r="AP183" s="75">
        <v>17.3</v>
      </c>
      <c r="AQ183" s="75">
        <v>12.6</v>
      </c>
      <c r="AR183" s="75">
        <v>49</v>
      </c>
      <c r="AS183" s="75">
        <v>22</v>
      </c>
      <c r="AT183" s="75">
        <v>51</v>
      </c>
      <c r="AU183" s="75">
        <v>30</v>
      </c>
      <c r="AV183" s="75">
        <v>29</v>
      </c>
      <c r="AW183" s="75">
        <v>45</v>
      </c>
      <c r="AX183" s="75"/>
      <c r="AY183" s="75">
        <v>36</v>
      </c>
      <c r="AZ183" s="75">
        <v>90.5</v>
      </c>
      <c r="BA183" s="75">
        <v>24</v>
      </c>
      <c r="BB183" s="75">
        <v>37</v>
      </c>
      <c r="BC183" s="75">
        <v>42</v>
      </c>
      <c r="BD183" s="75"/>
      <c r="BE183" s="75">
        <v>109</v>
      </c>
      <c r="BF183" s="75">
        <v>252.6</v>
      </c>
      <c r="BG183" s="75">
        <v>12</v>
      </c>
      <c r="BH183" s="75">
        <v>53</v>
      </c>
      <c r="BI183" s="75">
        <v>220</v>
      </c>
      <c r="BJ183" s="75">
        <v>300</v>
      </c>
      <c r="BK183" s="75">
        <v>80</v>
      </c>
      <c r="BL183" s="75">
        <v>180</v>
      </c>
      <c r="BM183" s="75"/>
      <c r="BN183" s="75">
        <v>250</v>
      </c>
      <c r="BO183" s="75"/>
      <c r="BP183" s="75">
        <v>132.19999999999999</v>
      </c>
      <c r="BQ183" s="196"/>
    </row>
    <row r="184" spans="1:95" ht="15.75" customHeight="1" x14ac:dyDescent="0.25">
      <c r="A184" s="245"/>
      <c r="B184" s="66" t="s">
        <v>128</v>
      </c>
      <c r="C184" s="67">
        <f>C181*C183/1000</f>
        <v>3.9</v>
      </c>
      <c r="D184" s="67">
        <f t="shared" ref="D184:T184" si="46">D181*D183/1000</f>
        <v>0</v>
      </c>
      <c r="E184" s="67">
        <f t="shared" si="46"/>
        <v>0</v>
      </c>
      <c r="F184" s="67">
        <f t="shared" si="46"/>
        <v>0</v>
      </c>
      <c r="G184" s="67">
        <f t="shared" si="46"/>
        <v>0</v>
      </c>
      <c r="H184" s="67">
        <f t="shared" si="46"/>
        <v>0</v>
      </c>
      <c r="I184" s="67">
        <f t="shared" si="46"/>
        <v>0</v>
      </c>
      <c r="J184" s="67">
        <f t="shared" si="46"/>
        <v>0</v>
      </c>
      <c r="K184" s="67">
        <f t="shared" si="46"/>
        <v>0</v>
      </c>
      <c r="L184" s="67">
        <f t="shared" si="46"/>
        <v>0</v>
      </c>
      <c r="M184" s="67">
        <f t="shared" si="46"/>
        <v>1.5</v>
      </c>
      <c r="N184" s="67">
        <f t="shared" si="46"/>
        <v>0</v>
      </c>
      <c r="O184" s="67">
        <f t="shared" si="46"/>
        <v>0</v>
      </c>
      <c r="P184" s="67">
        <f t="shared" si="46"/>
        <v>0</v>
      </c>
      <c r="Q184" s="67">
        <f t="shared" si="46"/>
        <v>0</v>
      </c>
      <c r="R184" s="67">
        <f t="shared" si="46"/>
        <v>0</v>
      </c>
      <c r="S184" s="67">
        <f t="shared" si="46"/>
        <v>0</v>
      </c>
      <c r="T184" s="67">
        <f t="shared" si="46"/>
        <v>0</v>
      </c>
      <c r="U184" s="67">
        <f>U181*U183</f>
        <v>0</v>
      </c>
      <c r="V184" s="67">
        <f t="shared" ref="V184:BK184" si="47">V181*V183/1000</f>
        <v>0</v>
      </c>
      <c r="W184" s="67">
        <f t="shared" si="47"/>
        <v>0</v>
      </c>
      <c r="X184" s="67">
        <f t="shared" si="47"/>
        <v>0</v>
      </c>
      <c r="Y184" s="67">
        <f t="shared" si="47"/>
        <v>0</v>
      </c>
      <c r="Z184" s="67">
        <f t="shared" si="47"/>
        <v>0</v>
      </c>
      <c r="AA184" s="67">
        <f t="shared" si="47"/>
        <v>0</v>
      </c>
      <c r="AB184" s="67">
        <f t="shared" si="47"/>
        <v>0</v>
      </c>
      <c r="AC184" s="67">
        <f t="shared" si="47"/>
        <v>0</v>
      </c>
      <c r="AD184" s="67">
        <f t="shared" si="47"/>
        <v>0</v>
      </c>
      <c r="AE184" s="67">
        <f t="shared" si="47"/>
        <v>0</v>
      </c>
      <c r="AF184" s="67">
        <f t="shared" si="47"/>
        <v>0</v>
      </c>
      <c r="AG184" s="67">
        <f t="shared" si="47"/>
        <v>0</v>
      </c>
      <c r="AH184" s="67">
        <f t="shared" si="47"/>
        <v>0</v>
      </c>
      <c r="AI184" s="67">
        <f t="shared" si="47"/>
        <v>0</v>
      </c>
      <c r="AJ184" s="67">
        <f t="shared" si="47"/>
        <v>0</v>
      </c>
      <c r="AK184" s="67">
        <f t="shared" si="47"/>
        <v>0</v>
      </c>
      <c r="AL184" s="67">
        <f t="shared" si="47"/>
        <v>0</v>
      </c>
      <c r="AM184" s="67">
        <f t="shared" si="47"/>
        <v>0</v>
      </c>
      <c r="AN184" s="67">
        <f t="shared" si="47"/>
        <v>0</v>
      </c>
      <c r="AO184" s="67">
        <f t="shared" si="47"/>
        <v>0</v>
      </c>
      <c r="AP184" s="67">
        <f t="shared" si="47"/>
        <v>0</v>
      </c>
      <c r="AQ184" s="67">
        <f t="shared" si="47"/>
        <v>0</v>
      </c>
      <c r="AR184" s="67">
        <f t="shared" si="47"/>
        <v>1.7</v>
      </c>
      <c r="AS184" s="67">
        <f t="shared" si="47"/>
        <v>0</v>
      </c>
      <c r="AT184" s="67">
        <f t="shared" si="47"/>
        <v>0</v>
      </c>
      <c r="AU184" s="67">
        <f t="shared" si="47"/>
        <v>0</v>
      </c>
      <c r="AV184" s="67">
        <f t="shared" si="47"/>
        <v>0</v>
      </c>
      <c r="AW184" s="67">
        <f t="shared" si="47"/>
        <v>1</v>
      </c>
      <c r="AX184" s="67">
        <f t="shared" si="47"/>
        <v>0</v>
      </c>
      <c r="AY184" s="67">
        <f t="shared" si="47"/>
        <v>0</v>
      </c>
      <c r="AZ184" s="67">
        <f t="shared" si="47"/>
        <v>0</v>
      </c>
      <c r="BA184" s="67">
        <f t="shared" si="47"/>
        <v>0</v>
      </c>
      <c r="BB184" s="67">
        <f t="shared" si="47"/>
        <v>0</v>
      </c>
      <c r="BC184" s="67">
        <f t="shared" si="47"/>
        <v>0</v>
      </c>
      <c r="BD184" s="67">
        <f t="shared" si="47"/>
        <v>0</v>
      </c>
      <c r="BE184" s="67">
        <f t="shared" si="47"/>
        <v>2.7</v>
      </c>
      <c r="BF184" s="67">
        <f t="shared" si="47"/>
        <v>0.4</v>
      </c>
      <c r="BG184" s="67">
        <f t="shared" si="47"/>
        <v>0</v>
      </c>
      <c r="BH184" s="67">
        <f t="shared" si="47"/>
        <v>0.9</v>
      </c>
      <c r="BI184" s="67">
        <f t="shared" si="47"/>
        <v>0</v>
      </c>
      <c r="BJ184" s="67">
        <f t="shared" si="47"/>
        <v>0</v>
      </c>
      <c r="BK184" s="67">
        <f t="shared" si="47"/>
        <v>0</v>
      </c>
      <c r="BL184" s="67">
        <f>BL181*BL183/1000</f>
        <v>0</v>
      </c>
      <c r="BM184" s="67">
        <f>BM181*BM183/1000</f>
        <v>0</v>
      </c>
      <c r="BN184" s="67">
        <f>BN181*BN183/1000</f>
        <v>0</v>
      </c>
      <c r="BO184" s="67">
        <f>BO181*BO183/1000</f>
        <v>0</v>
      </c>
      <c r="BP184" s="67">
        <f>BP181*BP183/920</f>
        <v>0</v>
      </c>
      <c r="BQ184" s="197">
        <f>SUM(C184:BP184)</f>
        <v>12.1</v>
      </c>
    </row>
    <row r="185" spans="1:95" ht="15.75" customHeight="1" thickBot="1" x14ac:dyDescent="0.3">
      <c r="A185" s="246"/>
      <c r="B185" s="64" t="s">
        <v>130</v>
      </c>
      <c r="C185" s="18">
        <f>C182*C183/1000</f>
        <v>5.2</v>
      </c>
      <c r="D185" s="18">
        <f t="shared" ref="D185:T185" si="48">D182*D183/1000</f>
        <v>0</v>
      </c>
      <c r="E185" s="18">
        <f t="shared" si="48"/>
        <v>0</v>
      </c>
      <c r="F185" s="18">
        <f t="shared" si="48"/>
        <v>0</v>
      </c>
      <c r="G185" s="18">
        <f t="shared" si="48"/>
        <v>0</v>
      </c>
      <c r="H185" s="18">
        <f t="shared" si="48"/>
        <v>0</v>
      </c>
      <c r="I185" s="18">
        <f t="shared" si="48"/>
        <v>0</v>
      </c>
      <c r="J185" s="18">
        <f t="shared" si="48"/>
        <v>0</v>
      </c>
      <c r="K185" s="18">
        <f t="shared" si="48"/>
        <v>0</v>
      </c>
      <c r="L185" s="18">
        <f t="shared" si="48"/>
        <v>0</v>
      </c>
      <c r="M185" s="18">
        <f t="shared" si="48"/>
        <v>2</v>
      </c>
      <c r="N185" s="18">
        <f t="shared" si="48"/>
        <v>0</v>
      </c>
      <c r="O185" s="18">
        <f t="shared" si="48"/>
        <v>0</v>
      </c>
      <c r="P185" s="18">
        <f t="shared" si="48"/>
        <v>0</v>
      </c>
      <c r="Q185" s="18">
        <f t="shared" si="48"/>
        <v>0</v>
      </c>
      <c r="R185" s="18">
        <f t="shared" si="48"/>
        <v>0</v>
      </c>
      <c r="S185" s="18">
        <f t="shared" si="48"/>
        <v>0</v>
      </c>
      <c r="T185" s="18">
        <f t="shared" si="48"/>
        <v>0</v>
      </c>
      <c r="U185" s="18">
        <f>U182*U183</f>
        <v>0</v>
      </c>
      <c r="V185" s="18">
        <f t="shared" ref="V185:BK185" si="49">V182*V183/1000</f>
        <v>0</v>
      </c>
      <c r="W185" s="18">
        <f t="shared" si="49"/>
        <v>0</v>
      </c>
      <c r="X185" s="18">
        <f t="shared" si="49"/>
        <v>0</v>
      </c>
      <c r="Y185" s="18">
        <f t="shared" si="49"/>
        <v>0</v>
      </c>
      <c r="Z185" s="18">
        <f t="shared" si="49"/>
        <v>0</v>
      </c>
      <c r="AA185" s="18">
        <f t="shared" si="49"/>
        <v>0</v>
      </c>
      <c r="AB185" s="18">
        <f t="shared" si="49"/>
        <v>0</v>
      </c>
      <c r="AC185" s="18">
        <f t="shared" si="49"/>
        <v>0</v>
      </c>
      <c r="AD185" s="18">
        <f t="shared" si="49"/>
        <v>0</v>
      </c>
      <c r="AE185" s="18">
        <f t="shared" si="49"/>
        <v>0</v>
      </c>
      <c r="AF185" s="18">
        <f t="shared" si="49"/>
        <v>0</v>
      </c>
      <c r="AG185" s="18">
        <f t="shared" si="49"/>
        <v>0</v>
      </c>
      <c r="AH185" s="18">
        <f t="shared" si="49"/>
        <v>0</v>
      </c>
      <c r="AI185" s="18">
        <f t="shared" si="49"/>
        <v>0</v>
      </c>
      <c r="AJ185" s="18">
        <f t="shared" si="49"/>
        <v>0</v>
      </c>
      <c r="AK185" s="18">
        <f t="shared" si="49"/>
        <v>0</v>
      </c>
      <c r="AL185" s="18">
        <f t="shared" si="49"/>
        <v>0</v>
      </c>
      <c r="AM185" s="18">
        <f t="shared" si="49"/>
        <v>0</v>
      </c>
      <c r="AN185" s="18">
        <f t="shared" si="49"/>
        <v>0</v>
      </c>
      <c r="AO185" s="18">
        <f t="shared" si="49"/>
        <v>0</v>
      </c>
      <c r="AP185" s="18">
        <f t="shared" si="49"/>
        <v>0</v>
      </c>
      <c r="AQ185" s="18">
        <f t="shared" si="49"/>
        <v>0</v>
      </c>
      <c r="AR185" s="18">
        <f t="shared" si="49"/>
        <v>2.5</v>
      </c>
      <c r="AS185" s="18">
        <f t="shared" si="49"/>
        <v>0</v>
      </c>
      <c r="AT185" s="18">
        <f t="shared" si="49"/>
        <v>0</v>
      </c>
      <c r="AU185" s="18">
        <f t="shared" si="49"/>
        <v>0</v>
      </c>
      <c r="AV185" s="18">
        <f t="shared" si="49"/>
        <v>0</v>
      </c>
      <c r="AW185" s="18">
        <f t="shared" si="49"/>
        <v>1.4</v>
      </c>
      <c r="AX185" s="18">
        <f t="shared" si="49"/>
        <v>0</v>
      </c>
      <c r="AY185" s="18">
        <f t="shared" si="49"/>
        <v>0</v>
      </c>
      <c r="AZ185" s="18">
        <f t="shared" si="49"/>
        <v>0</v>
      </c>
      <c r="BA185" s="18">
        <f t="shared" si="49"/>
        <v>0</v>
      </c>
      <c r="BB185" s="18">
        <f t="shared" si="49"/>
        <v>0</v>
      </c>
      <c r="BC185" s="18">
        <f t="shared" si="49"/>
        <v>0</v>
      </c>
      <c r="BD185" s="18">
        <f t="shared" si="49"/>
        <v>0</v>
      </c>
      <c r="BE185" s="18">
        <f t="shared" si="49"/>
        <v>5.5</v>
      </c>
      <c r="BF185" s="18">
        <f t="shared" si="49"/>
        <v>0.4</v>
      </c>
      <c r="BG185" s="18">
        <f t="shared" si="49"/>
        <v>0</v>
      </c>
      <c r="BH185" s="18">
        <f t="shared" si="49"/>
        <v>1</v>
      </c>
      <c r="BI185" s="18">
        <f t="shared" si="49"/>
        <v>0</v>
      </c>
      <c r="BJ185" s="18">
        <f t="shared" si="49"/>
        <v>0</v>
      </c>
      <c r="BK185" s="18">
        <f t="shared" si="49"/>
        <v>0</v>
      </c>
      <c r="BL185" s="18">
        <f>BL182*BL183/1000</f>
        <v>0</v>
      </c>
      <c r="BM185" s="18">
        <f>BM182*BM183/1000</f>
        <v>0</v>
      </c>
      <c r="BN185" s="18">
        <f>BN182*BN183/1000</f>
        <v>0</v>
      </c>
      <c r="BO185" s="18">
        <f>BO182*BO183/1000</f>
        <v>0</v>
      </c>
      <c r="BP185" s="18">
        <f>BP182*BP183/920</f>
        <v>0</v>
      </c>
      <c r="BQ185" s="198">
        <f>SUM(C185:BP185)</f>
        <v>18</v>
      </c>
    </row>
    <row r="186" spans="1:95" ht="15.75" customHeight="1" thickTop="1" x14ac:dyDescent="0.25">
      <c r="A186" s="294" t="s">
        <v>203</v>
      </c>
      <c r="B186" s="6">
        <v>100</v>
      </c>
      <c r="C186" s="7"/>
      <c r="D186" s="7"/>
      <c r="E186" s="7"/>
      <c r="F186" s="7"/>
      <c r="G186" s="7"/>
      <c r="H186" s="7"/>
      <c r="I186" s="7"/>
      <c r="J186" s="7"/>
      <c r="K186" s="7">
        <f>'[1]ЯЙЦО, ТВОРОГ, КАШИ'!$F$271</f>
        <v>90.7</v>
      </c>
      <c r="L186" s="7"/>
      <c r="M186" s="7"/>
      <c r="N186" s="7"/>
      <c r="O186" s="7"/>
      <c r="P186" s="7"/>
      <c r="Q186" s="7"/>
      <c r="R186" s="7"/>
      <c r="S186" s="7"/>
      <c r="T186" s="7"/>
      <c r="U186" s="24">
        <f>'[1]ЯЙЦО, ТВОРОГ, КАШИ'!$F$272</f>
        <v>7.0000000000000007E-2</v>
      </c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>
        <f>'[1]ЯЙЦО, ТВОРОГ, КАШИ'!$F$274+'[1]ЯЙЦО, ТВОРОГ, КАШИ'!$F$275</f>
        <v>15.6</v>
      </c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>
        <f>'[1]ЯЙЦО, ТВОРОГ, КАШИ'!$F$273</f>
        <v>5.6</v>
      </c>
      <c r="BI186" s="7"/>
      <c r="BJ186" s="7"/>
      <c r="BK186" s="7"/>
      <c r="BL186" s="24"/>
      <c r="BM186" s="8"/>
      <c r="BN186" s="8"/>
      <c r="BO186" s="8"/>
      <c r="BP186" s="7">
        <f>'[1]ЯЙЦО, ТВОРОГ, КАШИ'!$F$277</f>
        <v>5</v>
      </c>
    </row>
    <row r="187" spans="1:95" ht="15" customHeight="1" x14ac:dyDescent="0.25">
      <c r="A187" s="236"/>
      <c r="B187" s="9">
        <v>120</v>
      </c>
      <c r="C187" s="10"/>
      <c r="D187" s="10"/>
      <c r="E187" s="10"/>
      <c r="F187" s="10"/>
      <c r="G187" s="10"/>
      <c r="H187" s="10"/>
      <c r="I187" s="10"/>
      <c r="J187" s="10"/>
      <c r="K187" s="10">
        <f>'[1]ЯЙЦО, ТВОРОГ, КАШИ'!$Q$271</f>
        <v>108.8</v>
      </c>
      <c r="L187" s="10"/>
      <c r="M187" s="10"/>
      <c r="N187" s="10"/>
      <c r="O187" s="10"/>
      <c r="P187" s="10"/>
      <c r="Q187" s="10"/>
      <c r="R187" s="10"/>
      <c r="S187" s="10"/>
      <c r="T187" s="10"/>
      <c r="U187" s="25">
        <f>'[1]ЯЙЦО, ТВОРОГ, КАШИ'!$Q$272</f>
        <v>0.08</v>
      </c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>
        <f>'[1]ЯЙЦО, ТВОРОГ, КАШИ'!$Q$274+'[1]ЯЙЦО, ТВОРОГ, КАШИ'!$Q$275</f>
        <v>18.7</v>
      </c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>
        <f>'[1]ЯЙЦО, ТВОРОГ, КАШИ'!$Q$273</f>
        <v>6.7</v>
      </c>
      <c r="BI187" s="10"/>
      <c r="BJ187" s="10"/>
      <c r="BK187" s="10"/>
      <c r="BL187" s="25"/>
      <c r="BM187" s="11"/>
      <c r="BN187" s="11"/>
      <c r="BO187" s="11"/>
      <c r="BP187" s="10">
        <f>'[1]ЯЙЦО, ТВОРОГ, КАШИ'!$Q$277</f>
        <v>6</v>
      </c>
    </row>
    <row r="188" spans="1:95" ht="15" customHeight="1" x14ac:dyDescent="0.25">
      <c r="A188" s="292" t="s">
        <v>108</v>
      </c>
      <c r="B188" s="32">
        <v>30</v>
      </c>
      <c r="C188" s="7"/>
      <c r="D188" s="7"/>
      <c r="E188" s="7"/>
      <c r="F188" s="7"/>
      <c r="G188" s="7"/>
      <c r="H188" s="7"/>
      <c r="I188" s="7"/>
      <c r="J188" s="7"/>
      <c r="K188" s="7"/>
      <c r="L188" s="7">
        <f>[1]СОУСА!$F$61</f>
        <v>30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8"/>
      <c r="BN188" s="8"/>
      <c r="BO188" s="8"/>
      <c r="BP188" s="7"/>
    </row>
    <row r="189" spans="1:95" ht="15" customHeight="1" x14ac:dyDescent="0.25">
      <c r="A189" s="292"/>
      <c r="B189" s="33">
        <v>30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>
        <f>[1]СОУСА!$F$61</f>
        <v>30</v>
      </c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1"/>
      <c r="BN189" s="11"/>
      <c r="BO189" s="11"/>
      <c r="BP189" s="10"/>
    </row>
    <row r="190" spans="1:95" ht="15.75" customHeight="1" x14ac:dyDescent="0.25">
      <c r="A190" s="235" t="s">
        <v>44</v>
      </c>
      <c r="B190" s="6">
        <v>200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>
        <f>[1]НАПИТКИ!$Q$226</f>
        <v>200</v>
      </c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8"/>
      <c r="BM190" s="8"/>
      <c r="BN190" s="7"/>
      <c r="BO190" s="7"/>
      <c r="BP190" s="7"/>
    </row>
    <row r="191" spans="1:95" ht="17.25" customHeight="1" x14ac:dyDescent="0.25">
      <c r="A191" s="236"/>
      <c r="B191" s="9">
        <v>200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>
        <f>[1]НАПИТКИ!$Q$226</f>
        <v>200</v>
      </c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1"/>
      <c r="BM191" s="11"/>
      <c r="BN191" s="10"/>
      <c r="BO191" s="10"/>
      <c r="BP191" s="10"/>
    </row>
    <row r="192" spans="1:95" s="2" customFormat="1" ht="15.75" customHeight="1" x14ac:dyDescent="0.25">
      <c r="A192" s="240" t="s">
        <v>226</v>
      </c>
      <c r="B192" s="19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5"/>
      <c r="BO192" s="125"/>
      <c r="BP192" s="125"/>
      <c r="BQ192" s="180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</row>
    <row r="193" spans="1:95" s="2" customFormat="1" ht="15.75" customHeight="1" thickBot="1" x14ac:dyDescent="0.3">
      <c r="A193" s="241"/>
      <c r="B193" s="193">
        <v>60</v>
      </c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4"/>
      <c r="BD193" s="124"/>
      <c r="BE193" s="124"/>
      <c r="BF193" s="124"/>
      <c r="BG193" s="124"/>
      <c r="BH193" s="124"/>
      <c r="BI193" s="124"/>
      <c r="BJ193" s="124"/>
      <c r="BK193" s="124"/>
      <c r="BL193" s="124"/>
      <c r="BM193" s="124"/>
      <c r="BN193" s="125"/>
      <c r="BO193" s="125">
        <v>70</v>
      </c>
      <c r="BP193" s="125"/>
      <c r="BQ193" s="180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</row>
    <row r="194" spans="1:95" ht="15.75" hidden="1" customHeight="1" x14ac:dyDescent="0.25">
      <c r="A194" s="292"/>
      <c r="B194" s="6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8"/>
      <c r="BN194" s="8"/>
      <c r="BO194" s="8"/>
      <c r="BP194" s="7"/>
    </row>
    <row r="195" spans="1:95" ht="15.75" hidden="1" customHeight="1" x14ac:dyDescent="0.25">
      <c r="A195" s="292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1"/>
      <c r="BN195" s="11"/>
      <c r="BO195" s="11"/>
      <c r="BP195" s="10"/>
    </row>
    <row r="196" spans="1:95" ht="15.75" hidden="1" customHeight="1" x14ac:dyDescent="0.25">
      <c r="A196" s="292"/>
      <c r="B196" s="6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8"/>
      <c r="BN196" s="8"/>
      <c r="BO196" s="8"/>
      <c r="BP196" s="7"/>
    </row>
    <row r="197" spans="1:95" ht="15.75" hidden="1" customHeight="1" thickBot="1" x14ac:dyDescent="0.3">
      <c r="A197" s="292"/>
      <c r="B197" s="14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1"/>
      <c r="BN197" s="11"/>
      <c r="BO197" s="11"/>
      <c r="BP197" s="10"/>
    </row>
    <row r="198" spans="1:95" ht="15.75" customHeight="1" thickTop="1" x14ac:dyDescent="0.25">
      <c r="A198" s="244" t="s">
        <v>124</v>
      </c>
      <c r="B198" s="63" t="s">
        <v>128</v>
      </c>
      <c r="C198" s="17">
        <f>C186+C188+C190+C192+C194+C196</f>
        <v>0</v>
      </c>
      <c r="D198" s="17">
        <f t="shared" ref="D198:BO199" si="50">D186+D188+D190+D192+D194+D196</f>
        <v>0</v>
      </c>
      <c r="E198" s="17">
        <f t="shared" si="50"/>
        <v>0</v>
      </c>
      <c r="F198" s="17">
        <f t="shared" si="50"/>
        <v>0</v>
      </c>
      <c r="G198" s="17">
        <f t="shared" si="50"/>
        <v>0</v>
      </c>
      <c r="H198" s="17">
        <f t="shared" si="50"/>
        <v>0</v>
      </c>
      <c r="I198" s="17">
        <f t="shared" si="50"/>
        <v>0</v>
      </c>
      <c r="J198" s="17">
        <f t="shared" si="50"/>
        <v>0</v>
      </c>
      <c r="K198" s="17">
        <f t="shared" si="50"/>
        <v>90.7</v>
      </c>
      <c r="L198" s="17">
        <f t="shared" si="50"/>
        <v>30</v>
      </c>
      <c r="M198" s="17">
        <f t="shared" si="50"/>
        <v>0</v>
      </c>
      <c r="N198" s="17">
        <f t="shared" si="50"/>
        <v>0</v>
      </c>
      <c r="O198" s="17">
        <f t="shared" si="50"/>
        <v>0</v>
      </c>
      <c r="P198" s="17">
        <f t="shared" si="50"/>
        <v>0</v>
      </c>
      <c r="Q198" s="17">
        <f t="shared" si="50"/>
        <v>0</v>
      </c>
      <c r="R198" s="17">
        <f t="shared" si="50"/>
        <v>0</v>
      </c>
      <c r="S198" s="17">
        <f t="shared" si="50"/>
        <v>0</v>
      </c>
      <c r="T198" s="17">
        <f t="shared" si="50"/>
        <v>0</v>
      </c>
      <c r="U198" s="17">
        <f t="shared" si="50"/>
        <v>0.1</v>
      </c>
      <c r="V198" s="17">
        <f t="shared" si="50"/>
        <v>0</v>
      </c>
      <c r="W198" s="17">
        <f t="shared" si="50"/>
        <v>0</v>
      </c>
      <c r="X198" s="17">
        <f t="shared" si="50"/>
        <v>0</v>
      </c>
      <c r="Y198" s="17">
        <f t="shared" si="50"/>
        <v>0</v>
      </c>
      <c r="Z198" s="17">
        <f t="shared" si="50"/>
        <v>0</v>
      </c>
      <c r="AA198" s="17">
        <f t="shared" si="50"/>
        <v>0</v>
      </c>
      <c r="AB198" s="17">
        <f t="shared" si="50"/>
        <v>0</v>
      </c>
      <c r="AC198" s="17">
        <f t="shared" si="50"/>
        <v>0</v>
      </c>
      <c r="AD198" s="17">
        <f t="shared" si="50"/>
        <v>0</v>
      </c>
      <c r="AE198" s="17">
        <f t="shared" si="50"/>
        <v>0</v>
      </c>
      <c r="AF198" s="17">
        <f t="shared" si="50"/>
        <v>0</v>
      </c>
      <c r="AG198" s="17">
        <f t="shared" si="50"/>
        <v>0</v>
      </c>
      <c r="AH198" s="17">
        <f t="shared" si="50"/>
        <v>0</v>
      </c>
      <c r="AI198" s="17">
        <f t="shared" si="50"/>
        <v>0</v>
      </c>
      <c r="AJ198" s="17">
        <f t="shared" si="50"/>
        <v>0</v>
      </c>
      <c r="AK198" s="17">
        <f t="shared" si="50"/>
        <v>0</v>
      </c>
      <c r="AL198" s="17">
        <f t="shared" si="50"/>
        <v>0</v>
      </c>
      <c r="AM198" s="17">
        <f t="shared" si="50"/>
        <v>0</v>
      </c>
      <c r="AN198" s="17">
        <f t="shared" si="50"/>
        <v>0</v>
      </c>
      <c r="AO198" s="17">
        <f t="shared" si="50"/>
        <v>0</v>
      </c>
      <c r="AP198" s="17">
        <f t="shared" si="50"/>
        <v>200</v>
      </c>
      <c r="AQ198" s="17">
        <f t="shared" si="50"/>
        <v>0</v>
      </c>
      <c r="AR198" s="17">
        <f t="shared" si="50"/>
        <v>0</v>
      </c>
      <c r="AS198" s="17">
        <f t="shared" si="50"/>
        <v>0</v>
      </c>
      <c r="AT198" s="17">
        <f t="shared" si="50"/>
        <v>0</v>
      </c>
      <c r="AU198" s="17">
        <f t="shared" si="50"/>
        <v>15.6</v>
      </c>
      <c r="AV198" s="17">
        <f t="shared" si="50"/>
        <v>0</v>
      </c>
      <c r="AW198" s="17">
        <f t="shared" si="50"/>
        <v>0</v>
      </c>
      <c r="AX198" s="17">
        <f t="shared" si="50"/>
        <v>0</v>
      </c>
      <c r="AY198" s="17">
        <f t="shared" si="50"/>
        <v>0</v>
      </c>
      <c r="AZ198" s="17">
        <f t="shared" si="50"/>
        <v>0</v>
      </c>
      <c r="BA198" s="17">
        <f t="shared" si="50"/>
        <v>0</v>
      </c>
      <c r="BB198" s="17">
        <f t="shared" si="50"/>
        <v>0</v>
      </c>
      <c r="BC198" s="17">
        <f t="shared" si="50"/>
        <v>0</v>
      </c>
      <c r="BD198" s="17">
        <f t="shared" si="50"/>
        <v>0</v>
      </c>
      <c r="BE198" s="17">
        <f t="shared" si="50"/>
        <v>0</v>
      </c>
      <c r="BF198" s="17">
        <f t="shared" si="50"/>
        <v>0</v>
      </c>
      <c r="BG198" s="17">
        <v>0</v>
      </c>
      <c r="BH198" s="17">
        <f t="shared" si="50"/>
        <v>5.6</v>
      </c>
      <c r="BI198" s="17">
        <f t="shared" si="50"/>
        <v>0</v>
      </c>
      <c r="BJ198" s="17">
        <f t="shared" si="50"/>
        <v>0</v>
      </c>
      <c r="BK198" s="17">
        <f t="shared" si="50"/>
        <v>0</v>
      </c>
      <c r="BL198" s="17">
        <f t="shared" si="50"/>
        <v>0</v>
      </c>
      <c r="BM198" s="17">
        <f t="shared" si="50"/>
        <v>0</v>
      </c>
      <c r="BN198" s="17">
        <f t="shared" si="50"/>
        <v>0</v>
      </c>
      <c r="BO198" s="17">
        <f t="shared" si="50"/>
        <v>0</v>
      </c>
      <c r="BP198" s="17">
        <f>BP186+BP188+BP190+BP192+BP194+BP196</f>
        <v>5</v>
      </c>
    </row>
    <row r="199" spans="1:95" ht="15.75" customHeight="1" thickBot="1" x14ac:dyDescent="0.3">
      <c r="A199" s="245"/>
      <c r="B199" s="64" t="s">
        <v>130</v>
      </c>
      <c r="C199" s="18">
        <f>C187+C189+C191+C193+C195+C197</f>
        <v>0</v>
      </c>
      <c r="D199" s="18">
        <f t="shared" si="50"/>
        <v>0</v>
      </c>
      <c r="E199" s="18">
        <f t="shared" si="50"/>
        <v>0</v>
      </c>
      <c r="F199" s="18">
        <f t="shared" si="50"/>
        <v>0</v>
      </c>
      <c r="G199" s="18">
        <f t="shared" si="50"/>
        <v>0</v>
      </c>
      <c r="H199" s="18">
        <f t="shared" si="50"/>
        <v>0</v>
      </c>
      <c r="I199" s="18">
        <f t="shared" si="50"/>
        <v>0</v>
      </c>
      <c r="J199" s="18">
        <f t="shared" si="50"/>
        <v>0</v>
      </c>
      <c r="K199" s="18">
        <f t="shared" si="50"/>
        <v>108.8</v>
      </c>
      <c r="L199" s="18">
        <f t="shared" si="50"/>
        <v>30</v>
      </c>
      <c r="M199" s="18">
        <f t="shared" si="50"/>
        <v>0</v>
      </c>
      <c r="N199" s="18">
        <f t="shared" si="50"/>
        <v>0</v>
      </c>
      <c r="O199" s="18">
        <f t="shared" si="50"/>
        <v>0</v>
      </c>
      <c r="P199" s="18">
        <f t="shared" si="50"/>
        <v>0</v>
      </c>
      <c r="Q199" s="18">
        <f t="shared" si="50"/>
        <v>0</v>
      </c>
      <c r="R199" s="18">
        <f t="shared" si="50"/>
        <v>0</v>
      </c>
      <c r="S199" s="18">
        <f t="shared" si="50"/>
        <v>0</v>
      </c>
      <c r="T199" s="18">
        <f t="shared" si="50"/>
        <v>0</v>
      </c>
      <c r="U199" s="18">
        <f t="shared" si="50"/>
        <v>0.1</v>
      </c>
      <c r="V199" s="18">
        <f t="shared" si="50"/>
        <v>0</v>
      </c>
      <c r="W199" s="18">
        <f t="shared" si="50"/>
        <v>0</v>
      </c>
      <c r="X199" s="18">
        <f t="shared" si="50"/>
        <v>0</v>
      </c>
      <c r="Y199" s="18">
        <f t="shared" si="50"/>
        <v>0</v>
      </c>
      <c r="Z199" s="18">
        <f t="shared" si="50"/>
        <v>0</v>
      </c>
      <c r="AA199" s="18">
        <f t="shared" si="50"/>
        <v>0</v>
      </c>
      <c r="AB199" s="18">
        <f t="shared" si="50"/>
        <v>0</v>
      </c>
      <c r="AC199" s="18">
        <f t="shared" si="50"/>
        <v>0</v>
      </c>
      <c r="AD199" s="18">
        <f t="shared" si="50"/>
        <v>0</v>
      </c>
      <c r="AE199" s="18">
        <f t="shared" si="50"/>
        <v>0</v>
      </c>
      <c r="AF199" s="18">
        <f t="shared" si="50"/>
        <v>0</v>
      </c>
      <c r="AG199" s="18">
        <f t="shared" si="50"/>
        <v>0</v>
      </c>
      <c r="AH199" s="18">
        <f t="shared" si="50"/>
        <v>0</v>
      </c>
      <c r="AI199" s="18">
        <f t="shared" si="50"/>
        <v>0</v>
      </c>
      <c r="AJ199" s="18">
        <f t="shared" si="50"/>
        <v>0</v>
      </c>
      <c r="AK199" s="18">
        <f t="shared" si="50"/>
        <v>0</v>
      </c>
      <c r="AL199" s="18">
        <f t="shared" si="50"/>
        <v>0</v>
      </c>
      <c r="AM199" s="18">
        <f t="shared" si="50"/>
        <v>0</v>
      </c>
      <c r="AN199" s="18">
        <f t="shared" si="50"/>
        <v>0</v>
      </c>
      <c r="AO199" s="18">
        <f t="shared" si="50"/>
        <v>0</v>
      </c>
      <c r="AP199" s="18">
        <f t="shared" si="50"/>
        <v>200</v>
      </c>
      <c r="AQ199" s="18">
        <f t="shared" si="50"/>
        <v>0</v>
      </c>
      <c r="AR199" s="18">
        <f t="shared" si="50"/>
        <v>0</v>
      </c>
      <c r="AS199" s="18">
        <f t="shared" si="50"/>
        <v>0</v>
      </c>
      <c r="AT199" s="18">
        <f t="shared" si="50"/>
        <v>0</v>
      </c>
      <c r="AU199" s="18">
        <f t="shared" si="50"/>
        <v>18.7</v>
      </c>
      <c r="AV199" s="18">
        <f t="shared" si="50"/>
        <v>0</v>
      </c>
      <c r="AW199" s="18">
        <f t="shared" si="50"/>
        <v>0</v>
      </c>
      <c r="AX199" s="18">
        <f t="shared" si="50"/>
        <v>0</v>
      </c>
      <c r="AY199" s="18">
        <f t="shared" si="50"/>
        <v>0</v>
      </c>
      <c r="AZ199" s="18">
        <f t="shared" si="50"/>
        <v>0</v>
      </c>
      <c r="BA199" s="18">
        <f t="shared" si="50"/>
        <v>0</v>
      </c>
      <c r="BB199" s="18">
        <f t="shared" si="50"/>
        <v>0</v>
      </c>
      <c r="BC199" s="18">
        <f t="shared" si="50"/>
        <v>0</v>
      </c>
      <c r="BD199" s="18">
        <f t="shared" si="50"/>
        <v>0</v>
      </c>
      <c r="BE199" s="18">
        <f t="shared" si="50"/>
        <v>0</v>
      </c>
      <c r="BF199" s="18">
        <f t="shared" si="50"/>
        <v>0</v>
      </c>
      <c r="BG199" s="18">
        <v>0</v>
      </c>
      <c r="BH199" s="18">
        <f t="shared" si="50"/>
        <v>6.7</v>
      </c>
      <c r="BI199" s="18">
        <f t="shared" si="50"/>
        <v>0</v>
      </c>
      <c r="BJ199" s="18">
        <f t="shared" si="50"/>
        <v>0</v>
      </c>
      <c r="BK199" s="18">
        <f t="shared" si="50"/>
        <v>0</v>
      </c>
      <c r="BL199" s="18">
        <f t="shared" si="50"/>
        <v>0</v>
      </c>
      <c r="BM199" s="18">
        <f t="shared" si="50"/>
        <v>0</v>
      </c>
      <c r="BN199" s="18">
        <f t="shared" si="50"/>
        <v>0</v>
      </c>
      <c r="BO199" s="18">
        <f t="shared" si="50"/>
        <v>70</v>
      </c>
      <c r="BP199" s="18">
        <f>BP187+BP189+BP191+BP193+BP195+BP197</f>
        <v>6</v>
      </c>
    </row>
    <row r="200" spans="1:95" ht="15.75" customHeight="1" thickTop="1" x14ac:dyDescent="0.25">
      <c r="A200" s="245"/>
      <c r="B200" s="74" t="s">
        <v>173</v>
      </c>
      <c r="C200" s="75">
        <v>48.5</v>
      </c>
      <c r="D200" s="75"/>
      <c r="E200" s="75"/>
      <c r="F200" s="75">
        <v>166.6</v>
      </c>
      <c r="G200" s="75"/>
      <c r="H200" s="75">
        <v>54</v>
      </c>
      <c r="I200" s="75"/>
      <c r="J200" s="75">
        <v>156</v>
      </c>
      <c r="K200" s="75">
        <v>262</v>
      </c>
      <c r="L200" s="75">
        <v>210</v>
      </c>
      <c r="M200" s="75">
        <v>390</v>
      </c>
      <c r="N200" s="75">
        <v>400</v>
      </c>
      <c r="O200" s="75">
        <v>180</v>
      </c>
      <c r="P200" s="75">
        <v>233</v>
      </c>
      <c r="Q200" s="75">
        <v>254</v>
      </c>
      <c r="R200" s="75">
        <v>117</v>
      </c>
      <c r="S200" s="75"/>
      <c r="T200" s="75">
        <v>155</v>
      </c>
      <c r="U200" s="75">
        <v>7.2</v>
      </c>
      <c r="V200" s="75">
        <v>26.5</v>
      </c>
      <c r="W200" s="75">
        <v>44</v>
      </c>
      <c r="X200" s="75">
        <v>13.5</v>
      </c>
      <c r="Y200" s="75">
        <v>23</v>
      </c>
      <c r="Z200" s="75">
        <v>22</v>
      </c>
      <c r="AA200" s="75"/>
      <c r="AB200" s="75"/>
      <c r="AC200" s="75">
        <v>60</v>
      </c>
      <c r="AD200" s="75">
        <v>60</v>
      </c>
      <c r="AE200" s="75"/>
      <c r="AF200" s="75">
        <v>115</v>
      </c>
      <c r="AG200" s="75">
        <v>75</v>
      </c>
      <c r="AH200" s="75">
        <v>80.599999999999994</v>
      </c>
      <c r="AI200" s="75">
        <v>26</v>
      </c>
      <c r="AJ200" s="75">
        <v>70</v>
      </c>
      <c r="AK200" s="75">
        <v>82</v>
      </c>
      <c r="AL200" s="75">
        <v>123.3</v>
      </c>
      <c r="AM200" s="75">
        <v>202</v>
      </c>
      <c r="AN200" s="75"/>
      <c r="AO200" s="75"/>
      <c r="AP200" s="75">
        <v>17.3</v>
      </c>
      <c r="AQ200" s="75">
        <v>12.6</v>
      </c>
      <c r="AR200" s="75">
        <v>49</v>
      </c>
      <c r="AS200" s="75">
        <v>22</v>
      </c>
      <c r="AT200" s="75">
        <v>51</v>
      </c>
      <c r="AU200" s="75">
        <v>30</v>
      </c>
      <c r="AV200" s="75">
        <v>29</v>
      </c>
      <c r="AW200" s="75">
        <v>45</v>
      </c>
      <c r="AX200" s="75"/>
      <c r="AY200" s="75">
        <v>36</v>
      </c>
      <c r="AZ200" s="75">
        <v>90.5</v>
      </c>
      <c r="BA200" s="75">
        <v>24</v>
      </c>
      <c r="BB200" s="75">
        <v>37</v>
      </c>
      <c r="BC200" s="75">
        <v>42</v>
      </c>
      <c r="BD200" s="75"/>
      <c r="BE200" s="75">
        <v>109</v>
      </c>
      <c r="BF200" s="75">
        <v>252.6</v>
      </c>
      <c r="BG200" s="75">
        <v>12</v>
      </c>
      <c r="BH200" s="75">
        <v>53</v>
      </c>
      <c r="BI200" s="75">
        <v>220</v>
      </c>
      <c r="BJ200" s="75">
        <v>300</v>
      </c>
      <c r="BK200" s="75">
        <v>80</v>
      </c>
      <c r="BL200" s="75">
        <v>180</v>
      </c>
      <c r="BM200" s="75"/>
      <c r="BN200" s="75">
        <v>250</v>
      </c>
      <c r="BO200" s="75"/>
      <c r="BP200" s="75">
        <v>132.19999999999999</v>
      </c>
      <c r="BQ200" s="196"/>
    </row>
    <row r="201" spans="1:95" ht="15.75" customHeight="1" x14ac:dyDescent="0.25">
      <c r="A201" s="245"/>
      <c r="B201" s="66" t="s">
        <v>128</v>
      </c>
      <c r="C201" s="67">
        <f>C198*C200/1000</f>
        <v>0</v>
      </c>
      <c r="D201" s="67">
        <f t="shared" ref="D201:T201" si="51">D198*D200/1000</f>
        <v>0</v>
      </c>
      <c r="E201" s="67">
        <f t="shared" si="51"/>
        <v>0</v>
      </c>
      <c r="F201" s="67">
        <f t="shared" si="51"/>
        <v>0</v>
      </c>
      <c r="G201" s="67">
        <f t="shared" si="51"/>
        <v>0</v>
      </c>
      <c r="H201" s="67">
        <f t="shared" si="51"/>
        <v>0</v>
      </c>
      <c r="I201" s="67">
        <f t="shared" si="51"/>
        <v>0</v>
      </c>
      <c r="J201" s="67">
        <f t="shared" si="51"/>
        <v>0</v>
      </c>
      <c r="K201" s="67">
        <f t="shared" si="51"/>
        <v>23.8</v>
      </c>
      <c r="L201" s="67">
        <f t="shared" si="51"/>
        <v>6.3</v>
      </c>
      <c r="M201" s="67">
        <f t="shared" si="51"/>
        <v>0</v>
      </c>
      <c r="N201" s="67">
        <f t="shared" si="51"/>
        <v>0</v>
      </c>
      <c r="O201" s="67">
        <f t="shared" si="51"/>
        <v>0</v>
      </c>
      <c r="P201" s="67">
        <f t="shared" si="51"/>
        <v>0</v>
      </c>
      <c r="Q201" s="67">
        <f t="shared" si="51"/>
        <v>0</v>
      </c>
      <c r="R201" s="67">
        <f t="shared" si="51"/>
        <v>0</v>
      </c>
      <c r="S201" s="67">
        <f t="shared" si="51"/>
        <v>0</v>
      </c>
      <c r="T201" s="67">
        <f t="shared" si="51"/>
        <v>0</v>
      </c>
      <c r="U201" s="67">
        <f>U198*U200</f>
        <v>0.7</v>
      </c>
      <c r="V201" s="67">
        <f t="shared" ref="V201:BK201" si="52">V198*V200/1000</f>
        <v>0</v>
      </c>
      <c r="W201" s="67">
        <f t="shared" si="52"/>
        <v>0</v>
      </c>
      <c r="X201" s="67">
        <f t="shared" si="52"/>
        <v>0</v>
      </c>
      <c r="Y201" s="67">
        <f t="shared" si="52"/>
        <v>0</v>
      </c>
      <c r="Z201" s="67">
        <f t="shared" si="52"/>
        <v>0</v>
      </c>
      <c r="AA201" s="67">
        <f t="shared" si="52"/>
        <v>0</v>
      </c>
      <c r="AB201" s="67">
        <f t="shared" si="52"/>
        <v>0</v>
      </c>
      <c r="AC201" s="67">
        <f t="shared" si="52"/>
        <v>0</v>
      </c>
      <c r="AD201" s="67">
        <f t="shared" si="52"/>
        <v>0</v>
      </c>
      <c r="AE201" s="67">
        <f t="shared" si="52"/>
        <v>0</v>
      </c>
      <c r="AF201" s="67">
        <f t="shared" si="52"/>
        <v>0</v>
      </c>
      <c r="AG201" s="67">
        <f t="shared" si="52"/>
        <v>0</v>
      </c>
      <c r="AH201" s="67">
        <f t="shared" si="52"/>
        <v>0</v>
      </c>
      <c r="AI201" s="67">
        <f t="shared" si="52"/>
        <v>0</v>
      </c>
      <c r="AJ201" s="67">
        <f t="shared" si="52"/>
        <v>0</v>
      </c>
      <c r="AK201" s="67">
        <f t="shared" si="52"/>
        <v>0</v>
      </c>
      <c r="AL201" s="67">
        <f t="shared" si="52"/>
        <v>0</v>
      </c>
      <c r="AM201" s="67">
        <f t="shared" si="52"/>
        <v>0</v>
      </c>
      <c r="AN201" s="67">
        <f t="shared" si="52"/>
        <v>0</v>
      </c>
      <c r="AO201" s="67">
        <f t="shared" si="52"/>
        <v>0</v>
      </c>
      <c r="AP201" s="67">
        <f t="shared" si="52"/>
        <v>3.5</v>
      </c>
      <c r="AQ201" s="67">
        <f t="shared" si="52"/>
        <v>0</v>
      </c>
      <c r="AR201" s="67">
        <f t="shared" si="52"/>
        <v>0</v>
      </c>
      <c r="AS201" s="67">
        <f t="shared" si="52"/>
        <v>0</v>
      </c>
      <c r="AT201" s="67">
        <f t="shared" si="52"/>
        <v>0</v>
      </c>
      <c r="AU201" s="67">
        <f t="shared" si="52"/>
        <v>0.5</v>
      </c>
      <c r="AV201" s="67">
        <f t="shared" si="52"/>
        <v>0</v>
      </c>
      <c r="AW201" s="67">
        <f t="shared" si="52"/>
        <v>0</v>
      </c>
      <c r="AX201" s="67">
        <f t="shared" si="52"/>
        <v>0</v>
      </c>
      <c r="AY201" s="67">
        <f t="shared" si="52"/>
        <v>0</v>
      </c>
      <c r="AZ201" s="67">
        <f t="shared" si="52"/>
        <v>0</v>
      </c>
      <c r="BA201" s="67">
        <f t="shared" si="52"/>
        <v>0</v>
      </c>
      <c r="BB201" s="67">
        <f t="shared" si="52"/>
        <v>0</v>
      </c>
      <c r="BC201" s="67">
        <f t="shared" si="52"/>
        <v>0</v>
      </c>
      <c r="BD201" s="67">
        <f t="shared" si="52"/>
        <v>0</v>
      </c>
      <c r="BE201" s="67">
        <f t="shared" si="52"/>
        <v>0</v>
      </c>
      <c r="BF201" s="67">
        <f t="shared" si="52"/>
        <v>0</v>
      </c>
      <c r="BG201" s="67">
        <f t="shared" si="52"/>
        <v>0</v>
      </c>
      <c r="BH201" s="67">
        <f t="shared" si="52"/>
        <v>0.3</v>
      </c>
      <c r="BI201" s="67">
        <f t="shared" si="52"/>
        <v>0</v>
      </c>
      <c r="BJ201" s="67">
        <f t="shared" si="52"/>
        <v>0</v>
      </c>
      <c r="BK201" s="67">
        <f t="shared" si="52"/>
        <v>0</v>
      </c>
      <c r="BL201" s="67">
        <f>BL198*BL200/1000</f>
        <v>0</v>
      </c>
      <c r="BM201" s="67">
        <f>BM198*BM200/1000</f>
        <v>0</v>
      </c>
      <c r="BN201" s="67">
        <f>BN198*BN200/1000</f>
        <v>0</v>
      </c>
      <c r="BO201" s="67">
        <f>BO198*BO200/1000</f>
        <v>0</v>
      </c>
      <c r="BP201" s="67">
        <f>BP198*BP200/920</f>
        <v>0.7</v>
      </c>
      <c r="BQ201" s="197">
        <f>SUM(C201:BP201)</f>
        <v>35.799999999999997</v>
      </c>
    </row>
    <row r="202" spans="1:95" ht="15.75" customHeight="1" thickBot="1" x14ac:dyDescent="0.3">
      <c r="A202" s="246"/>
      <c r="B202" s="64" t="s">
        <v>130</v>
      </c>
      <c r="C202" s="18">
        <f>C199*C200/1000</f>
        <v>0</v>
      </c>
      <c r="D202" s="18">
        <f t="shared" ref="D202:T202" si="53">D199*D200/1000</f>
        <v>0</v>
      </c>
      <c r="E202" s="18">
        <f t="shared" si="53"/>
        <v>0</v>
      </c>
      <c r="F202" s="18">
        <f t="shared" si="53"/>
        <v>0</v>
      </c>
      <c r="G202" s="18">
        <f t="shared" si="53"/>
        <v>0</v>
      </c>
      <c r="H202" s="18">
        <f t="shared" si="53"/>
        <v>0</v>
      </c>
      <c r="I202" s="18">
        <f t="shared" si="53"/>
        <v>0</v>
      </c>
      <c r="J202" s="18">
        <f t="shared" si="53"/>
        <v>0</v>
      </c>
      <c r="K202" s="18">
        <f t="shared" si="53"/>
        <v>28.5</v>
      </c>
      <c r="L202" s="18">
        <f t="shared" si="53"/>
        <v>6.3</v>
      </c>
      <c r="M202" s="18">
        <f t="shared" si="53"/>
        <v>0</v>
      </c>
      <c r="N202" s="18">
        <f t="shared" si="53"/>
        <v>0</v>
      </c>
      <c r="O202" s="18">
        <f t="shared" si="53"/>
        <v>0</v>
      </c>
      <c r="P202" s="18">
        <f t="shared" si="53"/>
        <v>0</v>
      </c>
      <c r="Q202" s="18">
        <f t="shared" si="53"/>
        <v>0</v>
      </c>
      <c r="R202" s="18">
        <f t="shared" si="53"/>
        <v>0</v>
      </c>
      <c r="S202" s="18">
        <f t="shared" si="53"/>
        <v>0</v>
      </c>
      <c r="T202" s="18">
        <f t="shared" si="53"/>
        <v>0</v>
      </c>
      <c r="U202" s="18">
        <f>U199*U200</f>
        <v>0.7</v>
      </c>
      <c r="V202" s="18">
        <f t="shared" ref="V202:BK202" si="54">V199*V200/1000</f>
        <v>0</v>
      </c>
      <c r="W202" s="18">
        <f t="shared" si="54"/>
        <v>0</v>
      </c>
      <c r="X202" s="18">
        <f t="shared" si="54"/>
        <v>0</v>
      </c>
      <c r="Y202" s="18">
        <f t="shared" si="54"/>
        <v>0</v>
      </c>
      <c r="Z202" s="18">
        <f t="shared" si="54"/>
        <v>0</v>
      </c>
      <c r="AA202" s="18">
        <f t="shared" si="54"/>
        <v>0</v>
      </c>
      <c r="AB202" s="18">
        <f t="shared" si="54"/>
        <v>0</v>
      </c>
      <c r="AC202" s="18">
        <f t="shared" si="54"/>
        <v>0</v>
      </c>
      <c r="AD202" s="18">
        <f t="shared" si="54"/>
        <v>0</v>
      </c>
      <c r="AE202" s="18">
        <f t="shared" si="54"/>
        <v>0</v>
      </c>
      <c r="AF202" s="18">
        <f t="shared" si="54"/>
        <v>0</v>
      </c>
      <c r="AG202" s="18">
        <f t="shared" si="54"/>
        <v>0</v>
      </c>
      <c r="AH202" s="18">
        <f t="shared" si="54"/>
        <v>0</v>
      </c>
      <c r="AI202" s="18">
        <f t="shared" si="54"/>
        <v>0</v>
      </c>
      <c r="AJ202" s="18">
        <f t="shared" si="54"/>
        <v>0</v>
      </c>
      <c r="AK202" s="18">
        <f t="shared" si="54"/>
        <v>0</v>
      </c>
      <c r="AL202" s="18">
        <f t="shared" si="54"/>
        <v>0</v>
      </c>
      <c r="AM202" s="18">
        <f t="shared" si="54"/>
        <v>0</v>
      </c>
      <c r="AN202" s="18">
        <f t="shared" si="54"/>
        <v>0</v>
      </c>
      <c r="AO202" s="18">
        <f t="shared" si="54"/>
        <v>0</v>
      </c>
      <c r="AP202" s="18">
        <f t="shared" si="54"/>
        <v>3.5</v>
      </c>
      <c r="AQ202" s="18">
        <f t="shared" si="54"/>
        <v>0</v>
      </c>
      <c r="AR202" s="18">
        <f t="shared" si="54"/>
        <v>0</v>
      </c>
      <c r="AS202" s="18">
        <f t="shared" si="54"/>
        <v>0</v>
      </c>
      <c r="AT202" s="18">
        <f t="shared" si="54"/>
        <v>0</v>
      </c>
      <c r="AU202" s="18">
        <f t="shared" si="54"/>
        <v>0.6</v>
      </c>
      <c r="AV202" s="18">
        <f t="shared" si="54"/>
        <v>0</v>
      </c>
      <c r="AW202" s="18">
        <f t="shared" si="54"/>
        <v>0</v>
      </c>
      <c r="AX202" s="18">
        <f t="shared" si="54"/>
        <v>0</v>
      </c>
      <c r="AY202" s="18">
        <f t="shared" si="54"/>
        <v>0</v>
      </c>
      <c r="AZ202" s="18">
        <f t="shared" si="54"/>
        <v>0</v>
      </c>
      <c r="BA202" s="18">
        <f t="shared" si="54"/>
        <v>0</v>
      </c>
      <c r="BB202" s="18">
        <f t="shared" si="54"/>
        <v>0</v>
      </c>
      <c r="BC202" s="18">
        <f t="shared" si="54"/>
        <v>0</v>
      </c>
      <c r="BD202" s="18">
        <f t="shared" si="54"/>
        <v>0</v>
      </c>
      <c r="BE202" s="18">
        <f t="shared" si="54"/>
        <v>0</v>
      </c>
      <c r="BF202" s="18">
        <f t="shared" si="54"/>
        <v>0</v>
      </c>
      <c r="BG202" s="18">
        <f t="shared" si="54"/>
        <v>0</v>
      </c>
      <c r="BH202" s="18">
        <f t="shared" si="54"/>
        <v>0.4</v>
      </c>
      <c r="BI202" s="18">
        <f t="shared" si="54"/>
        <v>0</v>
      </c>
      <c r="BJ202" s="18">
        <f t="shared" si="54"/>
        <v>0</v>
      </c>
      <c r="BK202" s="18">
        <f t="shared" si="54"/>
        <v>0</v>
      </c>
      <c r="BL202" s="18">
        <f>BL199*BL200/1000</f>
        <v>0</v>
      </c>
      <c r="BM202" s="18">
        <f>BM199*BM200/1000</f>
        <v>0</v>
      </c>
      <c r="BN202" s="18">
        <f>BN199*BN200/1000</f>
        <v>0</v>
      </c>
      <c r="BO202" s="18">
        <f>BO199*BO200/1000</f>
        <v>0</v>
      </c>
      <c r="BP202" s="18">
        <f>BP199*BP200/920</f>
        <v>0.9</v>
      </c>
      <c r="BQ202" s="198">
        <f>SUM(C202:BP202)</f>
        <v>40.9</v>
      </c>
    </row>
    <row r="203" spans="1:95" ht="15" customHeight="1" thickTop="1" x14ac:dyDescent="0.25">
      <c r="A203" s="294" t="s">
        <v>197</v>
      </c>
      <c r="B203" s="1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1"/>
      <c r="BN203" s="22"/>
      <c r="BO203" s="22"/>
      <c r="BP203" s="20"/>
    </row>
    <row r="204" spans="1:95" ht="15" customHeight="1" x14ac:dyDescent="0.25">
      <c r="A204" s="236"/>
      <c r="B204" s="9">
        <v>80</v>
      </c>
      <c r="C204" s="10">
        <f>'[1]ГАСТРОНОМИЯ, ВЫПЕЧКА'!$F$317</f>
        <v>26.6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>
        <f>'[1]ГАСТРОНОМИЯ, ВЫПЕЧКА'!$F$318</f>
        <v>3.5</v>
      </c>
      <c r="N204" s="10"/>
      <c r="O204" s="10"/>
      <c r="P204" s="10"/>
      <c r="Q204" s="10"/>
      <c r="R204" s="10"/>
      <c r="S204" s="10"/>
      <c r="T204" s="10"/>
      <c r="U204" s="10">
        <f>'[1]ГАСТРОНОМИЯ, ВЫПЕЧКА'!$F$320</f>
        <v>0.1</v>
      </c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>
        <f>'[1]ГАСТРОНОМИЯ, ВЫПЕЧКА'!$F$316</f>
        <v>53.3</v>
      </c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>
        <f>'[1]ГАСТРОНОМИЯ, ВЫПЕЧКА'!$F$321</f>
        <v>6.6</v>
      </c>
      <c r="BI204" s="10"/>
      <c r="BJ204" s="10"/>
      <c r="BK204" s="10"/>
      <c r="BL204" s="10"/>
      <c r="BM204" s="23"/>
      <c r="BN204" s="11">
        <f>'[1]ГАСТРОНОМИЯ, ВЫПЕЧКА'!$F$322</f>
        <v>0.6</v>
      </c>
      <c r="BO204" s="11"/>
      <c r="BP204" s="10">
        <f>'[1]ГАСТРОНОМИЯ, ВЫПЕЧКА'!$F$319</f>
        <v>1.3</v>
      </c>
    </row>
    <row r="205" spans="1:95" ht="15.75" customHeight="1" x14ac:dyDescent="0.25">
      <c r="A205" s="236" t="s">
        <v>107</v>
      </c>
      <c r="B205" s="6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8"/>
      <c r="BN205" s="8"/>
      <c r="BO205" s="7"/>
      <c r="BP205" s="7"/>
    </row>
    <row r="206" spans="1:95" ht="15" customHeight="1" x14ac:dyDescent="0.25">
      <c r="A206" s="292"/>
      <c r="B206" s="9">
        <v>50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>
        <f>'[1]ГАСТРОНОМИЯ, ВЫПЕЧКА'!$AB$186</f>
        <v>52.8</v>
      </c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1"/>
      <c r="BN206" s="11"/>
      <c r="BO206" s="10"/>
      <c r="BP206" s="10"/>
    </row>
    <row r="207" spans="1:95" ht="15.75" customHeight="1" x14ac:dyDescent="0.25">
      <c r="A207" s="292" t="s">
        <v>101</v>
      </c>
      <c r="B207" s="6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>
        <f>[1]НАПИТКИ!$Q$448</f>
        <v>1.4</v>
      </c>
      <c r="BH207" s="7"/>
      <c r="BI207" s="7">
        <f>[1]НАПИТКИ!$Q$451</f>
        <v>7</v>
      </c>
      <c r="BJ207" s="7"/>
      <c r="BK207" s="7"/>
      <c r="BL207" s="7"/>
      <c r="BM207" s="7"/>
      <c r="BN207" s="8"/>
      <c r="BO207" s="8"/>
      <c r="BP207" s="7"/>
      <c r="BQ207" s="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</row>
    <row r="208" spans="1:95" ht="15.75" customHeight="1" x14ac:dyDescent="0.25">
      <c r="A208" s="292"/>
      <c r="B208" s="9">
        <v>200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2">
        <f>[1]НАПИТКИ!$Q$452</f>
        <v>45</v>
      </c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>
        <f>[1]НАПИТКИ!$Q$448</f>
        <v>1.4</v>
      </c>
      <c r="BH208" s="12"/>
      <c r="BI208" s="12">
        <f>[1]НАПИТКИ!$Q$451</f>
        <v>7</v>
      </c>
      <c r="BJ208" s="10"/>
      <c r="BK208" s="10"/>
      <c r="BL208" s="10"/>
      <c r="BM208" s="10"/>
      <c r="BN208" s="11"/>
      <c r="BO208" s="11"/>
      <c r="BP208" s="10"/>
      <c r="BQ208" s="10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</row>
    <row r="209" spans="1:95" ht="15.75" customHeight="1" x14ac:dyDescent="0.25">
      <c r="A209" s="235" t="s">
        <v>73</v>
      </c>
      <c r="B209" s="6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8"/>
      <c r="BO209" s="8"/>
      <c r="BP209" s="8"/>
      <c r="BQ209" s="180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</row>
    <row r="210" spans="1:95" ht="15.75" customHeight="1" thickBot="1" x14ac:dyDescent="0.3">
      <c r="A210" s="236"/>
      <c r="B210" s="9">
        <v>100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2">
        <f>'[1]ФРУКТЫ, ОВОЩИ'!$F$17</f>
        <v>100</v>
      </c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1"/>
      <c r="BO210" s="11"/>
      <c r="BP210" s="11"/>
      <c r="BQ210" s="18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</row>
    <row r="211" spans="1:95" ht="15.75" hidden="1" customHeight="1" x14ac:dyDescent="0.25">
      <c r="A211" s="292"/>
      <c r="B211" s="6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8"/>
      <c r="BN211" s="8"/>
      <c r="BO211" s="8"/>
      <c r="BP211" s="7"/>
    </row>
    <row r="212" spans="1:95" ht="15.75" hidden="1" customHeight="1" x14ac:dyDescent="0.25">
      <c r="A212" s="292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2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1"/>
      <c r="BN212" s="11"/>
      <c r="BO212" s="11"/>
      <c r="BP212" s="10"/>
    </row>
    <row r="213" spans="1:95" ht="15.75" hidden="1" customHeight="1" x14ac:dyDescent="0.25">
      <c r="A213" s="389"/>
      <c r="B213" s="6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8"/>
      <c r="BN213" s="8"/>
      <c r="BO213" s="8"/>
      <c r="BP213" s="7"/>
    </row>
    <row r="214" spans="1:95" ht="15.75" hidden="1" customHeight="1" x14ac:dyDescent="0.25">
      <c r="A214" s="390"/>
      <c r="B214" s="14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6"/>
      <c r="BN214" s="16"/>
      <c r="BO214" s="16"/>
      <c r="BP214" s="15"/>
    </row>
    <row r="215" spans="1:95" ht="15.75" hidden="1" customHeight="1" x14ac:dyDescent="0.25">
      <c r="A215" s="292"/>
      <c r="B215" s="6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8"/>
      <c r="BN215" s="8"/>
      <c r="BO215" s="8"/>
      <c r="BP215" s="7"/>
    </row>
    <row r="216" spans="1:95" ht="15.75" hidden="1" customHeight="1" x14ac:dyDescent="0.25">
      <c r="A216" s="292"/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1"/>
      <c r="BN216" s="11"/>
      <c r="BO216" s="11"/>
      <c r="BP216" s="10"/>
    </row>
    <row r="217" spans="1:95" ht="15.75" hidden="1" customHeight="1" x14ac:dyDescent="0.25">
      <c r="A217" s="292"/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8"/>
      <c r="BN217" s="8"/>
      <c r="BO217" s="8"/>
      <c r="BP217" s="7"/>
    </row>
    <row r="218" spans="1:95" ht="15.75" hidden="1" customHeight="1" thickBot="1" x14ac:dyDescent="0.3">
      <c r="A218" s="292"/>
      <c r="B218" s="14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1"/>
      <c r="BN218" s="11"/>
      <c r="BO218" s="11"/>
      <c r="BP218" s="10"/>
    </row>
    <row r="219" spans="1:95" ht="15.75" customHeight="1" thickTop="1" x14ac:dyDescent="0.25">
      <c r="A219" s="244" t="s">
        <v>127</v>
      </c>
      <c r="B219" s="63" t="s">
        <v>128</v>
      </c>
      <c r="C219" s="17">
        <f>C203+C205+C207+C209+C211+C213+C215+C217</f>
        <v>0</v>
      </c>
      <c r="D219" s="17">
        <f t="shared" ref="D219:BO220" si="55">D203+D205+D207+D209+D211+D213+D215+D217</f>
        <v>0</v>
      </c>
      <c r="E219" s="17">
        <f t="shared" si="55"/>
        <v>0</v>
      </c>
      <c r="F219" s="17">
        <f t="shared" si="55"/>
        <v>0</v>
      </c>
      <c r="G219" s="17">
        <f t="shared" si="55"/>
        <v>0</v>
      </c>
      <c r="H219" s="17">
        <f t="shared" si="55"/>
        <v>0</v>
      </c>
      <c r="I219" s="17">
        <f t="shared" si="55"/>
        <v>0</v>
      </c>
      <c r="J219" s="17">
        <f t="shared" si="55"/>
        <v>0</v>
      </c>
      <c r="K219" s="17">
        <f t="shared" si="55"/>
        <v>0</v>
      </c>
      <c r="L219" s="17">
        <f t="shared" si="55"/>
        <v>0</v>
      </c>
      <c r="M219" s="17">
        <f t="shared" si="55"/>
        <v>0</v>
      </c>
      <c r="N219" s="17">
        <f t="shared" si="55"/>
        <v>0</v>
      </c>
      <c r="O219" s="17">
        <f t="shared" si="55"/>
        <v>0</v>
      </c>
      <c r="P219" s="17">
        <f t="shared" si="55"/>
        <v>0</v>
      </c>
      <c r="Q219" s="17">
        <f t="shared" si="55"/>
        <v>0</v>
      </c>
      <c r="R219" s="17">
        <f t="shared" si="55"/>
        <v>0</v>
      </c>
      <c r="S219" s="17">
        <f t="shared" si="55"/>
        <v>0</v>
      </c>
      <c r="T219" s="17">
        <f t="shared" si="55"/>
        <v>0</v>
      </c>
      <c r="U219" s="17">
        <f t="shared" si="55"/>
        <v>0</v>
      </c>
      <c r="V219" s="17">
        <f t="shared" si="55"/>
        <v>0</v>
      </c>
      <c r="W219" s="17">
        <f t="shared" si="55"/>
        <v>0</v>
      </c>
      <c r="X219" s="17">
        <f t="shared" si="55"/>
        <v>0</v>
      </c>
      <c r="Y219" s="17">
        <f t="shared" si="55"/>
        <v>0</v>
      </c>
      <c r="Z219" s="17">
        <f t="shared" si="55"/>
        <v>0</v>
      </c>
      <c r="AA219" s="17">
        <f t="shared" si="55"/>
        <v>0</v>
      </c>
      <c r="AB219" s="17">
        <f t="shared" si="55"/>
        <v>0</v>
      </c>
      <c r="AC219" s="17">
        <f t="shared" si="55"/>
        <v>0</v>
      </c>
      <c r="AD219" s="17">
        <f t="shared" si="55"/>
        <v>0</v>
      </c>
      <c r="AE219" s="17">
        <f t="shared" si="55"/>
        <v>0</v>
      </c>
      <c r="AF219" s="17">
        <f t="shared" si="55"/>
        <v>0</v>
      </c>
      <c r="AG219" s="17">
        <f t="shared" si="55"/>
        <v>0</v>
      </c>
      <c r="AH219" s="17">
        <f t="shared" si="55"/>
        <v>0</v>
      </c>
      <c r="AI219" s="17">
        <f t="shared" si="55"/>
        <v>0</v>
      </c>
      <c r="AJ219" s="17">
        <f t="shared" si="55"/>
        <v>0</v>
      </c>
      <c r="AK219" s="17">
        <f t="shared" si="55"/>
        <v>0</v>
      </c>
      <c r="AL219" s="17">
        <f t="shared" si="55"/>
        <v>0</v>
      </c>
      <c r="AM219" s="17">
        <f t="shared" si="55"/>
        <v>0</v>
      </c>
      <c r="AN219" s="17">
        <f t="shared" si="55"/>
        <v>0</v>
      </c>
      <c r="AO219" s="17">
        <f t="shared" si="55"/>
        <v>0</v>
      </c>
      <c r="AP219" s="17">
        <f t="shared" si="55"/>
        <v>0</v>
      </c>
      <c r="AQ219" s="17">
        <f t="shared" si="55"/>
        <v>0</v>
      </c>
      <c r="AR219" s="17">
        <f t="shared" si="55"/>
        <v>0</v>
      </c>
      <c r="AS219" s="17">
        <f t="shared" si="55"/>
        <v>0</v>
      </c>
      <c r="AT219" s="17">
        <f t="shared" si="55"/>
        <v>0</v>
      </c>
      <c r="AU219" s="17">
        <f t="shared" si="55"/>
        <v>0</v>
      </c>
      <c r="AV219" s="17">
        <f t="shared" si="55"/>
        <v>0</v>
      </c>
      <c r="AW219" s="17">
        <f t="shared" si="55"/>
        <v>0</v>
      </c>
      <c r="AX219" s="17">
        <f t="shared" si="55"/>
        <v>0</v>
      </c>
      <c r="AY219" s="17">
        <f t="shared" si="55"/>
        <v>0</v>
      </c>
      <c r="AZ219" s="17">
        <f t="shared" si="55"/>
        <v>0</v>
      </c>
      <c r="BA219" s="17">
        <f t="shared" si="55"/>
        <v>0</v>
      </c>
      <c r="BB219" s="17">
        <f t="shared" si="55"/>
        <v>0</v>
      </c>
      <c r="BC219" s="17">
        <f t="shared" si="55"/>
        <v>0</v>
      </c>
      <c r="BD219" s="17">
        <f t="shared" si="55"/>
        <v>0</v>
      </c>
      <c r="BE219" s="17">
        <f t="shared" si="55"/>
        <v>0</v>
      </c>
      <c r="BF219" s="17">
        <f t="shared" si="55"/>
        <v>0</v>
      </c>
      <c r="BG219" s="17">
        <v>0</v>
      </c>
      <c r="BH219" s="17">
        <f t="shared" si="55"/>
        <v>0</v>
      </c>
      <c r="BI219" s="17">
        <f t="shared" si="55"/>
        <v>7</v>
      </c>
      <c r="BJ219" s="17">
        <f t="shared" si="55"/>
        <v>0</v>
      </c>
      <c r="BK219" s="17">
        <f t="shared" si="55"/>
        <v>0</v>
      </c>
      <c r="BL219" s="17">
        <f t="shared" si="55"/>
        <v>0</v>
      </c>
      <c r="BM219" s="17">
        <f t="shared" si="55"/>
        <v>0</v>
      </c>
      <c r="BN219" s="17">
        <f t="shared" si="55"/>
        <v>0</v>
      </c>
      <c r="BO219" s="17">
        <f t="shared" si="55"/>
        <v>0</v>
      </c>
      <c r="BP219" s="17">
        <f>BP203+BP205+BP207+BP209+BP211+BP213+BP215+BP217</f>
        <v>0</v>
      </c>
    </row>
    <row r="220" spans="1:95" ht="15.75" customHeight="1" thickBot="1" x14ac:dyDescent="0.3">
      <c r="A220" s="245"/>
      <c r="B220" s="64" t="s">
        <v>130</v>
      </c>
      <c r="C220" s="18">
        <f>C204+C206+C208+C210+C212+C214+C216+C218</f>
        <v>26.6</v>
      </c>
      <c r="D220" s="18">
        <f t="shared" si="55"/>
        <v>0</v>
      </c>
      <c r="E220" s="18">
        <f t="shared" si="55"/>
        <v>0</v>
      </c>
      <c r="F220" s="18">
        <f t="shared" si="55"/>
        <v>0</v>
      </c>
      <c r="G220" s="18">
        <f t="shared" si="55"/>
        <v>0</v>
      </c>
      <c r="H220" s="18">
        <f t="shared" si="55"/>
        <v>0</v>
      </c>
      <c r="I220" s="18">
        <f t="shared" si="55"/>
        <v>0</v>
      </c>
      <c r="J220" s="18">
        <f t="shared" si="55"/>
        <v>0</v>
      </c>
      <c r="K220" s="18">
        <f t="shared" si="55"/>
        <v>0</v>
      </c>
      <c r="L220" s="18">
        <f t="shared" si="55"/>
        <v>0</v>
      </c>
      <c r="M220" s="18">
        <f t="shared" si="55"/>
        <v>3.5</v>
      </c>
      <c r="N220" s="18">
        <f t="shared" si="55"/>
        <v>52.8</v>
      </c>
      <c r="O220" s="18">
        <f t="shared" si="55"/>
        <v>0</v>
      </c>
      <c r="P220" s="18">
        <f t="shared" si="55"/>
        <v>0</v>
      </c>
      <c r="Q220" s="18">
        <f t="shared" si="55"/>
        <v>0</v>
      </c>
      <c r="R220" s="18">
        <f t="shared" si="55"/>
        <v>0</v>
      </c>
      <c r="S220" s="18">
        <f t="shared" si="55"/>
        <v>0</v>
      </c>
      <c r="T220" s="18">
        <f t="shared" si="55"/>
        <v>0</v>
      </c>
      <c r="U220" s="18">
        <f t="shared" si="55"/>
        <v>0.1</v>
      </c>
      <c r="V220" s="18">
        <f t="shared" si="55"/>
        <v>0</v>
      </c>
      <c r="W220" s="18">
        <f t="shared" si="55"/>
        <v>0</v>
      </c>
      <c r="X220" s="18">
        <f t="shared" si="55"/>
        <v>0</v>
      </c>
      <c r="Y220" s="18">
        <f t="shared" si="55"/>
        <v>0</v>
      </c>
      <c r="Z220" s="18">
        <f t="shared" si="55"/>
        <v>0</v>
      </c>
      <c r="AA220" s="18">
        <f t="shared" si="55"/>
        <v>0</v>
      </c>
      <c r="AB220" s="18">
        <f t="shared" si="55"/>
        <v>0</v>
      </c>
      <c r="AC220" s="18">
        <f t="shared" si="55"/>
        <v>0</v>
      </c>
      <c r="AD220" s="18">
        <f t="shared" si="55"/>
        <v>0</v>
      </c>
      <c r="AE220" s="18">
        <f t="shared" si="55"/>
        <v>0</v>
      </c>
      <c r="AF220" s="18">
        <f t="shared" si="55"/>
        <v>0</v>
      </c>
      <c r="AG220" s="18">
        <f t="shared" si="55"/>
        <v>0</v>
      </c>
      <c r="AH220" s="18">
        <f t="shared" si="55"/>
        <v>0</v>
      </c>
      <c r="AI220" s="18">
        <f t="shared" si="55"/>
        <v>145</v>
      </c>
      <c r="AJ220" s="18">
        <f t="shared" si="55"/>
        <v>0</v>
      </c>
      <c r="AK220" s="18">
        <f t="shared" si="55"/>
        <v>0</v>
      </c>
      <c r="AL220" s="18">
        <f t="shared" si="55"/>
        <v>0</v>
      </c>
      <c r="AM220" s="18">
        <f t="shared" si="55"/>
        <v>0</v>
      </c>
      <c r="AN220" s="18">
        <f t="shared" si="55"/>
        <v>0</v>
      </c>
      <c r="AO220" s="18">
        <f t="shared" si="55"/>
        <v>0</v>
      </c>
      <c r="AP220" s="18">
        <f t="shared" si="55"/>
        <v>0</v>
      </c>
      <c r="AQ220" s="18">
        <f t="shared" si="55"/>
        <v>0</v>
      </c>
      <c r="AR220" s="18">
        <f t="shared" si="55"/>
        <v>0</v>
      </c>
      <c r="AS220" s="18">
        <f t="shared" si="55"/>
        <v>0</v>
      </c>
      <c r="AT220" s="18">
        <f t="shared" si="55"/>
        <v>0</v>
      </c>
      <c r="AU220" s="18">
        <f t="shared" si="55"/>
        <v>53.3</v>
      </c>
      <c r="AV220" s="18">
        <f t="shared" si="55"/>
        <v>0</v>
      </c>
      <c r="AW220" s="18">
        <f t="shared" si="55"/>
        <v>0</v>
      </c>
      <c r="AX220" s="18">
        <f t="shared" si="55"/>
        <v>0</v>
      </c>
      <c r="AY220" s="18">
        <f t="shared" si="55"/>
        <v>0</v>
      </c>
      <c r="AZ220" s="18">
        <f t="shared" si="55"/>
        <v>0</v>
      </c>
      <c r="BA220" s="18">
        <f t="shared" si="55"/>
        <v>0</v>
      </c>
      <c r="BB220" s="18">
        <f t="shared" si="55"/>
        <v>0</v>
      </c>
      <c r="BC220" s="18">
        <f t="shared" si="55"/>
        <v>0</v>
      </c>
      <c r="BD220" s="18">
        <f t="shared" si="55"/>
        <v>0</v>
      </c>
      <c r="BE220" s="18">
        <f t="shared" si="55"/>
        <v>0</v>
      </c>
      <c r="BF220" s="18">
        <f t="shared" si="55"/>
        <v>0</v>
      </c>
      <c r="BG220" s="18">
        <v>0</v>
      </c>
      <c r="BH220" s="18">
        <f t="shared" si="55"/>
        <v>6.6</v>
      </c>
      <c r="BI220" s="18">
        <f t="shared" si="55"/>
        <v>7</v>
      </c>
      <c r="BJ220" s="18">
        <f t="shared" si="55"/>
        <v>0</v>
      </c>
      <c r="BK220" s="18">
        <f t="shared" si="55"/>
        <v>0</v>
      </c>
      <c r="BL220" s="18">
        <f t="shared" si="55"/>
        <v>0</v>
      </c>
      <c r="BM220" s="18">
        <f t="shared" si="55"/>
        <v>0</v>
      </c>
      <c r="BN220" s="18">
        <f t="shared" si="55"/>
        <v>0.6</v>
      </c>
      <c r="BO220" s="18">
        <f t="shared" si="55"/>
        <v>0</v>
      </c>
      <c r="BP220" s="18">
        <f>BP204+BP206+BP208+BP210+BP212+BP214+BP216+BP218</f>
        <v>1.3</v>
      </c>
    </row>
    <row r="221" spans="1:95" ht="15.75" customHeight="1" thickTop="1" x14ac:dyDescent="0.25">
      <c r="A221" s="245"/>
      <c r="B221" s="74" t="s">
        <v>173</v>
      </c>
      <c r="C221" s="75">
        <v>48.5</v>
      </c>
      <c r="D221" s="75"/>
      <c r="E221" s="75"/>
      <c r="F221" s="75">
        <v>166.6</v>
      </c>
      <c r="G221" s="75"/>
      <c r="H221" s="75">
        <v>54</v>
      </c>
      <c r="I221" s="75"/>
      <c r="J221" s="75">
        <v>156</v>
      </c>
      <c r="K221" s="75">
        <v>262</v>
      </c>
      <c r="L221" s="75">
        <v>210</v>
      </c>
      <c r="M221" s="75">
        <v>390</v>
      </c>
      <c r="N221" s="75">
        <v>400</v>
      </c>
      <c r="O221" s="75">
        <v>180</v>
      </c>
      <c r="P221" s="75">
        <v>233</v>
      </c>
      <c r="Q221" s="75">
        <v>254</v>
      </c>
      <c r="R221" s="75">
        <v>117</v>
      </c>
      <c r="S221" s="75"/>
      <c r="T221" s="75">
        <v>155</v>
      </c>
      <c r="U221" s="75">
        <v>7.2</v>
      </c>
      <c r="V221" s="75">
        <v>26.5</v>
      </c>
      <c r="W221" s="75">
        <v>44</v>
      </c>
      <c r="X221" s="75">
        <v>13.5</v>
      </c>
      <c r="Y221" s="75">
        <v>23</v>
      </c>
      <c r="Z221" s="75">
        <v>22</v>
      </c>
      <c r="AA221" s="75"/>
      <c r="AB221" s="75"/>
      <c r="AC221" s="75">
        <v>60</v>
      </c>
      <c r="AD221" s="75">
        <v>60</v>
      </c>
      <c r="AE221" s="75"/>
      <c r="AF221" s="75">
        <v>115</v>
      </c>
      <c r="AG221" s="75">
        <v>75</v>
      </c>
      <c r="AH221" s="75">
        <v>80.599999999999994</v>
      </c>
      <c r="AI221" s="75">
        <v>26</v>
      </c>
      <c r="AJ221" s="75">
        <v>70</v>
      </c>
      <c r="AK221" s="75">
        <v>82</v>
      </c>
      <c r="AL221" s="75">
        <v>123.3</v>
      </c>
      <c r="AM221" s="75">
        <v>202</v>
      </c>
      <c r="AN221" s="75"/>
      <c r="AO221" s="75"/>
      <c r="AP221" s="75">
        <v>17.3</v>
      </c>
      <c r="AQ221" s="75">
        <v>12.6</v>
      </c>
      <c r="AR221" s="75">
        <v>49</v>
      </c>
      <c r="AS221" s="75">
        <v>22</v>
      </c>
      <c r="AT221" s="75">
        <v>51</v>
      </c>
      <c r="AU221" s="75">
        <v>30</v>
      </c>
      <c r="AV221" s="75">
        <v>29</v>
      </c>
      <c r="AW221" s="75">
        <v>45</v>
      </c>
      <c r="AX221" s="75"/>
      <c r="AY221" s="75">
        <v>36</v>
      </c>
      <c r="AZ221" s="75">
        <v>90.5</v>
      </c>
      <c r="BA221" s="75">
        <v>24</v>
      </c>
      <c r="BB221" s="75">
        <v>37</v>
      </c>
      <c r="BC221" s="75">
        <v>42</v>
      </c>
      <c r="BD221" s="75"/>
      <c r="BE221" s="75">
        <v>109</v>
      </c>
      <c r="BF221" s="75">
        <v>252.6</v>
      </c>
      <c r="BG221" s="75">
        <v>12</v>
      </c>
      <c r="BH221" s="75">
        <v>53</v>
      </c>
      <c r="BI221" s="75">
        <v>220</v>
      </c>
      <c r="BJ221" s="75">
        <v>300</v>
      </c>
      <c r="BK221" s="75">
        <v>80</v>
      </c>
      <c r="BL221" s="75">
        <v>180</v>
      </c>
      <c r="BM221" s="75"/>
      <c r="BN221" s="75">
        <v>250</v>
      </c>
      <c r="BO221" s="75"/>
      <c r="BP221" s="75">
        <v>132.19999999999999</v>
      </c>
      <c r="BQ221" s="196"/>
    </row>
    <row r="222" spans="1:95" ht="15.75" customHeight="1" x14ac:dyDescent="0.25">
      <c r="A222" s="245"/>
      <c r="B222" s="66" t="s">
        <v>128</v>
      </c>
      <c r="C222" s="67">
        <f>C219*C221/1000</f>
        <v>0</v>
      </c>
      <c r="D222" s="67">
        <f t="shared" ref="D222:T222" si="56">D219*D221/1000</f>
        <v>0</v>
      </c>
      <c r="E222" s="67">
        <f t="shared" si="56"/>
        <v>0</v>
      </c>
      <c r="F222" s="67">
        <f t="shared" si="56"/>
        <v>0</v>
      </c>
      <c r="G222" s="67">
        <f t="shared" si="56"/>
        <v>0</v>
      </c>
      <c r="H222" s="67">
        <f t="shared" si="56"/>
        <v>0</v>
      </c>
      <c r="I222" s="67">
        <f t="shared" si="56"/>
        <v>0</v>
      </c>
      <c r="J222" s="67">
        <f t="shared" si="56"/>
        <v>0</v>
      </c>
      <c r="K222" s="67">
        <f t="shared" si="56"/>
        <v>0</v>
      </c>
      <c r="L222" s="67">
        <f t="shared" si="56"/>
        <v>0</v>
      </c>
      <c r="M222" s="67">
        <f t="shared" si="56"/>
        <v>0</v>
      </c>
      <c r="N222" s="67">
        <f t="shared" si="56"/>
        <v>0</v>
      </c>
      <c r="O222" s="67">
        <f t="shared" si="56"/>
        <v>0</v>
      </c>
      <c r="P222" s="67">
        <f t="shared" si="56"/>
        <v>0</v>
      </c>
      <c r="Q222" s="67">
        <f t="shared" si="56"/>
        <v>0</v>
      </c>
      <c r="R222" s="67">
        <f t="shared" si="56"/>
        <v>0</v>
      </c>
      <c r="S222" s="67">
        <f t="shared" si="56"/>
        <v>0</v>
      </c>
      <c r="T222" s="67">
        <f t="shared" si="56"/>
        <v>0</v>
      </c>
      <c r="U222" s="67">
        <f>U219*U221</f>
        <v>0</v>
      </c>
      <c r="V222" s="67">
        <f t="shared" ref="V222:BK222" si="57">V219*V221/1000</f>
        <v>0</v>
      </c>
      <c r="W222" s="67">
        <f t="shared" si="57"/>
        <v>0</v>
      </c>
      <c r="X222" s="67">
        <f t="shared" si="57"/>
        <v>0</v>
      </c>
      <c r="Y222" s="67">
        <f t="shared" si="57"/>
        <v>0</v>
      </c>
      <c r="Z222" s="67">
        <f t="shared" si="57"/>
        <v>0</v>
      </c>
      <c r="AA222" s="67">
        <f t="shared" si="57"/>
        <v>0</v>
      </c>
      <c r="AB222" s="67">
        <f t="shared" si="57"/>
        <v>0</v>
      </c>
      <c r="AC222" s="67">
        <f t="shared" si="57"/>
        <v>0</v>
      </c>
      <c r="AD222" s="67">
        <f t="shared" si="57"/>
        <v>0</v>
      </c>
      <c r="AE222" s="67">
        <f t="shared" si="57"/>
        <v>0</v>
      </c>
      <c r="AF222" s="67">
        <f t="shared" si="57"/>
        <v>0</v>
      </c>
      <c r="AG222" s="67">
        <f t="shared" si="57"/>
        <v>0</v>
      </c>
      <c r="AH222" s="67">
        <f t="shared" si="57"/>
        <v>0</v>
      </c>
      <c r="AI222" s="67">
        <f t="shared" si="57"/>
        <v>0</v>
      </c>
      <c r="AJ222" s="67">
        <f t="shared" si="57"/>
        <v>0</v>
      </c>
      <c r="AK222" s="67">
        <f t="shared" si="57"/>
        <v>0</v>
      </c>
      <c r="AL222" s="67">
        <f t="shared" si="57"/>
        <v>0</v>
      </c>
      <c r="AM222" s="67">
        <f t="shared" si="57"/>
        <v>0</v>
      </c>
      <c r="AN222" s="67">
        <f t="shared" si="57"/>
        <v>0</v>
      </c>
      <c r="AO222" s="67">
        <f t="shared" si="57"/>
        <v>0</v>
      </c>
      <c r="AP222" s="67">
        <f t="shared" si="57"/>
        <v>0</v>
      </c>
      <c r="AQ222" s="67">
        <f t="shared" si="57"/>
        <v>0</v>
      </c>
      <c r="AR222" s="67">
        <f t="shared" si="57"/>
        <v>0</v>
      </c>
      <c r="AS222" s="67">
        <f t="shared" si="57"/>
        <v>0</v>
      </c>
      <c r="AT222" s="67">
        <f t="shared" si="57"/>
        <v>0</v>
      </c>
      <c r="AU222" s="67">
        <f t="shared" si="57"/>
        <v>0</v>
      </c>
      <c r="AV222" s="67">
        <f t="shared" si="57"/>
        <v>0</v>
      </c>
      <c r="AW222" s="67">
        <f t="shared" si="57"/>
        <v>0</v>
      </c>
      <c r="AX222" s="67">
        <f t="shared" si="57"/>
        <v>0</v>
      </c>
      <c r="AY222" s="67">
        <f t="shared" si="57"/>
        <v>0</v>
      </c>
      <c r="AZ222" s="67">
        <f t="shared" si="57"/>
        <v>0</v>
      </c>
      <c r="BA222" s="67">
        <f t="shared" si="57"/>
        <v>0</v>
      </c>
      <c r="BB222" s="67">
        <f t="shared" si="57"/>
        <v>0</v>
      </c>
      <c r="BC222" s="67">
        <f t="shared" si="57"/>
        <v>0</v>
      </c>
      <c r="BD222" s="67">
        <f t="shared" si="57"/>
        <v>0</v>
      </c>
      <c r="BE222" s="67">
        <f t="shared" si="57"/>
        <v>0</v>
      </c>
      <c r="BF222" s="67">
        <f t="shared" si="57"/>
        <v>0</v>
      </c>
      <c r="BG222" s="67">
        <f t="shared" si="57"/>
        <v>0</v>
      </c>
      <c r="BH222" s="67">
        <f t="shared" si="57"/>
        <v>0</v>
      </c>
      <c r="BI222" s="67">
        <f t="shared" si="57"/>
        <v>1.5</v>
      </c>
      <c r="BJ222" s="67">
        <f t="shared" si="57"/>
        <v>0</v>
      </c>
      <c r="BK222" s="67">
        <f t="shared" si="57"/>
        <v>0</v>
      </c>
      <c r="BL222" s="67">
        <f>BL219*BL221/1000</f>
        <v>0</v>
      </c>
      <c r="BM222" s="67">
        <f>BM219*BM221/1000</f>
        <v>0</v>
      </c>
      <c r="BN222" s="67">
        <f>BN219*BN221/1000</f>
        <v>0</v>
      </c>
      <c r="BO222" s="67">
        <f>BO219*BO221/1000</f>
        <v>0</v>
      </c>
      <c r="BP222" s="67">
        <f>BP219*BP221/920</f>
        <v>0</v>
      </c>
      <c r="BQ222" s="197">
        <f>SUM(C222:BP222)</f>
        <v>1.5</v>
      </c>
    </row>
    <row r="223" spans="1:95" ht="15.75" customHeight="1" thickBot="1" x14ac:dyDescent="0.3">
      <c r="A223" s="246"/>
      <c r="B223" s="64" t="s">
        <v>130</v>
      </c>
      <c r="C223" s="18">
        <f>C220*C221/1000</f>
        <v>1.3</v>
      </c>
      <c r="D223" s="18">
        <f t="shared" ref="D223:T223" si="58">D220*D221/1000</f>
        <v>0</v>
      </c>
      <c r="E223" s="18">
        <f t="shared" si="58"/>
        <v>0</v>
      </c>
      <c r="F223" s="18">
        <f t="shared" si="58"/>
        <v>0</v>
      </c>
      <c r="G223" s="18">
        <f t="shared" si="58"/>
        <v>0</v>
      </c>
      <c r="H223" s="18">
        <f t="shared" si="58"/>
        <v>0</v>
      </c>
      <c r="I223" s="18">
        <f t="shared" si="58"/>
        <v>0</v>
      </c>
      <c r="J223" s="18">
        <f t="shared" si="58"/>
        <v>0</v>
      </c>
      <c r="K223" s="18">
        <f t="shared" si="58"/>
        <v>0</v>
      </c>
      <c r="L223" s="18">
        <f t="shared" si="58"/>
        <v>0</v>
      </c>
      <c r="M223" s="18">
        <f t="shared" si="58"/>
        <v>1.4</v>
      </c>
      <c r="N223" s="18">
        <f t="shared" si="58"/>
        <v>21.1</v>
      </c>
      <c r="O223" s="18">
        <f t="shared" si="58"/>
        <v>0</v>
      </c>
      <c r="P223" s="18">
        <f t="shared" si="58"/>
        <v>0</v>
      </c>
      <c r="Q223" s="18">
        <f t="shared" si="58"/>
        <v>0</v>
      </c>
      <c r="R223" s="18">
        <f t="shared" si="58"/>
        <v>0</v>
      </c>
      <c r="S223" s="18">
        <f t="shared" si="58"/>
        <v>0</v>
      </c>
      <c r="T223" s="18">
        <f t="shared" si="58"/>
        <v>0</v>
      </c>
      <c r="U223" s="18">
        <f>U220*U221</f>
        <v>0.7</v>
      </c>
      <c r="V223" s="18">
        <f t="shared" ref="V223:BK223" si="59">V220*V221/1000</f>
        <v>0</v>
      </c>
      <c r="W223" s="18">
        <f t="shared" si="59"/>
        <v>0</v>
      </c>
      <c r="X223" s="18">
        <f t="shared" si="59"/>
        <v>0</v>
      </c>
      <c r="Y223" s="18">
        <f t="shared" si="59"/>
        <v>0</v>
      </c>
      <c r="Z223" s="18">
        <f t="shared" si="59"/>
        <v>0</v>
      </c>
      <c r="AA223" s="18">
        <f t="shared" si="59"/>
        <v>0</v>
      </c>
      <c r="AB223" s="18">
        <f t="shared" si="59"/>
        <v>0</v>
      </c>
      <c r="AC223" s="18">
        <f t="shared" si="59"/>
        <v>0</v>
      </c>
      <c r="AD223" s="18">
        <f t="shared" si="59"/>
        <v>0</v>
      </c>
      <c r="AE223" s="18">
        <f t="shared" si="59"/>
        <v>0</v>
      </c>
      <c r="AF223" s="18">
        <f t="shared" si="59"/>
        <v>0</v>
      </c>
      <c r="AG223" s="18">
        <f t="shared" si="59"/>
        <v>0</v>
      </c>
      <c r="AH223" s="18">
        <f t="shared" si="59"/>
        <v>0</v>
      </c>
      <c r="AI223" s="18">
        <f t="shared" si="59"/>
        <v>3.8</v>
      </c>
      <c r="AJ223" s="18">
        <f t="shared" si="59"/>
        <v>0</v>
      </c>
      <c r="AK223" s="18">
        <f t="shared" si="59"/>
        <v>0</v>
      </c>
      <c r="AL223" s="18">
        <f t="shared" si="59"/>
        <v>0</v>
      </c>
      <c r="AM223" s="18">
        <f t="shared" si="59"/>
        <v>0</v>
      </c>
      <c r="AN223" s="18">
        <f t="shared" si="59"/>
        <v>0</v>
      </c>
      <c r="AO223" s="18">
        <f t="shared" si="59"/>
        <v>0</v>
      </c>
      <c r="AP223" s="18">
        <f t="shared" si="59"/>
        <v>0</v>
      </c>
      <c r="AQ223" s="18">
        <f t="shared" si="59"/>
        <v>0</v>
      </c>
      <c r="AR223" s="18">
        <f t="shared" si="59"/>
        <v>0</v>
      </c>
      <c r="AS223" s="18">
        <f t="shared" si="59"/>
        <v>0</v>
      </c>
      <c r="AT223" s="18">
        <f t="shared" si="59"/>
        <v>0</v>
      </c>
      <c r="AU223" s="18">
        <f t="shared" si="59"/>
        <v>1.6</v>
      </c>
      <c r="AV223" s="18">
        <f t="shared" si="59"/>
        <v>0</v>
      </c>
      <c r="AW223" s="18">
        <f t="shared" si="59"/>
        <v>0</v>
      </c>
      <c r="AX223" s="18">
        <f t="shared" si="59"/>
        <v>0</v>
      </c>
      <c r="AY223" s="18">
        <f t="shared" si="59"/>
        <v>0</v>
      </c>
      <c r="AZ223" s="18">
        <f t="shared" si="59"/>
        <v>0</v>
      </c>
      <c r="BA223" s="18">
        <f t="shared" si="59"/>
        <v>0</v>
      </c>
      <c r="BB223" s="18">
        <f t="shared" si="59"/>
        <v>0</v>
      </c>
      <c r="BC223" s="18">
        <f t="shared" si="59"/>
        <v>0</v>
      </c>
      <c r="BD223" s="18">
        <f t="shared" si="59"/>
        <v>0</v>
      </c>
      <c r="BE223" s="18">
        <f t="shared" si="59"/>
        <v>0</v>
      </c>
      <c r="BF223" s="18">
        <f t="shared" si="59"/>
        <v>0</v>
      </c>
      <c r="BG223" s="18">
        <f t="shared" si="59"/>
        <v>0</v>
      </c>
      <c r="BH223" s="18">
        <f t="shared" si="59"/>
        <v>0.3</v>
      </c>
      <c r="BI223" s="18">
        <f t="shared" si="59"/>
        <v>1.5</v>
      </c>
      <c r="BJ223" s="18">
        <f t="shared" si="59"/>
        <v>0</v>
      </c>
      <c r="BK223" s="18">
        <f t="shared" si="59"/>
        <v>0</v>
      </c>
      <c r="BL223" s="18">
        <f>BL220*BL221/1000</f>
        <v>0</v>
      </c>
      <c r="BM223" s="18">
        <f>BM220*BM221/1000</f>
        <v>0</v>
      </c>
      <c r="BN223" s="18">
        <f>BN220*BN221/1000</f>
        <v>0.2</v>
      </c>
      <c r="BO223" s="18">
        <f>BO220*BO221/1000</f>
        <v>0</v>
      </c>
      <c r="BP223" s="18">
        <f>BP220*BP221/920</f>
        <v>0.2</v>
      </c>
      <c r="BQ223" s="198">
        <f>SUM(C223:BP223)</f>
        <v>32.1</v>
      </c>
    </row>
    <row r="224" spans="1:95" ht="15.75" customHeight="1" thickTop="1" thickBot="1" x14ac:dyDescent="0.3">
      <c r="A224" s="65"/>
      <c r="B224" s="77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9"/>
      <c r="BQ224" s="76"/>
    </row>
    <row r="225" spans="1:69" s="37" customFormat="1" ht="15.75" customHeight="1" thickTop="1" x14ac:dyDescent="0.25">
      <c r="A225" s="247" t="s">
        <v>174</v>
      </c>
      <c r="B225" s="35" t="s">
        <v>128</v>
      </c>
      <c r="C225" s="36">
        <f>C18+C35+C52+C73+C90+C111+C130+C145+C162+C181+C198+C219</f>
        <v>379</v>
      </c>
      <c r="D225" s="36">
        <f t="shared" ref="D225:BO225" si="60">D18+D35+D52+D73+D90+D111+D130+D145+D162+D181+D198+D219</f>
        <v>0</v>
      </c>
      <c r="E225" s="36">
        <f t="shared" si="60"/>
        <v>400</v>
      </c>
      <c r="F225" s="36">
        <f t="shared" si="60"/>
        <v>400</v>
      </c>
      <c r="G225" s="36">
        <f t="shared" si="60"/>
        <v>0</v>
      </c>
      <c r="H225" s="36">
        <f t="shared" si="60"/>
        <v>412</v>
      </c>
      <c r="I225" s="36">
        <f t="shared" si="60"/>
        <v>0</v>
      </c>
      <c r="J225" s="36">
        <f t="shared" si="60"/>
        <v>4.8</v>
      </c>
      <c r="K225" s="36">
        <f t="shared" si="60"/>
        <v>351.4</v>
      </c>
      <c r="L225" s="36">
        <f t="shared" si="60"/>
        <v>120</v>
      </c>
      <c r="M225" s="36">
        <f t="shared" si="60"/>
        <v>29.3</v>
      </c>
      <c r="N225" s="36">
        <f t="shared" si="60"/>
        <v>0</v>
      </c>
      <c r="O225" s="36">
        <f t="shared" si="60"/>
        <v>0</v>
      </c>
      <c r="P225" s="36">
        <f t="shared" si="60"/>
        <v>0</v>
      </c>
      <c r="Q225" s="36">
        <f t="shared" si="60"/>
        <v>0</v>
      </c>
      <c r="R225" s="36">
        <f t="shared" si="60"/>
        <v>0</v>
      </c>
      <c r="S225" s="36">
        <f t="shared" si="60"/>
        <v>0</v>
      </c>
      <c r="T225" s="36">
        <f t="shared" si="60"/>
        <v>0</v>
      </c>
      <c r="U225" s="36">
        <f t="shared" si="60"/>
        <v>0.9</v>
      </c>
      <c r="V225" s="36">
        <f t="shared" si="60"/>
        <v>0</v>
      </c>
      <c r="W225" s="36">
        <f t="shared" si="60"/>
        <v>0</v>
      </c>
      <c r="X225" s="36">
        <f t="shared" si="60"/>
        <v>0</v>
      </c>
      <c r="Y225" s="36">
        <f t="shared" si="60"/>
        <v>0</v>
      </c>
      <c r="Z225" s="36">
        <f t="shared" si="60"/>
        <v>0</v>
      </c>
      <c r="AA225" s="36">
        <f t="shared" si="60"/>
        <v>0</v>
      </c>
      <c r="AB225" s="36">
        <f t="shared" si="60"/>
        <v>0</v>
      </c>
      <c r="AC225" s="36">
        <f t="shared" si="60"/>
        <v>0</v>
      </c>
      <c r="AD225" s="36">
        <f t="shared" si="60"/>
        <v>0</v>
      </c>
      <c r="AE225" s="36">
        <f t="shared" si="60"/>
        <v>0</v>
      </c>
      <c r="AF225" s="36">
        <f t="shared" si="60"/>
        <v>0</v>
      </c>
      <c r="AG225" s="36">
        <f t="shared" si="60"/>
        <v>0</v>
      </c>
      <c r="AH225" s="36">
        <f t="shared" si="60"/>
        <v>0</v>
      </c>
      <c r="AI225" s="36">
        <f t="shared" si="60"/>
        <v>216</v>
      </c>
      <c r="AJ225" s="36">
        <f t="shared" si="60"/>
        <v>0</v>
      </c>
      <c r="AK225" s="36">
        <f t="shared" si="60"/>
        <v>0</v>
      </c>
      <c r="AL225" s="36">
        <f t="shared" si="60"/>
        <v>6.7</v>
      </c>
      <c r="AM225" s="36">
        <f t="shared" si="60"/>
        <v>20</v>
      </c>
      <c r="AN225" s="36">
        <f t="shared" si="60"/>
        <v>0</v>
      </c>
      <c r="AO225" s="36">
        <f t="shared" si="60"/>
        <v>0</v>
      </c>
      <c r="AP225" s="36">
        <f t="shared" si="60"/>
        <v>500</v>
      </c>
      <c r="AQ225" s="36">
        <f t="shared" si="60"/>
        <v>100</v>
      </c>
      <c r="AR225" s="36">
        <f t="shared" si="60"/>
        <v>35</v>
      </c>
      <c r="AS225" s="36">
        <f t="shared" si="60"/>
        <v>6</v>
      </c>
      <c r="AT225" s="36">
        <f t="shared" si="60"/>
        <v>0</v>
      </c>
      <c r="AU225" s="36">
        <f t="shared" si="60"/>
        <v>298.3</v>
      </c>
      <c r="AV225" s="36">
        <f t="shared" si="60"/>
        <v>13.8</v>
      </c>
      <c r="AW225" s="36">
        <f t="shared" si="60"/>
        <v>23.1</v>
      </c>
      <c r="AX225" s="36">
        <f t="shared" si="60"/>
        <v>0</v>
      </c>
      <c r="AY225" s="36">
        <f t="shared" si="60"/>
        <v>0</v>
      </c>
      <c r="AZ225" s="36">
        <f t="shared" si="60"/>
        <v>0</v>
      </c>
      <c r="BA225" s="36">
        <f t="shared" si="60"/>
        <v>0</v>
      </c>
      <c r="BB225" s="36">
        <f t="shared" si="60"/>
        <v>0</v>
      </c>
      <c r="BC225" s="36">
        <f t="shared" si="60"/>
        <v>0</v>
      </c>
      <c r="BD225" s="36">
        <f t="shared" si="60"/>
        <v>0</v>
      </c>
      <c r="BE225" s="36">
        <f t="shared" si="60"/>
        <v>25</v>
      </c>
      <c r="BF225" s="36">
        <f t="shared" si="60"/>
        <v>2.8</v>
      </c>
      <c r="BG225" s="36">
        <f t="shared" si="60"/>
        <v>0</v>
      </c>
      <c r="BH225" s="36">
        <f t="shared" si="60"/>
        <v>99</v>
      </c>
      <c r="BI225" s="36">
        <f t="shared" si="60"/>
        <v>20.7</v>
      </c>
      <c r="BJ225" s="36">
        <f t="shared" si="60"/>
        <v>2.9</v>
      </c>
      <c r="BK225" s="36">
        <f t="shared" si="60"/>
        <v>12</v>
      </c>
      <c r="BL225" s="36">
        <f t="shared" si="60"/>
        <v>0</v>
      </c>
      <c r="BM225" s="36">
        <f t="shared" si="60"/>
        <v>0</v>
      </c>
      <c r="BN225" s="36">
        <f t="shared" si="60"/>
        <v>4.3</v>
      </c>
      <c r="BO225" s="36">
        <f t="shared" si="60"/>
        <v>0</v>
      </c>
      <c r="BP225" s="36">
        <f>BP18+BP35+BP52+BP73+BP90+BP111+BP130+BP145+BP162+BP181+BP198+BP219</f>
        <v>22.5</v>
      </c>
    </row>
    <row r="226" spans="1:69" s="37" customFormat="1" ht="15.75" customHeight="1" x14ac:dyDescent="0.25">
      <c r="A226" s="248"/>
      <c r="B226" s="38" t="s">
        <v>129</v>
      </c>
      <c r="C226" s="207">
        <f>C225/12</f>
        <v>31.582999999999998</v>
      </c>
      <c r="D226" s="207">
        <f t="shared" ref="D226:BO226" si="61">D225/12</f>
        <v>0</v>
      </c>
      <c r="E226" s="207">
        <f t="shared" si="61"/>
        <v>33.332999999999998</v>
      </c>
      <c r="F226" s="207">
        <f t="shared" si="61"/>
        <v>33.332999999999998</v>
      </c>
      <c r="G226" s="207">
        <f t="shared" si="61"/>
        <v>0</v>
      </c>
      <c r="H226" s="207">
        <f t="shared" si="61"/>
        <v>34.332999999999998</v>
      </c>
      <c r="I226" s="207">
        <f t="shared" si="61"/>
        <v>0</v>
      </c>
      <c r="J226" s="207">
        <f t="shared" si="61"/>
        <v>0.4</v>
      </c>
      <c r="K226" s="207">
        <f t="shared" si="61"/>
        <v>29.283000000000001</v>
      </c>
      <c r="L226" s="207">
        <f t="shared" si="61"/>
        <v>10</v>
      </c>
      <c r="M226" s="207">
        <f t="shared" si="61"/>
        <v>2.4420000000000002</v>
      </c>
      <c r="N226" s="207">
        <f t="shared" si="61"/>
        <v>0</v>
      </c>
      <c r="O226" s="207">
        <f t="shared" si="61"/>
        <v>0</v>
      </c>
      <c r="P226" s="207">
        <f t="shared" si="61"/>
        <v>0</v>
      </c>
      <c r="Q226" s="207">
        <f t="shared" si="61"/>
        <v>0</v>
      </c>
      <c r="R226" s="207">
        <f t="shared" si="61"/>
        <v>0</v>
      </c>
      <c r="S226" s="207">
        <f t="shared" si="61"/>
        <v>0</v>
      </c>
      <c r="T226" s="207">
        <f t="shared" si="61"/>
        <v>0</v>
      </c>
      <c r="U226" s="207">
        <f t="shared" si="61"/>
        <v>7.4999999999999997E-2</v>
      </c>
      <c r="V226" s="207">
        <f t="shared" si="61"/>
        <v>0</v>
      </c>
      <c r="W226" s="207">
        <f t="shared" si="61"/>
        <v>0</v>
      </c>
      <c r="X226" s="207">
        <f t="shared" si="61"/>
        <v>0</v>
      </c>
      <c r="Y226" s="207">
        <f t="shared" si="61"/>
        <v>0</v>
      </c>
      <c r="Z226" s="207">
        <f t="shared" si="61"/>
        <v>0</v>
      </c>
      <c r="AA226" s="207">
        <f t="shared" si="61"/>
        <v>0</v>
      </c>
      <c r="AB226" s="207">
        <f t="shared" si="61"/>
        <v>0</v>
      </c>
      <c r="AC226" s="207">
        <f t="shared" si="61"/>
        <v>0</v>
      </c>
      <c r="AD226" s="207">
        <f t="shared" si="61"/>
        <v>0</v>
      </c>
      <c r="AE226" s="207">
        <f t="shared" si="61"/>
        <v>0</v>
      </c>
      <c r="AF226" s="207">
        <f t="shared" si="61"/>
        <v>0</v>
      </c>
      <c r="AG226" s="207">
        <f t="shared" si="61"/>
        <v>0</v>
      </c>
      <c r="AH226" s="207">
        <f t="shared" si="61"/>
        <v>0</v>
      </c>
      <c r="AI226" s="207">
        <f t="shared" si="61"/>
        <v>18</v>
      </c>
      <c r="AJ226" s="207">
        <f t="shared" si="61"/>
        <v>0</v>
      </c>
      <c r="AK226" s="207">
        <f t="shared" si="61"/>
        <v>0</v>
      </c>
      <c r="AL226" s="207">
        <f t="shared" si="61"/>
        <v>0.55800000000000005</v>
      </c>
      <c r="AM226" s="207">
        <f t="shared" si="61"/>
        <v>1.667</v>
      </c>
      <c r="AN226" s="207">
        <f t="shared" si="61"/>
        <v>0</v>
      </c>
      <c r="AO226" s="207">
        <f t="shared" si="61"/>
        <v>0</v>
      </c>
      <c r="AP226" s="207">
        <f t="shared" si="61"/>
        <v>41.667000000000002</v>
      </c>
      <c r="AQ226" s="207">
        <f t="shared" si="61"/>
        <v>8.3330000000000002</v>
      </c>
      <c r="AR226" s="207">
        <f t="shared" si="61"/>
        <v>2.9169999999999998</v>
      </c>
      <c r="AS226" s="207">
        <f t="shared" si="61"/>
        <v>0.5</v>
      </c>
      <c r="AT226" s="207">
        <f t="shared" si="61"/>
        <v>0</v>
      </c>
      <c r="AU226" s="207">
        <f t="shared" si="61"/>
        <v>24.858000000000001</v>
      </c>
      <c r="AV226" s="207">
        <f t="shared" si="61"/>
        <v>1.1499999999999999</v>
      </c>
      <c r="AW226" s="207">
        <f t="shared" si="61"/>
        <v>1.925</v>
      </c>
      <c r="AX226" s="207">
        <f t="shared" si="61"/>
        <v>0</v>
      </c>
      <c r="AY226" s="207">
        <f t="shared" si="61"/>
        <v>0</v>
      </c>
      <c r="AZ226" s="207">
        <f t="shared" si="61"/>
        <v>0</v>
      </c>
      <c r="BA226" s="207">
        <f t="shared" si="61"/>
        <v>0</v>
      </c>
      <c r="BB226" s="207">
        <f t="shared" si="61"/>
        <v>0</v>
      </c>
      <c r="BC226" s="207">
        <f t="shared" si="61"/>
        <v>0</v>
      </c>
      <c r="BD226" s="207">
        <f t="shared" si="61"/>
        <v>0</v>
      </c>
      <c r="BE226" s="207">
        <f t="shared" si="61"/>
        <v>2.0830000000000002</v>
      </c>
      <c r="BF226" s="207">
        <f t="shared" si="61"/>
        <v>0.23300000000000001</v>
      </c>
      <c r="BG226" s="207">
        <f t="shared" si="61"/>
        <v>0</v>
      </c>
      <c r="BH226" s="207">
        <f t="shared" si="61"/>
        <v>8.25</v>
      </c>
      <c r="BI226" s="207">
        <f t="shared" si="61"/>
        <v>1.7250000000000001</v>
      </c>
      <c r="BJ226" s="207">
        <f t="shared" si="61"/>
        <v>0.24199999999999999</v>
      </c>
      <c r="BK226" s="207">
        <f t="shared" si="61"/>
        <v>1</v>
      </c>
      <c r="BL226" s="207">
        <f t="shared" si="61"/>
        <v>0</v>
      </c>
      <c r="BM226" s="207">
        <f t="shared" si="61"/>
        <v>0</v>
      </c>
      <c r="BN226" s="207">
        <f t="shared" si="61"/>
        <v>0.35799999999999998</v>
      </c>
      <c r="BO226" s="207">
        <f t="shared" si="61"/>
        <v>0</v>
      </c>
      <c r="BP226" s="207">
        <f>BP225/12</f>
        <v>1.875</v>
      </c>
    </row>
    <row r="227" spans="1:69" s="37" customFormat="1" ht="15" customHeight="1" x14ac:dyDescent="0.25">
      <c r="A227" s="248"/>
      <c r="B227" s="38" t="s">
        <v>130</v>
      </c>
      <c r="C227" s="39">
        <f t="shared" ref="C227:BP227" si="62">C19+C36+C53+C74+C91+C112+C131+C146+C163+C182+C199+C220</f>
        <v>617.9</v>
      </c>
      <c r="D227" s="39">
        <f t="shared" si="62"/>
        <v>0</v>
      </c>
      <c r="E227" s="39">
        <f t="shared" si="62"/>
        <v>800</v>
      </c>
      <c r="F227" s="39">
        <f t="shared" si="62"/>
        <v>400</v>
      </c>
      <c r="G227" s="39">
        <f t="shared" si="62"/>
        <v>0</v>
      </c>
      <c r="H227" s="39">
        <f t="shared" si="62"/>
        <v>412</v>
      </c>
      <c r="I227" s="39">
        <f t="shared" si="62"/>
        <v>0</v>
      </c>
      <c r="J227" s="39">
        <f t="shared" si="62"/>
        <v>5.6</v>
      </c>
      <c r="K227" s="39">
        <f t="shared" si="62"/>
        <v>421.6</v>
      </c>
      <c r="L227" s="39">
        <f t="shared" si="62"/>
        <v>120</v>
      </c>
      <c r="M227" s="39">
        <f t="shared" si="62"/>
        <v>48.2</v>
      </c>
      <c r="N227" s="39">
        <f t="shared" si="62"/>
        <v>52.8</v>
      </c>
      <c r="O227" s="39">
        <f t="shared" si="62"/>
        <v>0</v>
      </c>
      <c r="P227" s="39">
        <f t="shared" si="62"/>
        <v>0</v>
      </c>
      <c r="Q227" s="39">
        <f t="shared" si="62"/>
        <v>0</v>
      </c>
      <c r="R227" s="39">
        <f t="shared" si="62"/>
        <v>0</v>
      </c>
      <c r="S227" s="39">
        <f t="shared" si="62"/>
        <v>0</v>
      </c>
      <c r="T227" s="39">
        <f t="shared" si="62"/>
        <v>0</v>
      </c>
      <c r="U227" s="39">
        <f t="shared" si="62"/>
        <v>1</v>
      </c>
      <c r="V227" s="39">
        <f t="shared" si="62"/>
        <v>0</v>
      </c>
      <c r="W227" s="39">
        <f t="shared" si="62"/>
        <v>0</v>
      </c>
      <c r="X227" s="39">
        <f t="shared" si="62"/>
        <v>0</v>
      </c>
      <c r="Y227" s="39">
        <f t="shared" si="62"/>
        <v>0</v>
      </c>
      <c r="Z227" s="39">
        <f t="shared" si="62"/>
        <v>0</v>
      </c>
      <c r="AA227" s="39">
        <f t="shared" si="62"/>
        <v>0</v>
      </c>
      <c r="AB227" s="39">
        <f t="shared" si="62"/>
        <v>0</v>
      </c>
      <c r="AC227" s="39">
        <f t="shared" si="62"/>
        <v>0</v>
      </c>
      <c r="AD227" s="39">
        <f t="shared" si="62"/>
        <v>0</v>
      </c>
      <c r="AE227" s="39">
        <f t="shared" si="62"/>
        <v>0</v>
      </c>
      <c r="AF227" s="39">
        <f t="shared" si="62"/>
        <v>0</v>
      </c>
      <c r="AG227" s="39">
        <f t="shared" si="62"/>
        <v>0</v>
      </c>
      <c r="AH227" s="39">
        <f t="shared" si="62"/>
        <v>0</v>
      </c>
      <c r="AI227" s="39">
        <f t="shared" si="62"/>
        <v>396.5</v>
      </c>
      <c r="AJ227" s="39">
        <f t="shared" si="62"/>
        <v>8</v>
      </c>
      <c r="AK227" s="39">
        <f t="shared" si="62"/>
        <v>0</v>
      </c>
      <c r="AL227" s="39">
        <f t="shared" si="62"/>
        <v>8</v>
      </c>
      <c r="AM227" s="39">
        <f t="shared" si="62"/>
        <v>20</v>
      </c>
      <c r="AN227" s="39">
        <f t="shared" si="62"/>
        <v>0</v>
      </c>
      <c r="AO227" s="39">
        <f t="shared" si="62"/>
        <v>200</v>
      </c>
      <c r="AP227" s="39">
        <f t="shared" si="62"/>
        <v>500</v>
      </c>
      <c r="AQ227" s="39">
        <f t="shared" si="62"/>
        <v>100</v>
      </c>
      <c r="AR227" s="39">
        <f t="shared" si="62"/>
        <v>100</v>
      </c>
      <c r="AS227" s="39">
        <f t="shared" si="62"/>
        <v>7.2</v>
      </c>
      <c r="AT227" s="39">
        <f t="shared" si="62"/>
        <v>0</v>
      </c>
      <c r="AU227" s="39">
        <f t="shared" si="62"/>
        <v>464.6</v>
      </c>
      <c r="AV227" s="39">
        <f t="shared" si="62"/>
        <v>16.600000000000001</v>
      </c>
      <c r="AW227" s="39">
        <f t="shared" si="62"/>
        <v>61.6</v>
      </c>
      <c r="AX227" s="39">
        <f t="shared" si="62"/>
        <v>0</v>
      </c>
      <c r="AY227" s="39">
        <f t="shared" si="62"/>
        <v>0</v>
      </c>
      <c r="AZ227" s="39">
        <f t="shared" si="62"/>
        <v>0</v>
      </c>
      <c r="BA227" s="39">
        <f t="shared" si="62"/>
        <v>0</v>
      </c>
      <c r="BB227" s="39">
        <f t="shared" si="62"/>
        <v>0</v>
      </c>
      <c r="BC227" s="39">
        <f t="shared" si="62"/>
        <v>0</v>
      </c>
      <c r="BD227" s="39">
        <f t="shared" si="62"/>
        <v>36</v>
      </c>
      <c r="BE227" s="39">
        <f t="shared" si="62"/>
        <v>100</v>
      </c>
      <c r="BF227" s="39">
        <f t="shared" si="62"/>
        <v>29.2</v>
      </c>
      <c r="BG227" s="39">
        <f t="shared" si="62"/>
        <v>0</v>
      </c>
      <c r="BH227" s="39">
        <f t="shared" si="62"/>
        <v>143.9</v>
      </c>
      <c r="BI227" s="39">
        <f t="shared" si="62"/>
        <v>23.2</v>
      </c>
      <c r="BJ227" s="39">
        <f t="shared" si="62"/>
        <v>2.9</v>
      </c>
      <c r="BK227" s="39">
        <f t="shared" si="62"/>
        <v>12</v>
      </c>
      <c r="BL227" s="39">
        <f t="shared" si="62"/>
        <v>0</v>
      </c>
      <c r="BM227" s="39">
        <f t="shared" si="62"/>
        <v>0</v>
      </c>
      <c r="BN227" s="39">
        <f t="shared" si="62"/>
        <v>6.6</v>
      </c>
      <c r="BO227" s="39">
        <f t="shared" si="62"/>
        <v>70</v>
      </c>
      <c r="BP227" s="39">
        <f t="shared" si="62"/>
        <v>31.2</v>
      </c>
    </row>
    <row r="228" spans="1:69" s="37" customFormat="1" ht="15.75" customHeight="1" thickBot="1" x14ac:dyDescent="0.3">
      <c r="A228" s="248"/>
      <c r="B228" s="40" t="s">
        <v>129</v>
      </c>
      <c r="C228" s="207">
        <f>C227/12</f>
        <v>51.491999999999997</v>
      </c>
      <c r="D228" s="207">
        <f t="shared" ref="D228:BO228" si="63">D227/12</f>
        <v>0</v>
      </c>
      <c r="E228" s="207">
        <f t="shared" si="63"/>
        <v>66.667000000000002</v>
      </c>
      <c r="F228" s="207">
        <f t="shared" si="63"/>
        <v>33.332999999999998</v>
      </c>
      <c r="G228" s="207">
        <f t="shared" si="63"/>
        <v>0</v>
      </c>
      <c r="H228" s="207">
        <f t="shared" si="63"/>
        <v>34.332999999999998</v>
      </c>
      <c r="I228" s="207">
        <f t="shared" si="63"/>
        <v>0</v>
      </c>
      <c r="J228" s="207">
        <f t="shared" si="63"/>
        <v>0.46700000000000003</v>
      </c>
      <c r="K228" s="207">
        <f t="shared" si="63"/>
        <v>35.133000000000003</v>
      </c>
      <c r="L228" s="207">
        <f t="shared" si="63"/>
        <v>10</v>
      </c>
      <c r="M228" s="207">
        <f t="shared" si="63"/>
        <v>4.0170000000000003</v>
      </c>
      <c r="N228" s="207">
        <f t="shared" si="63"/>
        <v>4.4000000000000004</v>
      </c>
      <c r="O228" s="207">
        <f t="shared" si="63"/>
        <v>0</v>
      </c>
      <c r="P228" s="207">
        <f t="shared" si="63"/>
        <v>0</v>
      </c>
      <c r="Q228" s="207">
        <f t="shared" si="63"/>
        <v>0</v>
      </c>
      <c r="R228" s="207">
        <f t="shared" si="63"/>
        <v>0</v>
      </c>
      <c r="S228" s="207">
        <f t="shared" si="63"/>
        <v>0</v>
      </c>
      <c r="T228" s="207">
        <f t="shared" si="63"/>
        <v>0</v>
      </c>
      <c r="U228" s="207">
        <f t="shared" si="63"/>
        <v>8.3000000000000004E-2</v>
      </c>
      <c r="V228" s="207">
        <f t="shared" si="63"/>
        <v>0</v>
      </c>
      <c r="W228" s="207">
        <f t="shared" si="63"/>
        <v>0</v>
      </c>
      <c r="X228" s="207">
        <f t="shared" si="63"/>
        <v>0</v>
      </c>
      <c r="Y228" s="207">
        <f t="shared" si="63"/>
        <v>0</v>
      </c>
      <c r="Z228" s="207">
        <f t="shared" si="63"/>
        <v>0</v>
      </c>
      <c r="AA228" s="207">
        <f t="shared" si="63"/>
        <v>0</v>
      </c>
      <c r="AB228" s="207">
        <f t="shared" si="63"/>
        <v>0</v>
      </c>
      <c r="AC228" s="207">
        <f t="shared" si="63"/>
        <v>0</v>
      </c>
      <c r="AD228" s="207">
        <f t="shared" si="63"/>
        <v>0</v>
      </c>
      <c r="AE228" s="207">
        <f t="shared" si="63"/>
        <v>0</v>
      </c>
      <c r="AF228" s="207">
        <f t="shared" si="63"/>
        <v>0</v>
      </c>
      <c r="AG228" s="207">
        <f t="shared" si="63"/>
        <v>0</v>
      </c>
      <c r="AH228" s="207">
        <f t="shared" si="63"/>
        <v>0</v>
      </c>
      <c r="AI228" s="207">
        <f t="shared" si="63"/>
        <v>33.042000000000002</v>
      </c>
      <c r="AJ228" s="207">
        <f t="shared" si="63"/>
        <v>0.66700000000000004</v>
      </c>
      <c r="AK228" s="207">
        <f t="shared" si="63"/>
        <v>0</v>
      </c>
      <c r="AL228" s="207">
        <f t="shared" si="63"/>
        <v>0.66700000000000004</v>
      </c>
      <c r="AM228" s="207">
        <f t="shared" si="63"/>
        <v>1.667</v>
      </c>
      <c r="AN228" s="207">
        <f t="shared" si="63"/>
        <v>0</v>
      </c>
      <c r="AO228" s="207">
        <f t="shared" si="63"/>
        <v>16.667000000000002</v>
      </c>
      <c r="AP228" s="207">
        <f t="shared" si="63"/>
        <v>41.667000000000002</v>
      </c>
      <c r="AQ228" s="207">
        <f t="shared" si="63"/>
        <v>8.3330000000000002</v>
      </c>
      <c r="AR228" s="207">
        <f t="shared" si="63"/>
        <v>8.3330000000000002</v>
      </c>
      <c r="AS228" s="207">
        <f t="shared" si="63"/>
        <v>0.6</v>
      </c>
      <c r="AT228" s="207">
        <f t="shared" si="63"/>
        <v>0</v>
      </c>
      <c r="AU228" s="207">
        <f t="shared" si="63"/>
        <v>38.716999999999999</v>
      </c>
      <c r="AV228" s="207">
        <f t="shared" si="63"/>
        <v>1.383</v>
      </c>
      <c r="AW228" s="207">
        <f t="shared" si="63"/>
        <v>5.133</v>
      </c>
      <c r="AX228" s="207">
        <f t="shared" si="63"/>
        <v>0</v>
      </c>
      <c r="AY228" s="207">
        <f t="shared" si="63"/>
        <v>0</v>
      </c>
      <c r="AZ228" s="207">
        <f t="shared" si="63"/>
        <v>0</v>
      </c>
      <c r="BA228" s="207">
        <f t="shared" si="63"/>
        <v>0</v>
      </c>
      <c r="BB228" s="207">
        <f t="shared" si="63"/>
        <v>0</v>
      </c>
      <c r="BC228" s="207">
        <f t="shared" si="63"/>
        <v>0</v>
      </c>
      <c r="BD228" s="207">
        <f t="shared" si="63"/>
        <v>3</v>
      </c>
      <c r="BE228" s="207">
        <f t="shared" si="63"/>
        <v>8.3330000000000002</v>
      </c>
      <c r="BF228" s="207">
        <f t="shared" si="63"/>
        <v>2.4329999999999998</v>
      </c>
      <c r="BG228" s="207">
        <f t="shared" si="63"/>
        <v>0</v>
      </c>
      <c r="BH228" s="207">
        <f t="shared" si="63"/>
        <v>11.992000000000001</v>
      </c>
      <c r="BI228" s="207">
        <f t="shared" si="63"/>
        <v>1.9330000000000001</v>
      </c>
      <c r="BJ228" s="207">
        <f t="shared" si="63"/>
        <v>0.24199999999999999</v>
      </c>
      <c r="BK228" s="207">
        <f t="shared" si="63"/>
        <v>1</v>
      </c>
      <c r="BL228" s="207">
        <f t="shared" si="63"/>
        <v>0</v>
      </c>
      <c r="BM228" s="207">
        <f t="shared" si="63"/>
        <v>0</v>
      </c>
      <c r="BN228" s="207">
        <f t="shared" si="63"/>
        <v>0.55000000000000004</v>
      </c>
      <c r="BO228" s="207">
        <f t="shared" si="63"/>
        <v>5.8330000000000002</v>
      </c>
      <c r="BP228" s="207">
        <f>BP227/12</f>
        <v>2.6</v>
      </c>
    </row>
    <row r="229" spans="1:69" s="37" customFormat="1" ht="15.75" customHeight="1" thickTop="1" x14ac:dyDescent="0.25">
      <c r="A229" s="248"/>
      <c r="B229" s="74" t="s">
        <v>173</v>
      </c>
      <c r="C229" s="75">
        <v>48.5</v>
      </c>
      <c r="D229" s="75"/>
      <c r="E229" s="75">
        <v>272</v>
      </c>
      <c r="F229" s="75">
        <v>166.6</v>
      </c>
      <c r="G229" s="75"/>
      <c r="H229" s="75">
        <v>54</v>
      </c>
      <c r="I229" s="75"/>
      <c r="J229" s="75">
        <v>156</v>
      </c>
      <c r="K229" s="75">
        <v>262</v>
      </c>
      <c r="L229" s="75">
        <v>210</v>
      </c>
      <c r="M229" s="75">
        <v>390</v>
      </c>
      <c r="N229" s="75">
        <v>400</v>
      </c>
      <c r="O229" s="75">
        <v>180</v>
      </c>
      <c r="P229" s="75">
        <v>233</v>
      </c>
      <c r="Q229" s="75">
        <v>254</v>
      </c>
      <c r="R229" s="75">
        <v>117</v>
      </c>
      <c r="S229" s="75"/>
      <c r="T229" s="75">
        <v>155</v>
      </c>
      <c r="U229" s="75">
        <v>7.2</v>
      </c>
      <c r="V229" s="75">
        <v>26.5</v>
      </c>
      <c r="W229" s="75">
        <v>44</v>
      </c>
      <c r="X229" s="75">
        <v>13.5</v>
      </c>
      <c r="Y229" s="75">
        <v>23</v>
      </c>
      <c r="Z229" s="75">
        <v>22</v>
      </c>
      <c r="AA229" s="75"/>
      <c r="AB229" s="75"/>
      <c r="AC229" s="75">
        <v>60</v>
      </c>
      <c r="AD229" s="75">
        <v>60</v>
      </c>
      <c r="AE229" s="75"/>
      <c r="AF229" s="75">
        <v>115</v>
      </c>
      <c r="AG229" s="75">
        <v>75</v>
      </c>
      <c r="AH229" s="75">
        <v>80.599999999999994</v>
      </c>
      <c r="AI229" s="75">
        <v>26</v>
      </c>
      <c r="AJ229" s="75">
        <v>70</v>
      </c>
      <c r="AK229" s="75">
        <v>82</v>
      </c>
      <c r="AL229" s="75">
        <v>123.3</v>
      </c>
      <c r="AM229" s="75">
        <v>202</v>
      </c>
      <c r="AN229" s="75"/>
      <c r="AO229" s="75"/>
      <c r="AP229" s="75">
        <v>17.3</v>
      </c>
      <c r="AQ229" s="75">
        <v>12.6</v>
      </c>
      <c r="AR229" s="75">
        <v>49</v>
      </c>
      <c r="AS229" s="75">
        <v>22</v>
      </c>
      <c r="AT229" s="75">
        <v>51</v>
      </c>
      <c r="AU229" s="75">
        <v>30</v>
      </c>
      <c r="AV229" s="75">
        <v>29</v>
      </c>
      <c r="AW229" s="75">
        <v>45</v>
      </c>
      <c r="AX229" s="75"/>
      <c r="AY229" s="75">
        <v>36</v>
      </c>
      <c r="AZ229" s="75">
        <v>90.5</v>
      </c>
      <c r="BA229" s="75">
        <v>24</v>
      </c>
      <c r="BB229" s="75">
        <v>37</v>
      </c>
      <c r="BC229" s="75">
        <v>42</v>
      </c>
      <c r="BD229" s="75"/>
      <c r="BE229" s="75">
        <v>109</v>
      </c>
      <c r="BF229" s="75">
        <v>252.6</v>
      </c>
      <c r="BG229" s="75">
        <v>12</v>
      </c>
      <c r="BH229" s="75">
        <v>53</v>
      </c>
      <c r="BI229" s="75">
        <v>220</v>
      </c>
      <c r="BJ229" s="75">
        <v>300</v>
      </c>
      <c r="BK229" s="75">
        <v>80</v>
      </c>
      <c r="BL229" s="75">
        <v>180</v>
      </c>
      <c r="BM229" s="75"/>
      <c r="BN229" s="75">
        <v>250</v>
      </c>
      <c r="BO229" s="75"/>
      <c r="BP229" s="75">
        <v>132.19999999999999</v>
      </c>
      <c r="BQ229" s="196"/>
    </row>
    <row r="230" spans="1:69" s="37" customFormat="1" ht="15.75" customHeight="1" x14ac:dyDescent="0.25">
      <c r="A230" s="248"/>
      <c r="B230" s="66" t="s">
        <v>128</v>
      </c>
      <c r="C230" s="67">
        <f>C226*C229/1000</f>
        <v>1.5</v>
      </c>
      <c r="D230" s="67">
        <f t="shared" ref="D230:BO230" si="64">D226*D229/1000</f>
        <v>0</v>
      </c>
      <c r="E230" s="67">
        <f t="shared" si="64"/>
        <v>9.1</v>
      </c>
      <c r="F230" s="67">
        <f t="shared" si="64"/>
        <v>5.6</v>
      </c>
      <c r="G230" s="67">
        <f t="shared" si="64"/>
        <v>0</v>
      </c>
      <c r="H230" s="67">
        <f t="shared" si="64"/>
        <v>1.9</v>
      </c>
      <c r="I230" s="67">
        <f t="shared" si="64"/>
        <v>0</v>
      </c>
      <c r="J230" s="67">
        <f t="shared" si="64"/>
        <v>0.1</v>
      </c>
      <c r="K230" s="67">
        <f t="shared" si="64"/>
        <v>7.7</v>
      </c>
      <c r="L230" s="67">
        <f t="shared" si="64"/>
        <v>2.1</v>
      </c>
      <c r="M230" s="67">
        <f t="shared" si="64"/>
        <v>1</v>
      </c>
      <c r="N230" s="67">
        <f t="shared" si="64"/>
        <v>0</v>
      </c>
      <c r="O230" s="67">
        <f t="shared" si="64"/>
        <v>0</v>
      </c>
      <c r="P230" s="67">
        <f t="shared" si="64"/>
        <v>0</v>
      </c>
      <c r="Q230" s="67">
        <f t="shared" si="64"/>
        <v>0</v>
      </c>
      <c r="R230" s="67">
        <f t="shared" si="64"/>
        <v>0</v>
      </c>
      <c r="S230" s="67">
        <f t="shared" si="64"/>
        <v>0</v>
      </c>
      <c r="T230" s="67">
        <f t="shared" si="64"/>
        <v>0</v>
      </c>
      <c r="U230" s="67">
        <f>U226*U229</f>
        <v>0.5</v>
      </c>
      <c r="V230" s="67">
        <f t="shared" si="64"/>
        <v>0</v>
      </c>
      <c r="W230" s="67">
        <f t="shared" si="64"/>
        <v>0</v>
      </c>
      <c r="X230" s="67">
        <f t="shared" si="64"/>
        <v>0</v>
      </c>
      <c r="Y230" s="67">
        <f t="shared" si="64"/>
        <v>0</v>
      </c>
      <c r="Z230" s="67">
        <f t="shared" si="64"/>
        <v>0</v>
      </c>
      <c r="AA230" s="67">
        <f t="shared" si="64"/>
        <v>0</v>
      </c>
      <c r="AB230" s="67">
        <f t="shared" si="64"/>
        <v>0</v>
      </c>
      <c r="AC230" s="67">
        <f t="shared" si="64"/>
        <v>0</v>
      </c>
      <c r="AD230" s="67">
        <f t="shared" si="64"/>
        <v>0</v>
      </c>
      <c r="AE230" s="67">
        <f t="shared" si="64"/>
        <v>0</v>
      </c>
      <c r="AF230" s="67">
        <f t="shared" si="64"/>
        <v>0</v>
      </c>
      <c r="AG230" s="112">
        <f t="shared" si="64"/>
        <v>0</v>
      </c>
      <c r="AH230" s="67">
        <f t="shared" si="64"/>
        <v>0</v>
      </c>
      <c r="AI230" s="67">
        <f t="shared" si="64"/>
        <v>0.5</v>
      </c>
      <c r="AJ230" s="67">
        <f t="shared" si="64"/>
        <v>0</v>
      </c>
      <c r="AK230" s="67">
        <f t="shared" si="64"/>
        <v>0</v>
      </c>
      <c r="AL230" s="67">
        <f t="shared" si="64"/>
        <v>0.1</v>
      </c>
      <c r="AM230" s="67">
        <f t="shared" si="64"/>
        <v>0.3</v>
      </c>
      <c r="AN230" s="67">
        <f t="shared" si="64"/>
        <v>0</v>
      </c>
      <c r="AO230" s="67">
        <f t="shared" si="64"/>
        <v>0</v>
      </c>
      <c r="AP230" s="67">
        <f t="shared" si="64"/>
        <v>0.7</v>
      </c>
      <c r="AQ230" s="67">
        <f t="shared" si="64"/>
        <v>0.1</v>
      </c>
      <c r="AR230" s="67">
        <f t="shared" si="64"/>
        <v>0.1</v>
      </c>
      <c r="AS230" s="112">
        <f t="shared" si="64"/>
        <v>0.01</v>
      </c>
      <c r="AT230" s="67">
        <f t="shared" si="64"/>
        <v>0</v>
      </c>
      <c r="AU230" s="67">
        <f t="shared" si="64"/>
        <v>0.7</v>
      </c>
      <c r="AV230" s="67">
        <f t="shared" si="64"/>
        <v>0</v>
      </c>
      <c r="AW230" s="67">
        <f t="shared" si="64"/>
        <v>0.1</v>
      </c>
      <c r="AX230" s="67">
        <f t="shared" si="64"/>
        <v>0</v>
      </c>
      <c r="AY230" s="67">
        <f t="shared" si="64"/>
        <v>0</v>
      </c>
      <c r="AZ230" s="67">
        <f t="shared" si="64"/>
        <v>0</v>
      </c>
      <c r="BA230" s="67">
        <f t="shared" si="64"/>
        <v>0</v>
      </c>
      <c r="BB230" s="67">
        <f t="shared" si="64"/>
        <v>0</v>
      </c>
      <c r="BC230" s="67">
        <f t="shared" si="64"/>
        <v>0</v>
      </c>
      <c r="BD230" s="67">
        <f t="shared" si="64"/>
        <v>0</v>
      </c>
      <c r="BE230" s="67">
        <f t="shared" si="64"/>
        <v>0.2</v>
      </c>
      <c r="BF230" s="67">
        <f t="shared" si="64"/>
        <v>0.1</v>
      </c>
      <c r="BG230" s="112">
        <f t="shared" si="64"/>
        <v>0</v>
      </c>
      <c r="BH230" s="67">
        <f t="shared" si="64"/>
        <v>0.4</v>
      </c>
      <c r="BI230" s="67">
        <f t="shared" si="64"/>
        <v>0.4</v>
      </c>
      <c r="BJ230" s="67">
        <f t="shared" si="64"/>
        <v>0.1</v>
      </c>
      <c r="BK230" s="67">
        <f t="shared" si="64"/>
        <v>0.1</v>
      </c>
      <c r="BL230" s="67">
        <f>BL227*BL229/1000</f>
        <v>0</v>
      </c>
      <c r="BM230" s="67">
        <f t="shared" si="64"/>
        <v>0</v>
      </c>
      <c r="BN230" s="67">
        <f t="shared" si="64"/>
        <v>0.1</v>
      </c>
      <c r="BO230" s="67">
        <f t="shared" si="64"/>
        <v>0</v>
      </c>
      <c r="BP230" s="67">
        <f>BP226*BP229/1000</f>
        <v>0.2</v>
      </c>
      <c r="BQ230" s="197">
        <f>SUM(C230:BP230)</f>
        <v>33.700000000000003</v>
      </c>
    </row>
    <row r="231" spans="1:69" s="37" customFormat="1" ht="15.75" customHeight="1" thickBot="1" x14ac:dyDescent="0.3">
      <c r="A231" s="249"/>
      <c r="B231" s="64" t="s">
        <v>130</v>
      </c>
      <c r="C231" s="18">
        <f>C228*C229/1000</f>
        <v>2.5</v>
      </c>
      <c r="D231" s="18">
        <f t="shared" ref="D231:T231" si="65">D228*D229/1000</f>
        <v>0</v>
      </c>
      <c r="E231" s="18">
        <f t="shared" si="65"/>
        <v>18.100000000000001</v>
      </c>
      <c r="F231" s="18">
        <f t="shared" si="65"/>
        <v>5.6</v>
      </c>
      <c r="G231" s="18">
        <f t="shared" si="65"/>
        <v>0</v>
      </c>
      <c r="H231" s="18">
        <f t="shared" si="65"/>
        <v>1.9</v>
      </c>
      <c r="I231" s="18">
        <f t="shared" si="65"/>
        <v>0</v>
      </c>
      <c r="J231" s="18">
        <f t="shared" si="65"/>
        <v>0.1</v>
      </c>
      <c r="K231" s="18">
        <f t="shared" si="65"/>
        <v>9.1999999999999993</v>
      </c>
      <c r="L231" s="18">
        <f t="shared" si="65"/>
        <v>2.1</v>
      </c>
      <c r="M231" s="18">
        <f t="shared" si="65"/>
        <v>1.6</v>
      </c>
      <c r="N231" s="18">
        <f t="shared" si="65"/>
        <v>1.8</v>
      </c>
      <c r="O231" s="18">
        <f t="shared" si="65"/>
        <v>0</v>
      </c>
      <c r="P231" s="18">
        <f t="shared" si="65"/>
        <v>0</v>
      </c>
      <c r="Q231" s="18">
        <f t="shared" si="65"/>
        <v>0</v>
      </c>
      <c r="R231" s="18">
        <f t="shared" si="65"/>
        <v>0</v>
      </c>
      <c r="S231" s="18">
        <f t="shared" si="65"/>
        <v>0</v>
      </c>
      <c r="T231" s="18">
        <f t="shared" si="65"/>
        <v>0</v>
      </c>
      <c r="U231" s="18">
        <f>U228*U229</f>
        <v>0.6</v>
      </c>
      <c r="V231" s="18">
        <f t="shared" ref="V231:BK231" si="66">V228*V229/1000</f>
        <v>0</v>
      </c>
      <c r="W231" s="18">
        <f t="shared" si="66"/>
        <v>0</v>
      </c>
      <c r="X231" s="18">
        <f t="shared" si="66"/>
        <v>0</v>
      </c>
      <c r="Y231" s="18">
        <f t="shared" si="66"/>
        <v>0</v>
      </c>
      <c r="Z231" s="18">
        <f t="shared" si="66"/>
        <v>0</v>
      </c>
      <c r="AA231" s="18">
        <f t="shared" si="66"/>
        <v>0</v>
      </c>
      <c r="AB231" s="18">
        <f t="shared" si="66"/>
        <v>0</v>
      </c>
      <c r="AC231" s="18">
        <f t="shared" si="66"/>
        <v>0</v>
      </c>
      <c r="AD231" s="18">
        <f t="shared" si="66"/>
        <v>0</v>
      </c>
      <c r="AE231" s="18">
        <f t="shared" si="66"/>
        <v>0</v>
      </c>
      <c r="AF231" s="18">
        <f t="shared" si="66"/>
        <v>0</v>
      </c>
      <c r="AG231" s="113">
        <f t="shared" si="66"/>
        <v>0</v>
      </c>
      <c r="AH231" s="18">
        <f t="shared" si="66"/>
        <v>0</v>
      </c>
      <c r="AI231" s="18">
        <f t="shared" si="66"/>
        <v>0.9</v>
      </c>
      <c r="AJ231" s="18">
        <f t="shared" si="66"/>
        <v>0</v>
      </c>
      <c r="AK231" s="18">
        <f t="shared" si="66"/>
        <v>0</v>
      </c>
      <c r="AL231" s="18">
        <f t="shared" si="66"/>
        <v>0.1</v>
      </c>
      <c r="AM231" s="18">
        <f t="shared" si="66"/>
        <v>0.3</v>
      </c>
      <c r="AN231" s="18">
        <f t="shared" si="66"/>
        <v>0</v>
      </c>
      <c r="AO231" s="18">
        <f t="shared" si="66"/>
        <v>0</v>
      </c>
      <c r="AP231" s="18">
        <f t="shared" si="66"/>
        <v>0.7</v>
      </c>
      <c r="AQ231" s="18">
        <f t="shared" si="66"/>
        <v>0.1</v>
      </c>
      <c r="AR231" s="18">
        <f t="shared" si="66"/>
        <v>0.4</v>
      </c>
      <c r="AS231" s="113">
        <f t="shared" si="66"/>
        <v>0.01</v>
      </c>
      <c r="AT231" s="18">
        <f t="shared" si="66"/>
        <v>0</v>
      </c>
      <c r="AU231" s="18">
        <f t="shared" si="66"/>
        <v>1.2</v>
      </c>
      <c r="AV231" s="18">
        <f t="shared" si="66"/>
        <v>0</v>
      </c>
      <c r="AW231" s="18">
        <f t="shared" si="66"/>
        <v>0.2</v>
      </c>
      <c r="AX231" s="18">
        <f t="shared" si="66"/>
        <v>0</v>
      </c>
      <c r="AY231" s="18">
        <f t="shared" si="66"/>
        <v>0</v>
      </c>
      <c r="AZ231" s="18">
        <f t="shared" si="66"/>
        <v>0</v>
      </c>
      <c r="BA231" s="18">
        <f t="shared" si="66"/>
        <v>0</v>
      </c>
      <c r="BB231" s="18">
        <f t="shared" si="66"/>
        <v>0</v>
      </c>
      <c r="BC231" s="18">
        <f t="shared" si="66"/>
        <v>0</v>
      </c>
      <c r="BD231" s="18">
        <f t="shared" si="66"/>
        <v>0</v>
      </c>
      <c r="BE231" s="18">
        <f t="shared" si="66"/>
        <v>0.9</v>
      </c>
      <c r="BF231" s="18">
        <f t="shared" si="66"/>
        <v>0.6</v>
      </c>
      <c r="BG231" s="113">
        <f t="shared" si="66"/>
        <v>0</v>
      </c>
      <c r="BH231" s="18">
        <f t="shared" si="66"/>
        <v>0.6</v>
      </c>
      <c r="BI231" s="18">
        <f t="shared" si="66"/>
        <v>0.4</v>
      </c>
      <c r="BJ231" s="18">
        <f t="shared" si="66"/>
        <v>0.1</v>
      </c>
      <c r="BK231" s="18">
        <f t="shared" si="66"/>
        <v>0.1</v>
      </c>
      <c r="BL231" s="18">
        <f>BL228*BL229/1000</f>
        <v>0</v>
      </c>
      <c r="BM231" s="18">
        <f>BM228*BM229/1000</f>
        <v>0</v>
      </c>
      <c r="BN231" s="18">
        <f>BN228*BN229/1000</f>
        <v>0.1</v>
      </c>
      <c r="BO231" s="18">
        <f>BO228*BO229/1000</f>
        <v>0</v>
      </c>
      <c r="BP231" s="18">
        <f>BP228*BP229/1000</f>
        <v>0.3</v>
      </c>
      <c r="BQ231" s="198">
        <f>SUM(C231:BP231)</f>
        <v>50.5</v>
      </c>
    </row>
    <row r="232" spans="1:69" s="37" customFormat="1" ht="15" customHeight="1" thickTop="1" x14ac:dyDescent="0.25">
      <c r="A232" s="42"/>
      <c r="B232" s="235"/>
      <c r="C232" s="252" t="s">
        <v>10</v>
      </c>
      <c r="D232" s="242" t="s">
        <v>219</v>
      </c>
      <c r="E232" s="242" t="s">
        <v>228</v>
      </c>
      <c r="F232" s="271" t="s">
        <v>220</v>
      </c>
      <c r="G232" s="252" t="s">
        <v>231</v>
      </c>
      <c r="H232" s="252" t="s">
        <v>12</v>
      </c>
      <c r="I232" s="242" t="s">
        <v>215</v>
      </c>
      <c r="J232" s="252" t="s">
        <v>13</v>
      </c>
      <c r="K232" s="273" t="s">
        <v>14</v>
      </c>
      <c r="L232" s="252" t="s">
        <v>15</v>
      </c>
      <c r="M232" s="252" t="s">
        <v>16</v>
      </c>
      <c r="N232" s="252" t="s">
        <v>17</v>
      </c>
      <c r="O232" s="303" t="s">
        <v>18</v>
      </c>
      <c r="P232" s="303" t="s">
        <v>19</v>
      </c>
      <c r="Q232" s="303" t="s">
        <v>20</v>
      </c>
      <c r="R232" s="321" t="s">
        <v>21</v>
      </c>
      <c r="S232" s="303" t="s">
        <v>22</v>
      </c>
      <c r="T232" s="303" t="s">
        <v>23</v>
      </c>
      <c r="U232" s="271" t="s">
        <v>24</v>
      </c>
      <c r="V232" s="305" t="s">
        <v>25</v>
      </c>
      <c r="W232" s="266" t="s">
        <v>26</v>
      </c>
      <c r="X232" s="266" t="s">
        <v>27</v>
      </c>
      <c r="Y232" s="266" t="s">
        <v>28</v>
      </c>
      <c r="Z232" s="266" t="s">
        <v>29</v>
      </c>
      <c r="AA232" s="266" t="s">
        <v>30</v>
      </c>
      <c r="AB232" s="264" t="s">
        <v>31</v>
      </c>
      <c r="AC232" s="237" t="s">
        <v>32</v>
      </c>
      <c r="AD232" s="290" t="s">
        <v>33</v>
      </c>
      <c r="AE232" s="290" t="s">
        <v>34</v>
      </c>
      <c r="AF232" s="237" t="s">
        <v>35</v>
      </c>
      <c r="AG232" s="290" t="s">
        <v>36</v>
      </c>
      <c r="AH232" s="290" t="s">
        <v>37</v>
      </c>
      <c r="AI232" s="279" t="s">
        <v>38</v>
      </c>
      <c r="AJ232" s="279" t="s">
        <v>39</v>
      </c>
      <c r="AK232" s="275" t="s">
        <v>40</v>
      </c>
      <c r="AL232" s="275" t="s">
        <v>41</v>
      </c>
      <c r="AM232" s="275" t="s">
        <v>42</v>
      </c>
      <c r="AN232" s="277" t="s">
        <v>43</v>
      </c>
      <c r="AO232" s="242" t="s">
        <v>212</v>
      </c>
      <c r="AP232" s="271" t="s">
        <v>44</v>
      </c>
      <c r="AQ232" s="242" t="s">
        <v>200</v>
      </c>
      <c r="AR232" s="250" t="s">
        <v>45</v>
      </c>
      <c r="AS232" s="250" t="s">
        <v>46</v>
      </c>
      <c r="AT232" s="250" t="s">
        <v>47</v>
      </c>
      <c r="AU232" s="237" t="s">
        <v>48</v>
      </c>
      <c r="AV232" s="252" t="s">
        <v>49</v>
      </c>
      <c r="AW232" s="252" t="s">
        <v>50</v>
      </c>
      <c r="AX232" s="252" t="s">
        <v>51</v>
      </c>
      <c r="AY232" s="252" t="s">
        <v>52</v>
      </c>
      <c r="AZ232" s="252" t="s">
        <v>53</v>
      </c>
      <c r="BA232" s="252" t="s">
        <v>54</v>
      </c>
      <c r="BB232" s="252" t="s">
        <v>55</v>
      </c>
      <c r="BC232" s="237" t="s">
        <v>56</v>
      </c>
      <c r="BD232" s="242" t="s">
        <v>208</v>
      </c>
      <c r="BE232" s="242" t="s">
        <v>57</v>
      </c>
      <c r="BF232" s="266" t="s">
        <v>58</v>
      </c>
      <c r="BG232" s="266" t="s">
        <v>59</v>
      </c>
      <c r="BH232" s="266" t="s">
        <v>60</v>
      </c>
      <c r="BI232" s="264" t="s">
        <v>61</v>
      </c>
      <c r="BJ232" s="264" t="s">
        <v>62</v>
      </c>
      <c r="BK232" s="264" t="s">
        <v>63</v>
      </c>
      <c r="BL232" s="266" t="s">
        <v>64</v>
      </c>
      <c r="BM232" s="264" t="s">
        <v>65</v>
      </c>
      <c r="BN232" s="268" t="s">
        <v>66</v>
      </c>
      <c r="BO232" s="237" t="s">
        <v>226</v>
      </c>
      <c r="BP232" s="271" t="s">
        <v>67</v>
      </c>
    </row>
    <row r="233" spans="1:69" s="37" customFormat="1" ht="67.5" customHeight="1" thickBot="1" x14ac:dyDescent="0.3">
      <c r="A233" s="43"/>
      <c r="B233" s="270"/>
      <c r="C233" s="253"/>
      <c r="D233" s="243"/>
      <c r="E233" s="243"/>
      <c r="F233" s="272"/>
      <c r="G233" s="253"/>
      <c r="H233" s="253"/>
      <c r="I233" s="243"/>
      <c r="J233" s="253"/>
      <c r="K233" s="274"/>
      <c r="L233" s="253"/>
      <c r="M233" s="253"/>
      <c r="N233" s="253"/>
      <c r="O233" s="304"/>
      <c r="P233" s="304"/>
      <c r="Q233" s="304"/>
      <c r="R233" s="322"/>
      <c r="S233" s="304"/>
      <c r="T233" s="304"/>
      <c r="U233" s="281"/>
      <c r="V233" s="306"/>
      <c r="W233" s="267"/>
      <c r="X233" s="267"/>
      <c r="Y233" s="267"/>
      <c r="Z233" s="267"/>
      <c r="AA233" s="267"/>
      <c r="AB233" s="265"/>
      <c r="AC233" s="238"/>
      <c r="AD233" s="291"/>
      <c r="AE233" s="291"/>
      <c r="AF233" s="238"/>
      <c r="AG233" s="291"/>
      <c r="AH233" s="291"/>
      <c r="AI233" s="280"/>
      <c r="AJ233" s="280"/>
      <c r="AK233" s="276"/>
      <c r="AL233" s="276"/>
      <c r="AM233" s="276"/>
      <c r="AN233" s="278"/>
      <c r="AO233" s="243"/>
      <c r="AP233" s="281"/>
      <c r="AQ233" s="243"/>
      <c r="AR233" s="251"/>
      <c r="AS233" s="251"/>
      <c r="AT233" s="251"/>
      <c r="AU233" s="239"/>
      <c r="AV233" s="253"/>
      <c r="AW233" s="253"/>
      <c r="AX233" s="253"/>
      <c r="AY233" s="253"/>
      <c r="AZ233" s="253"/>
      <c r="BA233" s="253"/>
      <c r="BB233" s="253"/>
      <c r="BC233" s="239"/>
      <c r="BD233" s="243"/>
      <c r="BE233" s="388"/>
      <c r="BF233" s="267"/>
      <c r="BG233" s="267"/>
      <c r="BH233" s="267"/>
      <c r="BI233" s="265"/>
      <c r="BJ233" s="265"/>
      <c r="BK233" s="265"/>
      <c r="BL233" s="267"/>
      <c r="BM233" s="265"/>
      <c r="BN233" s="269"/>
      <c r="BO233" s="239"/>
      <c r="BP233" s="281"/>
    </row>
    <row r="234" spans="1:69" ht="33" customHeight="1" thickBot="1" x14ac:dyDescent="0.3">
      <c r="C234" s="260" t="s">
        <v>0</v>
      </c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2"/>
      <c r="O234" s="282" t="s">
        <v>1</v>
      </c>
      <c r="P234" s="283"/>
      <c r="Q234" s="283"/>
      <c r="R234" s="283"/>
      <c r="S234" s="283"/>
      <c r="T234" s="284"/>
      <c r="U234" s="80"/>
      <c r="V234" s="3"/>
      <c r="W234" s="263" t="s">
        <v>2</v>
      </c>
      <c r="X234" s="263"/>
      <c r="Y234" s="263"/>
      <c r="Z234" s="263"/>
      <c r="AA234" s="263"/>
      <c r="AB234" s="285"/>
      <c r="AC234" s="286" t="s">
        <v>3</v>
      </c>
      <c r="AD234" s="287"/>
      <c r="AE234" s="287"/>
      <c r="AF234" s="287"/>
      <c r="AG234" s="287"/>
      <c r="AH234" s="287"/>
      <c r="AI234" s="288" t="s">
        <v>4</v>
      </c>
      <c r="AJ234" s="288"/>
      <c r="AK234" s="300" t="s">
        <v>5</v>
      </c>
      <c r="AL234" s="301"/>
      <c r="AM234" s="302"/>
      <c r="AN234" s="81"/>
      <c r="AO234" s="386" t="s">
        <v>201</v>
      </c>
      <c r="AP234" s="386"/>
      <c r="AQ234" s="387"/>
      <c r="AR234" s="311" t="s">
        <v>6</v>
      </c>
      <c r="AS234" s="258"/>
      <c r="AT234" s="259"/>
      <c r="AU234" s="82"/>
      <c r="AV234" s="260" t="s">
        <v>7</v>
      </c>
      <c r="AW234" s="261"/>
      <c r="AX234" s="261"/>
      <c r="AY234" s="261"/>
      <c r="AZ234" s="261"/>
      <c r="BA234" s="261"/>
      <c r="BB234" s="262"/>
      <c r="BC234" s="83"/>
      <c r="BD234" s="308" t="s">
        <v>209</v>
      </c>
      <c r="BE234" s="310"/>
      <c r="BF234" s="263" t="s">
        <v>8</v>
      </c>
      <c r="BG234" s="263"/>
      <c r="BH234" s="263"/>
      <c r="BI234" s="263"/>
      <c r="BJ234" s="263"/>
      <c r="BK234" s="263"/>
      <c r="BL234" s="263"/>
      <c r="BM234" s="263"/>
      <c r="BN234" s="263"/>
      <c r="BO234" s="135"/>
      <c r="BP234" s="84"/>
    </row>
    <row r="235" spans="1:69" s="37" customFormat="1" ht="15.75" customHeight="1" x14ac:dyDescent="0.25">
      <c r="A235" s="234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44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2"/>
      <c r="BJ235" s="142"/>
      <c r="BK235" s="142"/>
      <c r="BL235" s="142"/>
      <c r="BM235" s="142"/>
      <c r="BN235" s="142"/>
      <c r="BO235" s="142"/>
      <c r="BP235" s="142"/>
    </row>
    <row r="236" spans="1:69" s="37" customFormat="1" x14ac:dyDescent="0.25">
      <c r="A236" s="234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44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99">
        <f>(BQ21+BQ38+BQ55+BQ76+BQ93+BQ133+BQ148+BQ165+BQ184+BQ201)/10</f>
        <v>40.299999999999997</v>
      </c>
    </row>
    <row r="237" spans="1:69" s="37" customFormat="1" x14ac:dyDescent="0.2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44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99">
        <f>(BQ22+BQ39+BQ56+BQ77+BQ94+BQ134+BQ149+BQ166+BQ185+BQ202)/10</f>
        <v>44.9</v>
      </c>
    </row>
    <row r="238" spans="1:69" s="37" customFormat="1" ht="15.75" customHeight="1" x14ac:dyDescent="0.25">
      <c r="A238" s="234"/>
      <c r="B238" s="142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</row>
    <row r="239" spans="1:69" s="37" customFormat="1" ht="15" customHeight="1" x14ac:dyDescent="0.25">
      <c r="A239" s="234"/>
      <c r="B239" s="142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</row>
    <row r="240" spans="1:69" s="37" customFormat="1" ht="15.75" customHeight="1" x14ac:dyDescent="0.25">
      <c r="A240" s="234"/>
      <c r="B240" s="142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</row>
    <row r="241" spans="1:68" s="37" customFormat="1" ht="15.75" customHeight="1" x14ac:dyDescent="0.25">
      <c r="A241" s="234"/>
      <c r="B241" s="142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</row>
    <row r="242" spans="1:68" s="37" customFormat="1" ht="15" customHeight="1" x14ac:dyDescent="0.25">
      <c r="A242" s="234"/>
      <c r="B242" s="44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</row>
    <row r="243" spans="1:68" s="37" customFormat="1" ht="15" customHeight="1" x14ac:dyDescent="0.25">
      <c r="A243" s="234"/>
      <c r="B243" s="44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</row>
    <row r="244" spans="1:68" s="37" customFormat="1" ht="15.75" customHeight="1" x14ac:dyDescent="0.25">
      <c r="A244" s="234"/>
      <c r="B244" s="142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</row>
    <row r="245" spans="1:68" s="37" customFormat="1" ht="15.75" customHeight="1" x14ac:dyDescent="0.25">
      <c r="A245" s="234"/>
      <c r="B245" s="142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</row>
    <row r="246" spans="1:68" s="37" customFormat="1" ht="15.75" customHeight="1" x14ac:dyDescent="0.25">
      <c r="A246" s="234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44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</row>
    <row r="247" spans="1:68" s="37" customFormat="1" x14ac:dyDescent="0.25">
      <c r="A247" s="234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44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</row>
    <row r="248" spans="1:68" s="37" customFormat="1" ht="15.75" customHeight="1" x14ac:dyDescent="0.25">
      <c r="A248" s="234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44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</row>
    <row r="249" spans="1:68" s="37" customFormat="1" x14ac:dyDescent="0.25">
      <c r="A249" s="234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44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</row>
    <row r="250" spans="1:68" s="37" customFormat="1" ht="15.75" customHeight="1" x14ac:dyDescent="0.25">
      <c r="A250" s="234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44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</row>
    <row r="251" spans="1:68" s="37" customFormat="1" x14ac:dyDescent="0.25">
      <c r="A251" s="234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44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</row>
    <row r="252" spans="1:68" s="37" customFormat="1" ht="15.75" customHeight="1" x14ac:dyDescent="0.25">
      <c r="A252" s="234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44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</row>
    <row r="253" spans="1:68" s="37" customFormat="1" x14ac:dyDescent="0.25">
      <c r="A253" s="234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44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</row>
    <row r="254" spans="1:68" s="37" customFormat="1" ht="15.75" customHeight="1" x14ac:dyDescent="0.25">
      <c r="A254" s="234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44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2"/>
      <c r="BA254" s="142"/>
      <c r="BB254" s="142"/>
      <c r="BC254" s="142"/>
      <c r="BD254" s="142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</row>
    <row r="255" spans="1:68" s="37" customFormat="1" x14ac:dyDescent="0.25">
      <c r="A255" s="234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44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</row>
    <row r="256" spans="1:68" s="37" customFormat="1" ht="15.75" customHeight="1" x14ac:dyDescent="0.25">
      <c r="A256" s="234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44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</row>
    <row r="257" spans="1:68" s="37" customFormat="1" x14ac:dyDescent="0.25">
      <c r="A257" s="234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44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142"/>
      <c r="BC257" s="142"/>
      <c r="BD257" s="142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</row>
    <row r="258" spans="1:68" s="37" customFormat="1" ht="15.75" customHeight="1" x14ac:dyDescent="0.25">
      <c r="A258" s="234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44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2"/>
      <c r="AU258" s="142"/>
      <c r="AV258" s="142"/>
      <c r="AW258" s="142"/>
      <c r="AX258" s="142"/>
      <c r="AY258" s="142"/>
      <c r="AZ258" s="142"/>
      <c r="BA258" s="142"/>
      <c r="BB258" s="142"/>
      <c r="BC258" s="142"/>
      <c r="BD258" s="142"/>
      <c r="BE258" s="142"/>
      <c r="BF258" s="142"/>
      <c r="BG258" s="142"/>
      <c r="BH258" s="142"/>
      <c r="BI258" s="142"/>
      <c r="BJ258" s="142"/>
      <c r="BK258" s="142"/>
      <c r="BL258" s="142"/>
      <c r="BM258" s="142"/>
      <c r="BN258" s="142"/>
      <c r="BO258" s="142"/>
      <c r="BP258" s="142"/>
    </row>
    <row r="259" spans="1:68" s="37" customFormat="1" x14ac:dyDescent="0.25">
      <c r="A259" s="234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44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142"/>
      <c r="AX259" s="142"/>
      <c r="AY259" s="142"/>
      <c r="AZ259" s="142"/>
      <c r="BA259" s="142"/>
      <c r="BB259" s="142"/>
      <c r="BC259" s="142"/>
      <c r="BD259" s="142"/>
      <c r="BE259" s="142"/>
      <c r="BF259" s="142"/>
      <c r="BG259" s="142"/>
      <c r="BH259" s="142"/>
      <c r="BI259" s="142"/>
      <c r="BJ259" s="142"/>
      <c r="BK259" s="142"/>
      <c r="BL259" s="142"/>
      <c r="BM259" s="142"/>
      <c r="BN259" s="142"/>
      <c r="BO259" s="142"/>
      <c r="BP259" s="142"/>
    </row>
    <row r="260" spans="1:68" s="37" customFormat="1" ht="15.75" customHeight="1" x14ac:dyDescent="0.25">
      <c r="A260" s="234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44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 s="142"/>
      <c r="AZ260" s="142"/>
      <c r="BA260" s="142"/>
      <c r="BB260" s="142"/>
      <c r="BC260" s="142"/>
      <c r="BD260" s="142"/>
      <c r="BE260" s="142"/>
      <c r="BF260" s="142"/>
      <c r="BG260" s="142"/>
      <c r="BH260" s="142"/>
      <c r="BI260" s="142"/>
      <c r="BJ260" s="142"/>
      <c r="BK260" s="142"/>
      <c r="BL260" s="142"/>
      <c r="BM260" s="142"/>
      <c r="BN260" s="142"/>
      <c r="BO260" s="142"/>
      <c r="BP260" s="142"/>
    </row>
    <row r="261" spans="1:68" s="37" customFormat="1" x14ac:dyDescent="0.25">
      <c r="A261" s="234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44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/>
      <c r="BA261" s="142"/>
      <c r="BB261" s="142"/>
      <c r="BC261" s="142"/>
      <c r="BD261" s="142"/>
      <c r="BE261" s="142"/>
      <c r="BF261" s="142"/>
      <c r="BG261" s="142"/>
      <c r="BH261" s="142"/>
      <c r="BI261" s="142"/>
      <c r="BJ261" s="142"/>
      <c r="BK261" s="142"/>
      <c r="BL261" s="142"/>
      <c r="BM261" s="142"/>
      <c r="BN261" s="142"/>
      <c r="BO261" s="142"/>
      <c r="BP261" s="142"/>
    </row>
    <row r="262" spans="1:68" s="37" customFormat="1" ht="15.75" customHeight="1" x14ac:dyDescent="0.25">
      <c r="A262" s="234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44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42"/>
      <c r="AU262" s="142"/>
      <c r="AV262" s="142"/>
      <c r="AW262" s="142"/>
      <c r="AX262" s="142"/>
      <c r="AY262" s="142"/>
      <c r="AZ262" s="142"/>
      <c r="BA262" s="142"/>
      <c r="BB262" s="142"/>
      <c r="BC262" s="142"/>
      <c r="BD262" s="142"/>
      <c r="BE262" s="142"/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/>
      <c r="BP262" s="142"/>
    </row>
    <row r="263" spans="1:68" s="37" customFormat="1" x14ac:dyDescent="0.25">
      <c r="A263" s="234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44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Q263" s="142"/>
      <c r="AR263" s="142"/>
      <c r="AS263" s="142"/>
      <c r="AT263" s="142"/>
      <c r="AU263" s="142"/>
      <c r="AV263" s="142"/>
      <c r="AW263" s="142"/>
      <c r="AX263" s="142"/>
      <c r="AY263" s="142"/>
      <c r="AZ263" s="142"/>
      <c r="BA263" s="142"/>
      <c r="BB263" s="142"/>
      <c r="BC263" s="142"/>
      <c r="BD263" s="142"/>
      <c r="BE263" s="142"/>
      <c r="BF263" s="142"/>
      <c r="BG263" s="142"/>
      <c r="BH263" s="142"/>
      <c r="BI263" s="142"/>
      <c r="BJ263" s="142"/>
      <c r="BK263" s="142"/>
      <c r="BL263" s="142"/>
      <c r="BM263" s="142"/>
      <c r="BN263" s="142"/>
      <c r="BO263" s="142"/>
      <c r="BP263" s="142"/>
    </row>
    <row r="264" spans="1:68" s="37" customFormat="1" ht="15.75" customHeight="1" x14ac:dyDescent="0.25">
      <c r="A264" s="234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44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Q264" s="142"/>
      <c r="AR264" s="142"/>
      <c r="AS264" s="142"/>
      <c r="AT264" s="142"/>
      <c r="AU264" s="142"/>
      <c r="AV264" s="142"/>
      <c r="AW264" s="142"/>
      <c r="AX264" s="142"/>
      <c r="AY264" s="142"/>
      <c r="AZ264" s="142"/>
      <c r="BA264" s="142"/>
      <c r="BB264" s="142"/>
      <c r="BC264" s="142"/>
      <c r="BD264" s="142"/>
      <c r="BE264" s="142"/>
      <c r="BF264" s="142"/>
      <c r="BG264" s="142"/>
      <c r="BH264" s="142"/>
      <c r="BI264" s="142"/>
      <c r="BJ264" s="142"/>
      <c r="BK264" s="142"/>
      <c r="BL264" s="142"/>
      <c r="BM264" s="142"/>
      <c r="BN264" s="142"/>
      <c r="BO264" s="142"/>
      <c r="BP264" s="142"/>
    </row>
    <row r="265" spans="1:68" s="37" customFormat="1" x14ac:dyDescent="0.25">
      <c r="A265" s="234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44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Q265" s="142"/>
      <c r="AR265" s="142"/>
      <c r="AS265" s="142"/>
      <c r="AT265" s="142"/>
      <c r="AU265" s="142"/>
      <c r="AV265" s="142"/>
      <c r="AW265" s="142"/>
      <c r="AX265" s="142"/>
      <c r="AY265" s="142"/>
      <c r="AZ265" s="142"/>
      <c r="BA265" s="142"/>
      <c r="BB265" s="142"/>
      <c r="BC265" s="142"/>
      <c r="BD265" s="142"/>
      <c r="BE265" s="142"/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/>
      <c r="BP265" s="142"/>
    </row>
    <row r="266" spans="1:68" s="37" customFormat="1" ht="15.75" customHeight="1" x14ac:dyDescent="0.25">
      <c r="A266" s="234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44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Q266" s="142"/>
      <c r="AR266" s="142"/>
      <c r="AS266" s="142"/>
      <c r="AT266" s="142"/>
      <c r="AU266" s="142"/>
      <c r="AV266" s="142"/>
      <c r="AW266" s="142"/>
      <c r="AX266" s="142"/>
      <c r="AY266" s="142"/>
      <c r="AZ266" s="142"/>
      <c r="BA266" s="142"/>
      <c r="BB266" s="142"/>
      <c r="BC266" s="142"/>
      <c r="BD266" s="142"/>
      <c r="BE266" s="142"/>
      <c r="BF266" s="142"/>
      <c r="BG266" s="142"/>
      <c r="BH266" s="142"/>
      <c r="BI266" s="142"/>
      <c r="BJ266" s="142"/>
      <c r="BK266" s="142"/>
      <c r="BL266" s="142"/>
      <c r="BM266" s="142"/>
      <c r="BN266" s="142"/>
      <c r="BO266" s="142"/>
      <c r="BP266" s="142"/>
    </row>
    <row r="267" spans="1:68" s="37" customFormat="1" x14ac:dyDescent="0.25">
      <c r="A267" s="234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44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Q267" s="142"/>
      <c r="AR267" s="142"/>
      <c r="AS267" s="142"/>
      <c r="AT267" s="142"/>
      <c r="AU267" s="142"/>
      <c r="AV267" s="142"/>
      <c r="AW267" s="142"/>
      <c r="AX267" s="142"/>
      <c r="AY267" s="142"/>
      <c r="AZ267" s="142"/>
      <c r="BA267" s="142"/>
      <c r="BB267" s="142"/>
      <c r="BC267" s="142"/>
      <c r="BD267" s="142"/>
      <c r="BE267" s="142"/>
      <c r="BF267" s="142"/>
      <c r="BG267" s="142"/>
      <c r="BH267" s="142"/>
      <c r="BI267" s="142"/>
      <c r="BJ267" s="142"/>
      <c r="BK267" s="142"/>
      <c r="BL267" s="142"/>
      <c r="BM267" s="142"/>
      <c r="BN267" s="142"/>
      <c r="BO267" s="142"/>
      <c r="BP267" s="142"/>
    </row>
    <row r="268" spans="1:68" s="37" customFormat="1" ht="15.75" customHeight="1" x14ac:dyDescent="0.25">
      <c r="A268" s="234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44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2"/>
      <c r="BC268" s="142"/>
      <c r="BD268" s="142"/>
      <c r="BE268" s="142"/>
      <c r="BF268" s="142"/>
      <c r="BG268" s="142"/>
      <c r="BH268" s="142"/>
      <c r="BI268" s="142"/>
      <c r="BJ268" s="142"/>
      <c r="BK268" s="142"/>
      <c r="BL268" s="142"/>
      <c r="BM268" s="142"/>
      <c r="BN268" s="142"/>
      <c r="BO268" s="142"/>
      <c r="BP268" s="142"/>
    </row>
    <row r="269" spans="1:68" s="37" customFormat="1" x14ac:dyDescent="0.25">
      <c r="A269" s="234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44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  <c r="BP269" s="142"/>
    </row>
    <row r="270" spans="1:68" s="37" customFormat="1" ht="15.75" customHeight="1" x14ac:dyDescent="0.25">
      <c r="A270" s="234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44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Q270" s="142"/>
      <c r="AR270" s="142"/>
      <c r="AS270" s="142"/>
      <c r="AT270" s="142"/>
      <c r="AU270" s="142"/>
      <c r="AV270" s="142"/>
      <c r="AW270" s="142"/>
      <c r="AX270" s="142"/>
      <c r="AY270" s="142"/>
      <c r="AZ270" s="142"/>
      <c r="BA270" s="142"/>
      <c r="BB270" s="142"/>
      <c r="BC270" s="142"/>
      <c r="BD270" s="142"/>
      <c r="BE270" s="142"/>
      <c r="BF270" s="142"/>
      <c r="BG270" s="142"/>
      <c r="BH270" s="142"/>
      <c r="BI270" s="142"/>
      <c r="BJ270" s="142"/>
      <c r="BK270" s="142"/>
      <c r="BL270" s="142"/>
      <c r="BM270" s="142"/>
      <c r="BN270" s="142"/>
      <c r="BO270" s="142"/>
      <c r="BP270" s="142"/>
    </row>
    <row r="271" spans="1:68" s="37" customFormat="1" x14ac:dyDescent="0.25">
      <c r="A271" s="234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44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142"/>
      <c r="BG271" s="142"/>
      <c r="BH271" s="142"/>
      <c r="BI271" s="142"/>
      <c r="BJ271" s="142"/>
      <c r="BK271" s="142"/>
      <c r="BL271" s="142"/>
      <c r="BM271" s="142"/>
      <c r="BN271" s="142"/>
      <c r="BO271" s="142"/>
      <c r="BP271" s="142"/>
    </row>
    <row r="272" spans="1:68" s="37" customFormat="1" ht="15.75" customHeight="1" x14ac:dyDescent="0.25">
      <c r="A272" s="234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44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</row>
    <row r="273" spans="1:68" s="37" customFormat="1" x14ac:dyDescent="0.25">
      <c r="A273" s="234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44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2"/>
      <c r="BA273" s="142"/>
      <c r="BB273" s="142"/>
      <c r="BC273" s="142"/>
      <c r="BD273" s="142"/>
      <c r="BE273" s="142"/>
      <c r="BF273" s="142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2"/>
    </row>
    <row r="274" spans="1:68" s="37" customFormat="1" ht="15.75" customHeight="1" x14ac:dyDescent="0.25">
      <c r="A274" s="234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44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2"/>
      <c r="BJ274" s="142"/>
      <c r="BK274" s="142"/>
      <c r="BL274" s="142"/>
      <c r="BM274" s="142"/>
      <c r="BN274" s="142"/>
      <c r="BO274" s="142"/>
      <c r="BP274" s="142"/>
    </row>
    <row r="275" spans="1:68" s="37" customFormat="1" x14ac:dyDescent="0.25">
      <c r="A275" s="234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44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2"/>
      <c r="BA275" s="142"/>
      <c r="BB275" s="142"/>
      <c r="BC275" s="142"/>
      <c r="BD275" s="142"/>
      <c r="BE275" s="142"/>
      <c r="BF275" s="142"/>
      <c r="BG275" s="142"/>
      <c r="BH275" s="142"/>
      <c r="BI275" s="142"/>
      <c r="BJ275" s="142"/>
      <c r="BK275" s="142"/>
      <c r="BL275" s="142"/>
      <c r="BM275" s="142"/>
      <c r="BN275" s="142"/>
      <c r="BO275" s="142"/>
      <c r="BP275" s="142"/>
    </row>
    <row r="276" spans="1:68" s="37" customFormat="1" ht="15.75" customHeight="1" x14ac:dyDescent="0.25">
      <c r="A276" s="234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44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2"/>
      <c r="BA276" s="142"/>
      <c r="BB276" s="142"/>
      <c r="BC276" s="142"/>
      <c r="BD276" s="142"/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</row>
    <row r="277" spans="1:68" s="37" customFormat="1" x14ac:dyDescent="0.25">
      <c r="A277" s="234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44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Q277" s="142"/>
      <c r="AR277" s="142"/>
      <c r="AS277" s="142"/>
      <c r="AT277" s="142"/>
      <c r="AU277" s="142"/>
      <c r="AV277" s="142"/>
      <c r="AW277" s="142"/>
      <c r="AX277" s="142"/>
      <c r="AY277" s="142"/>
      <c r="AZ277" s="142"/>
      <c r="BA277" s="142"/>
      <c r="BB277" s="142"/>
      <c r="BC277" s="142"/>
      <c r="BD277" s="142"/>
      <c r="BE277" s="142"/>
      <c r="BF277" s="142"/>
      <c r="BG277" s="142"/>
      <c r="BH277" s="142"/>
      <c r="BI277" s="142"/>
      <c r="BJ277" s="142"/>
      <c r="BK277" s="142"/>
      <c r="BL277" s="142"/>
      <c r="BM277" s="142"/>
      <c r="BN277" s="142"/>
      <c r="BO277" s="142"/>
      <c r="BP277" s="142"/>
    </row>
    <row r="278" spans="1:68" s="37" customFormat="1" ht="15.75" customHeight="1" x14ac:dyDescent="0.25">
      <c r="A278" s="234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44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Q278" s="142"/>
      <c r="AR278" s="142"/>
      <c r="AS278" s="142"/>
      <c r="AT278" s="142"/>
      <c r="AU278" s="142"/>
      <c r="AV278" s="142"/>
      <c r="AW278" s="142"/>
      <c r="AX278" s="142"/>
      <c r="AY278" s="142"/>
      <c r="AZ278" s="142"/>
      <c r="BA278" s="142"/>
      <c r="BB278" s="142"/>
      <c r="BC278" s="142"/>
      <c r="BD278" s="142"/>
      <c r="BE278" s="142"/>
      <c r="BF278" s="142"/>
      <c r="BG278" s="142"/>
      <c r="BH278" s="142"/>
      <c r="BI278" s="142"/>
      <c r="BJ278" s="142"/>
      <c r="BK278" s="142"/>
      <c r="BL278" s="142"/>
      <c r="BM278" s="142"/>
      <c r="BN278" s="142"/>
      <c r="BO278" s="142"/>
      <c r="BP278" s="142"/>
    </row>
    <row r="279" spans="1:68" s="37" customFormat="1" x14ac:dyDescent="0.25">
      <c r="A279" s="234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44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  <c r="AQ279" s="142"/>
      <c r="AR279" s="142"/>
      <c r="AS279" s="142"/>
      <c r="AT279" s="142"/>
      <c r="AU279" s="142"/>
      <c r="AV279" s="142"/>
      <c r="AW279" s="142"/>
      <c r="AX279" s="142"/>
      <c r="AY279" s="142"/>
      <c r="AZ279" s="142"/>
      <c r="BA279" s="142"/>
      <c r="BB279" s="142"/>
      <c r="BC279" s="142"/>
      <c r="BD279" s="142"/>
      <c r="BE279" s="142"/>
      <c r="BF279" s="142"/>
      <c r="BG279" s="142"/>
      <c r="BH279" s="142"/>
      <c r="BI279" s="142"/>
      <c r="BJ279" s="142"/>
      <c r="BK279" s="142"/>
      <c r="BL279" s="142"/>
      <c r="BM279" s="142"/>
      <c r="BN279" s="142"/>
      <c r="BO279" s="142"/>
      <c r="BP279" s="142"/>
    </row>
    <row r="280" spans="1:68" s="37" customFormat="1" ht="15.75" customHeight="1" x14ac:dyDescent="0.25">
      <c r="A280" s="234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44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Q280" s="142"/>
      <c r="AR280" s="142"/>
      <c r="AS280" s="142"/>
      <c r="AT280" s="142"/>
      <c r="AU280" s="142"/>
      <c r="AV280" s="142"/>
      <c r="AW280" s="142"/>
      <c r="AX280" s="142"/>
      <c r="AY280" s="142"/>
      <c r="AZ280" s="142"/>
      <c r="BA280" s="142"/>
      <c r="BB280" s="142"/>
      <c r="BC280" s="142"/>
      <c r="BD280" s="142"/>
      <c r="BE280" s="142"/>
      <c r="BF280" s="142"/>
      <c r="BG280" s="142"/>
      <c r="BH280" s="142"/>
      <c r="BI280" s="142"/>
      <c r="BJ280" s="142"/>
      <c r="BK280" s="142"/>
      <c r="BL280" s="142"/>
      <c r="BM280" s="142"/>
      <c r="BN280" s="142"/>
      <c r="BO280" s="142"/>
      <c r="BP280" s="142"/>
    </row>
    <row r="281" spans="1:68" s="37" customFormat="1" x14ac:dyDescent="0.25">
      <c r="A281" s="234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44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Q281" s="142"/>
      <c r="AR281" s="142"/>
      <c r="AS281" s="142"/>
      <c r="AT281" s="142"/>
      <c r="AU281" s="142"/>
      <c r="AV281" s="142"/>
      <c r="AW281" s="142"/>
      <c r="AX281" s="142"/>
      <c r="AY281" s="142"/>
      <c r="AZ281" s="142"/>
      <c r="BA281" s="142"/>
      <c r="BB281" s="142"/>
      <c r="BC281" s="142"/>
      <c r="BD281" s="142"/>
      <c r="BE281" s="142"/>
      <c r="BF281" s="142"/>
      <c r="BG281" s="142"/>
      <c r="BH281" s="142"/>
      <c r="BI281" s="142"/>
      <c r="BJ281" s="142"/>
      <c r="BK281" s="142"/>
      <c r="BL281" s="142"/>
      <c r="BM281" s="142"/>
      <c r="BN281" s="142"/>
      <c r="BO281" s="142"/>
      <c r="BP281" s="142"/>
    </row>
    <row r="282" spans="1:68" s="37" customFormat="1" ht="15.75" customHeight="1" x14ac:dyDescent="0.25">
      <c r="A282" s="234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44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2"/>
      <c r="BA282" s="142"/>
      <c r="BB282" s="142"/>
      <c r="BC282" s="142"/>
      <c r="BD282" s="142"/>
      <c r="BE282" s="142"/>
      <c r="BF282" s="142"/>
      <c r="BG282" s="142"/>
      <c r="BH282" s="142"/>
      <c r="BI282" s="142"/>
      <c r="BJ282" s="142"/>
      <c r="BK282" s="142"/>
      <c r="BL282" s="142"/>
      <c r="BM282" s="142"/>
      <c r="BN282" s="142"/>
      <c r="BO282" s="142"/>
      <c r="BP282" s="142"/>
    </row>
    <row r="283" spans="1:68" s="37" customFormat="1" x14ac:dyDescent="0.25">
      <c r="A283" s="234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44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2"/>
      <c r="BA283" s="142"/>
      <c r="BB283" s="142"/>
      <c r="BC283" s="142"/>
      <c r="BD283" s="142"/>
      <c r="BE283" s="142"/>
      <c r="BF283" s="142"/>
      <c r="BG283" s="142"/>
      <c r="BH283" s="142"/>
      <c r="BI283" s="142"/>
      <c r="BJ283" s="142"/>
      <c r="BK283" s="142"/>
      <c r="BL283" s="142"/>
      <c r="BM283" s="142"/>
      <c r="BN283" s="142"/>
      <c r="BO283" s="142"/>
      <c r="BP283" s="142"/>
    </row>
    <row r="284" spans="1:68" s="37" customFormat="1" ht="15.75" customHeight="1" x14ac:dyDescent="0.25">
      <c r="A284" s="234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44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Q284" s="142"/>
      <c r="AR284" s="142"/>
      <c r="AS284" s="142"/>
      <c r="AT284" s="142"/>
      <c r="AU284" s="142"/>
      <c r="AV284" s="142"/>
      <c r="AW284" s="142"/>
      <c r="AX284" s="142"/>
      <c r="AY284" s="142"/>
      <c r="AZ284" s="142"/>
      <c r="BA284" s="142"/>
      <c r="BB284" s="142"/>
      <c r="BC284" s="142"/>
      <c r="BD284" s="142"/>
      <c r="BE284" s="142"/>
      <c r="BF284" s="142"/>
      <c r="BG284" s="142"/>
      <c r="BH284" s="142"/>
      <c r="BI284" s="142"/>
      <c r="BJ284" s="142"/>
      <c r="BK284" s="142"/>
      <c r="BL284" s="142"/>
      <c r="BM284" s="142"/>
      <c r="BN284" s="142"/>
      <c r="BO284" s="142"/>
      <c r="BP284" s="142"/>
    </row>
    <row r="285" spans="1:68" s="37" customFormat="1" x14ac:dyDescent="0.25">
      <c r="A285" s="234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44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2"/>
      <c r="BF285" s="142"/>
      <c r="BG285" s="142"/>
      <c r="BH285" s="142"/>
      <c r="BI285" s="142"/>
      <c r="BJ285" s="142"/>
      <c r="BK285" s="142"/>
      <c r="BL285" s="142"/>
      <c r="BM285" s="142"/>
      <c r="BN285" s="142"/>
      <c r="BO285" s="142"/>
      <c r="BP285" s="142"/>
    </row>
    <row r="286" spans="1:68" s="37" customFormat="1" ht="15.75" customHeight="1" x14ac:dyDescent="0.25">
      <c r="A286" s="234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44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2"/>
      <c r="BD286" s="142"/>
      <c r="BE286" s="142"/>
      <c r="BF286" s="142"/>
      <c r="BG286" s="142"/>
      <c r="BH286" s="142"/>
      <c r="BI286" s="142"/>
      <c r="BJ286" s="142"/>
      <c r="BK286" s="142"/>
      <c r="BL286" s="142"/>
      <c r="BM286" s="142"/>
      <c r="BN286" s="142"/>
      <c r="BO286" s="142"/>
      <c r="BP286" s="142"/>
    </row>
    <row r="287" spans="1:68" s="37" customFormat="1" x14ac:dyDescent="0.25">
      <c r="A287" s="234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44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  <c r="BA287" s="142"/>
      <c r="BB287" s="142"/>
      <c r="BC287" s="142"/>
      <c r="BD287" s="142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</row>
    <row r="288" spans="1:68" s="37" customFormat="1" ht="15.75" customHeight="1" x14ac:dyDescent="0.25">
      <c r="A288" s="234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44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  <c r="BA288" s="142"/>
      <c r="BB288" s="142"/>
      <c r="BC288" s="142"/>
      <c r="BD288" s="142"/>
      <c r="BE288" s="142"/>
      <c r="BF288" s="142"/>
      <c r="BG288" s="142"/>
      <c r="BH288" s="142"/>
      <c r="BI288" s="142"/>
      <c r="BJ288" s="142"/>
      <c r="BK288" s="142"/>
      <c r="BL288" s="142"/>
      <c r="BM288" s="142"/>
      <c r="BN288" s="142"/>
      <c r="BO288" s="142"/>
      <c r="BP288" s="142"/>
    </row>
    <row r="289" spans="1:68" s="37" customFormat="1" x14ac:dyDescent="0.25">
      <c r="A289" s="234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44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  <c r="BA289" s="142"/>
      <c r="BB289" s="142"/>
      <c r="BC289" s="142"/>
      <c r="BD289" s="142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</row>
    <row r="290" spans="1:68" s="37" customFormat="1" ht="15.75" customHeight="1" x14ac:dyDescent="0.25">
      <c r="A290" s="234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44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  <c r="BA290" s="142"/>
      <c r="BB290" s="142"/>
      <c r="BC290" s="142"/>
      <c r="BD290" s="142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</row>
    <row r="291" spans="1:68" s="37" customFormat="1" x14ac:dyDescent="0.25">
      <c r="A291" s="234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44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42"/>
      <c r="AJ291" s="142"/>
      <c r="AK291" s="142"/>
      <c r="AL291" s="142"/>
      <c r="AM291" s="142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  <c r="BA291" s="142"/>
      <c r="BB291" s="142"/>
      <c r="BC291" s="142"/>
      <c r="BD291" s="142"/>
      <c r="BE291" s="142"/>
      <c r="BF291" s="142"/>
      <c r="BG291" s="142"/>
      <c r="BH291" s="142"/>
      <c r="BI291" s="142"/>
      <c r="BJ291" s="142"/>
      <c r="BK291" s="142"/>
      <c r="BL291" s="142"/>
      <c r="BM291" s="142"/>
      <c r="BN291" s="142"/>
      <c r="BO291" s="142"/>
      <c r="BP291" s="142"/>
    </row>
    <row r="292" spans="1:68" s="37" customFormat="1" ht="15.75" customHeight="1" x14ac:dyDescent="0.25">
      <c r="A292" s="234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44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Q292" s="142"/>
      <c r="AR292" s="142"/>
      <c r="AS292" s="142"/>
      <c r="AT292" s="142"/>
      <c r="AU292" s="142"/>
      <c r="AV292" s="142"/>
      <c r="AW292" s="142"/>
      <c r="AX292" s="142"/>
      <c r="AY292" s="142"/>
      <c r="AZ292" s="142"/>
      <c r="BA292" s="142"/>
      <c r="BB292" s="142"/>
      <c r="BC292" s="142"/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/>
      <c r="BP292" s="142"/>
    </row>
    <row r="293" spans="1:68" s="37" customFormat="1" x14ac:dyDescent="0.25">
      <c r="A293" s="234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44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2"/>
      <c r="BC293" s="142"/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</row>
    <row r="294" spans="1:68" s="37" customFormat="1" ht="15.75" customHeight="1" x14ac:dyDescent="0.25">
      <c r="A294" s="234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44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  <c r="BA294" s="142"/>
      <c r="BB294" s="142"/>
      <c r="BC294" s="142"/>
      <c r="BD294" s="142"/>
      <c r="BE294" s="142"/>
      <c r="BF294" s="142"/>
      <c r="BG294" s="142"/>
      <c r="BH294" s="142"/>
      <c r="BI294" s="142"/>
      <c r="BJ294" s="142"/>
      <c r="BK294" s="142"/>
      <c r="BL294" s="142"/>
      <c r="BM294" s="142"/>
      <c r="BN294" s="142"/>
      <c r="BO294" s="142"/>
      <c r="BP294" s="142"/>
    </row>
    <row r="295" spans="1:68" s="37" customFormat="1" x14ac:dyDescent="0.25">
      <c r="A295" s="234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44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2"/>
      <c r="BA295" s="142"/>
      <c r="BB295" s="142"/>
      <c r="BC295" s="142"/>
      <c r="BD295" s="142"/>
      <c r="BE295" s="142"/>
      <c r="BF295" s="142"/>
      <c r="BG295" s="142"/>
      <c r="BH295" s="142"/>
      <c r="BI295" s="142"/>
      <c r="BJ295" s="142"/>
      <c r="BK295" s="142"/>
      <c r="BL295" s="142"/>
      <c r="BM295" s="142"/>
      <c r="BN295" s="142"/>
      <c r="BO295" s="142"/>
      <c r="BP295" s="142"/>
    </row>
    <row r="296" spans="1:68" s="37" customFormat="1" ht="15.75" customHeight="1" x14ac:dyDescent="0.25">
      <c r="A296" s="234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44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  <c r="AQ296" s="142"/>
      <c r="AR296" s="142"/>
      <c r="AS296" s="142"/>
      <c r="AT296" s="142"/>
      <c r="AU296" s="142"/>
      <c r="AV296" s="142"/>
      <c r="AW296" s="142"/>
      <c r="AX296" s="142"/>
      <c r="AY296" s="142"/>
      <c r="AZ296" s="142"/>
      <c r="BA296" s="142"/>
      <c r="BB296" s="142"/>
      <c r="BC296" s="142"/>
      <c r="BD296" s="142"/>
      <c r="BE296" s="142"/>
      <c r="BF296" s="142"/>
      <c r="BG296" s="142"/>
      <c r="BH296" s="142"/>
      <c r="BI296" s="142"/>
      <c r="BJ296" s="142"/>
      <c r="BK296" s="142"/>
      <c r="BL296" s="142"/>
      <c r="BM296" s="142"/>
      <c r="BN296" s="142"/>
      <c r="BO296" s="142"/>
      <c r="BP296" s="142"/>
    </row>
    <row r="297" spans="1:68" s="37" customFormat="1" x14ac:dyDescent="0.25">
      <c r="A297" s="234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44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Q297" s="142"/>
      <c r="AR297" s="142"/>
      <c r="AS297" s="142"/>
      <c r="AT297" s="142"/>
      <c r="AU297" s="142"/>
      <c r="AV297" s="142"/>
      <c r="AW297" s="142"/>
      <c r="AX297" s="142"/>
      <c r="AY297" s="142"/>
      <c r="AZ297" s="142"/>
      <c r="BA297" s="142"/>
      <c r="BB297" s="142"/>
      <c r="BC297" s="142"/>
      <c r="BD297" s="142"/>
      <c r="BE297" s="142"/>
      <c r="BF297" s="142"/>
      <c r="BG297" s="142"/>
      <c r="BH297" s="142"/>
      <c r="BI297" s="142"/>
      <c r="BJ297" s="142"/>
      <c r="BK297" s="142"/>
      <c r="BL297" s="142"/>
      <c r="BM297" s="142"/>
      <c r="BN297" s="142"/>
      <c r="BO297" s="142"/>
      <c r="BP297" s="142"/>
    </row>
    <row r="298" spans="1:68" s="37" customFormat="1" ht="15.75" customHeight="1" x14ac:dyDescent="0.25">
      <c r="A298" s="234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44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Q298" s="142"/>
      <c r="AR298" s="142"/>
      <c r="AS298" s="142"/>
      <c r="AT298" s="142"/>
      <c r="AU298" s="142"/>
      <c r="AV298" s="142"/>
      <c r="AW298" s="142"/>
      <c r="AX298" s="142"/>
      <c r="AY298" s="142"/>
      <c r="AZ298" s="142"/>
      <c r="BA298" s="142"/>
      <c r="BB298" s="142"/>
      <c r="BC298" s="142"/>
      <c r="BD298" s="142"/>
      <c r="BE298" s="142"/>
      <c r="BF298" s="142"/>
      <c r="BG298" s="142"/>
      <c r="BH298" s="142"/>
      <c r="BI298" s="142"/>
      <c r="BJ298" s="142"/>
      <c r="BK298" s="142"/>
      <c r="BL298" s="142"/>
      <c r="BM298" s="142"/>
      <c r="BN298" s="142"/>
      <c r="BO298" s="142"/>
      <c r="BP298" s="142"/>
    </row>
    <row r="299" spans="1:68" s="37" customFormat="1" x14ac:dyDescent="0.25">
      <c r="A299" s="234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44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142"/>
      <c r="BC299" s="142"/>
      <c r="BD299" s="142"/>
      <c r="BE299" s="142"/>
      <c r="BF299" s="142"/>
      <c r="BG299" s="142"/>
      <c r="BH299" s="142"/>
      <c r="BI299" s="142"/>
      <c r="BJ299" s="142"/>
      <c r="BK299" s="142"/>
      <c r="BL299" s="142"/>
      <c r="BM299" s="142"/>
      <c r="BN299" s="142"/>
      <c r="BO299" s="142"/>
      <c r="BP299" s="142"/>
    </row>
    <row r="300" spans="1:68" s="37" customFormat="1" ht="15.75" customHeight="1" x14ac:dyDescent="0.25">
      <c r="A300" s="234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44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142"/>
      <c r="AZ300" s="142"/>
      <c r="BA300" s="142"/>
      <c r="BB300" s="142"/>
      <c r="BC300" s="142"/>
      <c r="BD300" s="142"/>
      <c r="BE300" s="142"/>
      <c r="BF300" s="142"/>
      <c r="BG300" s="142"/>
      <c r="BH300" s="142"/>
      <c r="BI300" s="142"/>
      <c r="BJ300" s="142"/>
      <c r="BK300" s="142"/>
      <c r="BL300" s="142"/>
      <c r="BM300" s="142"/>
      <c r="BN300" s="142"/>
      <c r="BO300" s="142"/>
      <c r="BP300" s="142"/>
    </row>
    <row r="301" spans="1:68" s="37" customFormat="1" x14ac:dyDescent="0.25">
      <c r="A301" s="234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44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Q301" s="142"/>
      <c r="AR301" s="142"/>
      <c r="AS301" s="142"/>
      <c r="AT301" s="142"/>
      <c r="AU301" s="142"/>
      <c r="AV301" s="142"/>
      <c r="AW301" s="142"/>
      <c r="AX301" s="142"/>
      <c r="AY301" s="142"/>
      <c r="AZ301" s="142"/>
      <c r="BA301" s="142"/>
      <c r="BB301" s="142"/>
      <c r="BC301" s="142"/>
      <c r="BD301" s="142"/>
      <c r="BE301" s="142"/>
      <c r="BF301" s="142"/>
      <c r="BG301" s="142"/>
      <c r="BH301" s="142"/>
      <c r="BI301" s="142"/>
      <c r="BJ301" s="142"/>
      <c r="BK301" s="142"/>
      <c r="BL301" s="142"/>
      <c r="BM301" s="142"/>
      <c r="BN301" s="142"/>
      <c r="BO301" s="142"/>
      <c r="BP301" s="142"/>
    </row>
    <row r="302" spans="1:68" s="37" customFormat="1" ht="15.75" customHeight="1" x14ac:dyDescent="0.25">
      <c r="A302" s="234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44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Q302" s="142"/>
      <c r="AR302" s="142"/>
      <c r="AS302" s="142"/>
      <c r="AT302" s="142"/>
      <c r="AU302" s="142"/>
      <c r="AV302" s="142"/>
      <c r="AW302" s="142"/>
      <c r="AX302" s="142"/>
      <c r="AY302" s="142"/>
      <c r="AZ302" s="142"/>
      <c r="BA302" s="142"/>
      <c r="BB302" s="142"/>
      <c r="BC302" s="142"/>
      <c r="BD302" s="142"/>
      <c r="BE302" s="142"/>
      <c r="BF302" s="142"/>
      <c r="BG302" s="142"/>
      <c r="BH302" s="142"/>
      <c r="BI302" s="142"/>
      <c r="BJ302" s="142"/>
      <c r="BK302" s="142"/>
      <c r="BL302" s="142"/>
      <c r="BM302" s="142"/>
      <c r="BN302" s="142"/>
      <c r="BO302" s="142"/>
      <c r="BP302" s="142"/>
    </row>
    <row r="303" spans="1:68" s="37" customFormat="1" x14ac:dyDescent="0.25">
      <c r="A303" s="234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44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2"/>
      <c r="AP303" s="142"/>
      <c r="AQ303" s="142"/>
      <c r="AR303" s="142"/>
      <c r="AS303" s="142"/>
      <c r="AT303" s="142"/>
      <c r="AU303" s="142"/>
      <c r="AV303" s="142"/>
      <c r="AW303" s="142"/>
      <c r="AX303" s="142"/>
      <c r="AY303" s="142"/>
      <c r="AZ303" s="142"/>
      <c r="BA303" s="142"/>
      <c r="BB303" s="142"/>
      <c r="BC303" s="142"/>
      <c r="BD303" s="142"/>
      <c r="BE303" s="142"/>
      <c r="BF303" s="142"/>
      <c r="BG303" s="142"/>
      <c r="BH303" s="142"/>
      <c r="BI303" s="142"/>
      <c r="BJ303" s="142"/>
      <c r="BK303" s="142"/>
      <c r="BL303" s="142"/>
      <c r="BM303" s="142"/>
      <c r="BN303" s="142"/>
      <c r="BO303" s="142"/>
      <c r="BP303" s="142"/>
    </row>
    <row r="304" spans="1:68" s="37" customFormat="1" ht="15.75" customHeight="1" x14ac:dyDescent="0.25">
      <c r="A304" s="234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44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2"/>
      <c r="AZ304" s="142"/>
      <c r="BA304" s="142"/>
      <c r="BB304" s="142"/>
      <c r="BC304" s="142"/>
      <c r="BD304" s="142"/>
      <c r="BE304" s="142"/>
      <c r="BF304" s="142"/>
      <c r="BG304" s="142"/>
      <c r="BH304" s="142"/>
      <c r="BI304" s="142"/>
      <c r="BJ304" s="142"/>
      <c r="BK304" s="142"/>
      <c r="BL304" s="142"/>
      <c r="BM304" s="142"/>
      <c r="BN304" s="142"/>
      <c r="BO304" s="142"/>
      <c r="BP304" s="142"/>
    </row>
    <row r="305" spans="1:68" s="37" customFormat="1" x14ac:dyDescent="0.25">
      <c r="A305" s="234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44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Q305" s="142"/>
      <c r="AR305" s="142"/>
      <c r="AS305" s="142"/>
      <c r="AT305" s="142"/>
      <c r="AU305" s="142"/>
      <c r="AV305" s="142"/>
      <c r="AW305" s="142"/>
      <c r="AX305" s="142"/>
      <c r="AY305" s="142"/>
      <c r="AZ305" s="142"/>
      <c r="BA305" s="142"/>
      <c r="BB305" s="142"/>
      <c r="BC305" s="142"/>
      <c r="BD305" s="142"/>
      <c r="BE305" s="142"/>
      <c r="BF305" s="142"/>
      <c r="BG305" s="142"/>
      <c r="BH305" s="142"/>
      <c r="BI305" s="142"/>
      <c r="BJ305" s="142"/>
      <c r="BK305" s="142"/>
      <c r="BL305" s="142"/>
      <c r="BM305" s="142"/>
      <c r="BN305" s="142"/>
      <c r="BO305" s="142"/>
      <c r="BP305" s="142"/>
    </row>
    <row r="306" spans="1:68" s="37" customFormat="1" ht="15.75" customHeight="1" x14ac:dyDescent="0.25">
      <c r="A306" s="234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44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Q306" s="142"/>
      <c r="AR306" s="142"/>
      <c r="AS306" s="142"/>
      <c r="AT306" s="142"/>
      <c r="AU306" s="142"/>
      <c r="AV306" s="142"/>
      <c r="AW306" s="142"/>
      <c r="AX306" s="142"/>
      <c r="AY306" s="142"/>
      <c r="AZ306" s="142"/>
      <c r="BA306" s="142"/>
      <c r="BB306" s="142"/>
      <c r="BC306" s="142"/>
      <c r="BD306" s="142"/>
      <c r="BE306" s="142"/>
      <c r="BF306" s="142"/>
      <c r="BG306" s="142"/>
      <c r="BH306" s="142"/>
      <c r="BI306" s="142"/>
      <c r="BJ306" s="142"/>
      <c r="BK306" s="142"/>
      <c r="BL306" s="142"/>
      <c r="BM306" s="142"/>
      <c r="BN306" s="142"/>
      <c r="BO306" s="142"/>
      <c r="BP306" s="142"/>
    </row>
    <row r="307" spans="1:68" s="37" customFormat="1" x14ac:dyDescent="0.25">
      <c r="A307" s="234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44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Q307" s="142"/>
      <c r="AR307" s="142"/>
      <c r="AS307" s="142"/>
      <c r="AT307" s="142"/>
      <c r="AU307" s="142"/>
      <c r="AV307" s="142"/>
      <c r="AW307" s="142"/>
      <c r="AX307" s="142"/>
      <c r="AY307" s="142"/>
      <c r="AZ307" s="142"/>
      <c r="BA307" s="142"/>
      <c r="BB307" s="142"/>
      <c r="BC307" s="142"/>
      <c r="BD307" s="142"/>
      <c r="BE307" s="142"/>
      <c r="BF307" s="142"/>
      <c r="BG307" s="142"/>
      <c r="BH307" s="142"/>
      <c r="BI307" s="142"/>
      <c r="BJ307" s="142"/>
      <c r="BK307" s="142"/>
      <c r="BL307" s="142"/>
      <c r="BM307" s="142"/>
      <c r="BN307" s="142"/>
      <c r="BO307" s="142"/>
      <c r="BP307" s="142"/>
    </row>
    <row r="308" spans="1:68" s="37" customFormat="1" ht="15.75" customHeight="1" x14ac:dyDescent="0.25">
      <c r="A308" s="234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44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2"/>
      <c r="BD308" s="142"/>
      <c r="BE308" s="142"/>
      <c r="BF308" s="142"/>
      <c r="BG308" s="142"/>
      <c r="BH308" s="142"/>
      <c r="BI308" s="142"/>
      <c r="BJ308" s="142"/>
      <c r="BK308" s="142"/>
      <c r="BL308" s="142"/>
      <c r="BM308" s="142"/>
      <c r="BN308" s="142"/>
      <c r="BO308" s="142"/>
      <c r="BP308" s="142"/>
    </row>
    <row r="309" spans="1:68" s="37" customFormat="1" x14ac:dyDescent="0.25">
      <c r="A309" s="234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44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2"/>
      <c r="BD309" s="142"/>
      <c r="BE309" s="142"/>
      <c r="BF309" s="142"/>
      <c r="BG309" s="142"/>
      <c r="BH309" s="142"/>
      <c r="BI309" s="142"/>
      <c r="BJ309" s="142"/>
      <c r="BK309" s="142"/>
      <c r="BL309" s="142"/>
      <c r="BM309" s="142"/>
      <c r="BN309" s="142"/>
      <c r="BO309" s="142"/>
      <c r="BP309" s="142"/>
    </row>
    <row r="310" spans="1:68" s="37" customFormat="1" ht="15.75" customHeight="1" x14ac:dyDescent="0.25">
      <c r="A310" s="234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44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  <c r="BA310" s="142"/>
      <c r="BB310" s="142"/>
      <c r="BC310" s="142"/>
      <c r="BD310" s="142"/>
      <c r="BE310" s="142"/>
      <c r="BF310" s="142"/>
      <c r="BG310" s="142"/>
      <c r="BH310" s="142"/>
      <c r="BI310" s="142"/>
      <c r="BJ310" s="142"/>
      <c r="BK310" s="142"/>
      <c r="BL310" s="142"/>
      <c r="BM310" s="142"/>
      <c r="BN310" s="142"/>
      <c r="BO310" s="142"/>
      <c r="BP310" s="142"/>
    </row>
    <row r="311" spans="1:68" s="37" customFormat="1" x14ac:dyDescent="0.25">
      <c r="A311" s="234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44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Q311" s="142"/>
      <c r="AR311" s="142"/>
      <c r="AS311" s="142"/>
      <c r="AT311" s="142"/>
      <c r="AU311" s="142"/>
      <c r="AV311" s="142"/>
      <c r="AW311" s="142"/>
      <c r="AX311" s="142"/>
      <c r="AY311" s="142"/>
      <c r="AZ311" s="142"/>
      <c r="BA311" s="142"/>
      <c r="BB311" s="142"/>
      <c r="BC311" s="142"/>
      <c r="BD311" s="142"/>
      <c r="BE311" s="142"/>
      <c r="BF311" s="142"/>
      <c r="BG311" s="142"/>
      <c r="BH311" s="142"/>
      <c r="BI311" s="142"/>
      <c r="BJ311" s="142"/>
      <c r="BK311" s="142"/>
      <c r="BL311" s="142"/>
      <c r="BM311" s="142"/>
      <c r="BN311" s="142"/>
      <c r="BO311" s="142"/>
      <c r="BP311" s="142"/>
    </row>
    <row r="312" spans="1:68" s="37" customFormat="1" ht="15.75" customHeight="1" x14ac:dyDescent="0.25">
      <c r="A312" s="234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44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Q312" s="142"/>
      <c r="AR312" s="142"/>
      <c r="AS312" s="142"/>
      <c r="AT312" s="142"/>
      <c r="AU312" s="142"/>
      <c r="AV312" s="142"/>
      <c r="AW312" s="142"/>
      <c r="AX312" s="142"/>
      <c r="AY312" s="142"/>
      <c r="AZ312" s="142"/>
      <c r="BA312" s="142"/>
      <c r="BB312" s="142"/>
      <c r="BC312" s="142"/>
      <c r="BD312" s="142"/>
      <c r="BE312" s="142"/>
      <c r="BF312" s="142"/>
      <c r="BG312" s="142"/>
      <c r="BH312" s="142"/>
      <c r="BI312" s="142"/>
      <c r="BJ312" s="142"/>
      <c r="BK312" s="142"/>
      <c r="BL312" s="142"/>
      <c r="BM312" s="142"/>
      <c r="BN312" s="142"/>
      <c r="BO312" s="142"/>
      <c r="BP312" s="142"/>
    </row>
    <row r="313" spans="1:68" s="37" customFormat="1" x14ac:dyDescent="0.25">
      <c r="A313" s="234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44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Q313" s="142"/>
      <c r="AR313" s="142"/>
      <c r="AS313" s="142"/>
      <c r="AT313" s="142"/>
      <c r="AU313" s="142"/>
      <c r="AV313" s="142"/>
      <c r="AW313" s="142"/>
      <c r="AX313" s="142"/>
      <c r="AY313" s="142"/>
      <c r="AZ313" s="142"/>
      <c r="BA313" s="142"/>
      <c r="BB313" s="142"/>
      <c r="BC313" s="142"/>
      <c r="BD313" s="142"/>
      <c r="BE313" s="142"/>
      <c r="BF313" s="142"/>
      <c r="BG313" s="142"/>
      <c r="BH313" s="142"/>
      <c r="BI313" s="142"/>
      <c r="BJ313" s="142"/>
      <c r="BK313" s="142"/>
      <c r="BL313" s="142"/>
      <c r="BM313" s="142"/>
      <c r="BN313" s="142"/>
      <c r="BO313" s="142"/>
      <c r="BP313" s="142"/>
    </row>
    <row r="314" spans="1:68" s="37" customFormat="1" ht="15.75" customHeight="1" x14ac:dyDescent="0.25">
      <c r="A314" s="234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44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/>
      <c r="AY314" s="142"/>
      <c r="AZ314" s="142"/>
      <c r="BA314" s="142"/>
      <c r="BB314" s="142"/>
      <c r="BC314" s="142"/>
      <c r="BD314" s="142"/>
      <c r="BE314" s="142"/>
      <c r="BF314" s="142"/>
      <c r="BG314" s="142"/>
      <c r="BH314" s="142"/>
      <c r="BI314" s="142"/>
      <c r="BJ314" s="142"/>
      <c r="BK314" s="142"/>
      <c r="BL314" s="142"/>
      <c r="BM314" s="142"/>
      <c r="BN314" s="142"/>
      <c r="BO314" s="142"/>
      <c r="BP314" s="142"/>
    </row>
    <row r="315" spans="1:68" s="37" customFormat="1" x14ac:dyDescent="0.25">
      <c r="A315" s="234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44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142"/>
      <c r="BC315" s="142"/>
      <c r="BD315" s="142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  <c r="BP315" s="142"/>
    </row>
    <row r="316" spans="1:68" s="37" customFormat="1" ht="15.75" customHeight="1" x14ac:dyDescent="0.25">
      <c r="A316" s="234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44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  <c r="AQ316" s="142"/>
      <c r="AR316" s="142"/>
      <c r="AS316" s="142"/>
      <c r="AT316" s="142"/>
      <c r="AU316" s="142"/>
      <c r="AV316" s="142"/>
      <c r="AW316" s="142"/>
      <c r="AX316" s="142"/>
      <c r="AY316" s="142"/>
      <c r="AZ316" s="142"/>
      <c r="BA316" s="142"/>
      <c r="BB316" s="142"/>
      <c r="BC316" s="142"/>
      <c r="BD316" s="142"/>
      <c r="BE316" s="142"/>
      <c r="BF316" s="142"/>
      <c r="BG316" s="142"/>
      <c r="BH316" s="142"/>
      <c r="BI316" s="142"/>
      <c r="BJ316" s="142"/>
      <c r="BK316" s="142"/>
      <c r="BL316" s="142"/>
      <c r="BM316" s="142"/>
      <c r="BN316" s="142"/>
      <c r="BO316" s="142"/>
      <c r="BP316" s="142"/>
    </row>
    <row r="317" spans="1:68" s="37" customFormat="1" x14ac:dyDescent="0.25">
      <c r="A317" s="234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44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142"/>
      <c r="BC317" s="142"/>
      <c r="BD317" s="142"/>
      <c r="BE317" s="142"/>
      <c r="BF317" s="142"/>
      <c r="BG317" s="142"/>
      <c r="BH317" s="142"/>
      <c r="BI317" s="142"/>
      <c r="BJ317" s="142"/>
      <c r="BK317" s="142"/>
      <c r="BL317" s="142"/>
      <c r="BM317" s="142"/>
      <c r="BN317" s="142"/>
      <c r="BO317" s="142"/>
      <c r="BP317" s="142"/>
    </row>
    <row r="318" spans="1:68" s="37" customFormat="1" ht="15.75" customHeight="1" x14ac:dyDescent="0.25">
      <c r="A318" s="234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44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Q318" s="142"/>
      <c r="AR318" s="142"/>
      <c r="AS318" s="142"/>
      <c r="AT318" s="142"/>
      <c r="AU318" s="142"/>
      <c r="AV318" s="142"/>
      <c r="AW318" s="142"/>
      <c r="AX318" s="142"/>
      <c r="AY318" s="142"/>
      <c r="AZ318" s="142"/>
      <c r="BA318" s="142"/>
      <c r="BB318" s="142"/>
      <c r="BC318" s="142"/>
      <c r="BD318" s="142"/>
      <c r="BE318" s="142"/>
      <c r="BF318" s="142"/>
      <c r="BG318" s="142"/>
      <c r="BH318" s="142"/>
      <c r="BI318" s="142"/>
      <c r="BJ318" s="142"/>
      <c r="BK318" s="142"/>
      <c r="BL318" s="142"/>
      <c r="BM318" s="142"/>
      <c r="BN318" s="142"/>
      <c r="BO318" s="142"/>
      <c r="BP318" s="142"/>
    </row>
    <row r="319" spans="1:68" s="37" customFormat="1" x14ac:dyDescent="0.25">
      <c r="A319" s="234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44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/>
      <c r="BA319" s="142"/>
      <c r="BB319" s="142"/>
      <c r="BC319" s="142"/>
      <c r="BD319" s="142"/>
      <c r="BE319" s="142"/>
      <c r="BF319" s="142"/>
      <c r="BG319" s="142"/>
      <c r="BH319" s="142"/>
      <c r="BI319" s="142"/>
      <c r="BJ319" s="142"/>
      <c r="BK319" s="142"/>
      <c r="BL319" s="142"/>
      <c r="BM319" s="142"/>
      <c r="BN319" s="142"/>
      <c r="BO319" s="142"/>
      <c r="BP319" s="142"/>
    </row>
    <row r="320" spans="1:68" s="37" customFormat="1" ht="15.75" customHeight="1" x14ac:dyDescent="0.25">
      <c r="A320" s="234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44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Q320" s="142"/>
      <c r="AR320" s="142"/>
      <c r="AS320" s="142"/>
      <c r="AT320" s="142"/>
      <c r="AU320" s="142"/>
      <c r="AV320" s="142"/>
      <c r="AW320" s="142"/>
      <c r="AX320" s="142"/>
      <c r="AY320" s="142"/>
      <c r="AZ320" s="142"/>
      <c r="BA320" s="142"/>
      <c r="BB320" s="142"/>
      <c r="BC320" s="142"/>
      <c r="BD320" s="142"/>
      <c r="BE320" s="142"/>
      <c r="BF320" s="142"/>
      <c r="BG320" s="142"/>
      <c r="BH320" s="142"/>
      <c r="BI320" s="142"/>
      <c r="BJ320" s="142"/>
      <c r="BK320" s="142"/>
      <c r="BL320" s="142"/>
      <c r="BM320" s="142"/>
      <c r="BN320" s="142"/>
      <c r="BO320" s="142"/>
      <c r="BP320" s="142"/>
    </row>
    <row r="321" spans="1:68" s="37" customFormat="1" x14ac:dyDescent="0.25">
      <c r="A321" s="234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44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Q321" s="142"/>
      <c r="AR321" s="142"/>
      <c r="AS321" s="142"/>
      <c r="AT321" s="142"/>
      <c r="AU321" s="142"/>
      <c r="AV321" s="142"/>
      <c r="AW321" s="142"/>
      <c r="AX321" s="142"/>
      <c r="AY321" s="142"/>
      <c r="AZ321" s="142"/>
      <c r="BA321" s="142"/>
      <c r="BB321" s="142"/>
      <c r="BC321" s="142"/>
      <c r="BD321" s="142"/>
      <c r="BE321" s="142"/>
      <c r="BF321" s="142"/>
      <c r="BG321" s="142"/>
      <c r="BH321" s="142"/>
      <c r="BI321" s="142"/>
      <c r="BJ321" s="142"/>
      <c r="BK321" s="142"/>
      <c r="BL321" s="142"/>
      <c r="BM321" s="142"/>
      <c r="BN321" s="142"/>
      <c r="BO321" s="142"/>
      <c r="BP321" s="142"/>
    </row>
    <row r="322" spans="1:68" s="37" customFormat="1" ht="15.75" customHeight="1" x14ac:dyDescent="0.25">
      <c r="A322" s="234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44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2"/>
      <c r="AT322" s="142"/>
      <c r="AU322" s="142"/>
      <c r="AV322" s="142"/>
      <c r="AW322" s="142"/>
      <c r="AX322" s="142"/>
      <c r="AY322" s="142"/>
      <c r="AZ322" s="142"/>
      <c r="BA322" s="142"/>
      <c r="BB322" s="142"/>
      <c r="BC322" s="142"/>
      <c r="BD322" s="142"/>
      <c r="BE322" s="142"/>
      <c r="BF322" s="142"/>
      <c r="BG322" s="142"/>
      <c r="BH322" s="142"/>
      <c r="BI322" s="142"/>
      <c r="BJ322" s="142"/>
      <c r="BK322" s="142"/>
      <c r="BL322" s="142"/>
      <c r="BM322" s="142"/>
      <c r="BN322" s="142"/>
      <c r="BO322" s="142"/>
      <c r="BP322" s="142"/>
    </row>
    <row r="323" spans="1:68" s="37" customFormat="1" x14ac:dyDescent="0.25">
      <c r="A323" s="234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44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Q323" s="142"/>
      <c r="AR323" s="142"/>
      <c r="AS323" s="142"/>
      <c r="AT323" s="142"/>
      <c r="AU323" s="142"/>
      <c r="AV323" s="142"/>
      <c r="AW323" s="142"/>
      <c r="AX323" s="142"/>
      <c r="AY323" s="142"/>
      <c r="AZ323" s="142"/>
      <c r="BA323" s="142"/>
      <c r="BB323" s="142"/>
      <c r="BC323" s="142"/>
      <c r="BD323" s="142"/>
      <c r="BE323" s="142"/>
      <c r="BF323" s="142"/>
      <c r="BG323" s="142"/>
      <c r="BH323" s="142"/>
      <c r="BI323" s="142"/>
      <c r="BJ323" s="142"/>
      <c r="BK323" s="142"/>
      <c r="BL323" s="142"/>
      <c r="BM323" s="142"/>
      <c r="BN323" s="142"/>
      <c r="BO323" s="142"/>
      <c r="BP323" s="142"/>
    </row>
    <row r="324" spans="1:68" s="37" customFormat="1" ht="15.75" customHeight="1" x14ac:dyDescent="0.25">
      <c r="A324" s="234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44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2"/>
      <c r="AP324" s="142"/>
      <c r="AQ324" s="142"/>
      <c r="AR324" s="142"/>
      <c r="AS324" s="142"/>
      <c r="AT324" s="142"/>
      <c r="AU324" s="142"/>
      <c r="AV324" s="142"/>
      <c r="AW324" s="142"/>
      <c r="AX324" s="142"/>
      <c r="AY324" s="142"/>
      <c r="AZ324" s="142"/>
      <c r="BA324" s="142"/>
      <c r="BB324" s="142"/>
      <c r="BC324" s="142"/>
      <c r="BD324" s="142"/>
      <c r="BE324" s="142"/>
      <c r="BF324" s="142"/>
      <c r="BG324" s="142"/>
      <c r="BH324" s="142"/>
      <c r="BI324" s="142"/>
      <c r="BJ324" s="142"/>
      <c r="BK324" s="142"/>
      <c r="BL324" s="142"/>
      <c r="BM324" s="142"/>
      <c r="BN324" s="142"/>
      <c r="BO324" s="142"/>
      <c r="BP324" s="142"/>
    </row>
    <row r="325" spans="1:68" s="37" customFormat="1" x14ac:dyDescent="0.25">
      <c r="A325" s="234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44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/>
      <c r="BA325" s="142"/>
      <c r="BB325" s="142"/>
      <c r="BC325" s="142"/>
      <c r="BD325" s="142"/>
      <c r="BE325" s="142"/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/>
      <c r="BP325" s="142"/>
    </row>
    <row r="326" spans="1:68" s="37" customFormat="1" ht="15.75" customHeight="1" x14ac:dyDescent="0.25">
      <c r="A326" s="234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44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/>
      <c r="BA326" s="142"/>
      <c r="BB326" s="142"/>
      <c r="BC326" s="142"/>
      <c r="BD326" s="142"/>
      <c r="BE326" s="142"/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/>
      <c r="BP326" s="142"/>
    </row>
    <row r="327" spans="1:68" s="37" customFormat="1" x14ac:dyDescent="0.25">
      <c r="A327" s="234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44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/>
      <c r="BA327" s="142"/>
      <c r="BB327" s="142"/>
      <c r="BC327" s="142"/>
      <c r="BD327" s="142"/>
      <c r="BE327" s="142"/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/>
      <c r="BP327" s="142"/>
    </row>
    <row r="328" spans="1:68" s="37" customFormat="1" ht="15.75" customHeight="1" x14ac:dyDescent="0.25">
      <c r="A328" s="234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44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2"/>
    </row>
    <row r="329" spans="1:68" s="37" customFormat="1" x14ac:dyDescent="0.25">
      <c r="A329" s="234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44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</row>
    <row r="330" spans="1:68" s="37" customFormat="1" ht="15.75" customHeight="1" x14ac:dyDescent="0.25">
      <c r="A330" s="234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44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  <c r="BA330" s="142"/>
      <c r="BB330" s="142"/>
      <c r="BC330" s="142"/>
      <c r="BD330" s="142"/>
      <c r="BE330" s="142"/>
      <c r="BF330" s="142"/>
      <c r="BG330" s="142"/>
      <c r="BH330" s="142"/>
      <c r="BI330" s="142"/>
      <c r="BJ330" s="142"/>
      <c r="BK330" s="142"/>
      <c r="BL330" s="142"/>
      <c r="BM330" s="142"/>
      <c r="BN330" s="142"/>
      <c r="BO330" s="142"/>
      <c r="BP330" s="142"/>
    </row>
    <row r="331" spans="1:68" s="37" customFormat="1" x14ac:dyDescent="0.25">
      <c r="A331" s="234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44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Q331" s="142"/>
      <c r="AR331" s="142"/>
      <c r="AS331" s="142"/>
      <c r="AT331" s="142"/>
      <c r="AU331" s="142"/>
      <c r="AV331" s="142"/>
      <c r="AW331" s="142"/>
      <c r="AX331" s="142"/>
      <c r="AY331" s="142"/>
      <c r="AZ331" s="142"/>
      <c r="BA331" s="142"/>
      <c r="BB331" s="142"/>
      <c r="BC331" s="142"/>
      <c r="BD331" s="142"/>
      <c r="BE331" s="142"/>
      <c r="BF331" s="142"/>
      <c r="BG331" s="142"/>
      <c r="BH331" s="142"/>
      <c r="BI331" s="142"/>
      <c r="BJ331" s="142"/>
      <c r="BK331" s="142"/>
      <c r="BL331" s="142"/>
      <c r="BM331" s="142"/>
      <c r="BN331" s="142"/>
      <c r="BO331" s="142"/>
      <c r="BP331" s="142"/>
    </row>
    <row r="332" spans="1:68" s="37" customFormat="1" ht="15.75" customHeight="1" x14ac:dyDescent="0.25">
      <c r="A332" s="234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44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Q332" s="142"/>
      <c r="AR332" s="142"/>
      <c r="AS332" s="142"/>
      <c r="AT332" s="142"/>
      <c r="AU332" s="142"/>
      <c r="AV332" s="142"/>
      <c r="AW332" s="142"/>
      <c r="AX332" s="142"/>
      <c r="AY332" s="142"/>
      <c r="AZ332" s="142"/>
      <c r="BA332" s="142"/>
      <c r="BB332" s="142"/>
      <c r="BC332" s="142"/>
      <c r="BD332" s="142"/>
      <c r="BE332" s="142"/>
      <c r="BF332" s="142"/>
      <c r="BG332" s="142"/>
      <c r="BH332" s="142"/>
      <c r="BI332" s="142"/>
      <c r="BJ332" s="142"/>
      <c r="BK332" s="142"/>
      <c r="BL332" s="142"/>
      <c r="BM332" s="142"/>
      <c r="BN332" s="142"/>
      <c r="BO332" s="142"/>
      <c r="BP332" s="142"/>
    </row>
    <row r="333" spans="1:68" s="37" customFormat="1" x14ac:dyDescent="0.25">
      <c r="A333" s="234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44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2"/>
      <c r="BA333" s="142"/>
      <c r="BB333" s="142"/>
      <c r="BC333" s="142"/>
      <c r="BD333" s="142"/>
      <c r="BE333" s="142"/>
      <c r="BF333" s="142"/>
      <c r="BG333" s="142"/>
      <c r="BH333" s="142"/>
      <c r="BI333" s="142"/>
      <c r="BJ333" s="142"/>
      <c r="BK333" s="142"/>
      <c r="BL333" s="142"/>
      <c r="BM333" s="142"/>
      <c r="BN333" s="142"/>
      <c r="BO333" s="142"/>
      <c r="BP333" s="142"/>
    </row>
    <row r="334" spans="1:68" s="37" customFormat="1" ht="15.75" customHeight="1" x14ac:dyDescent="0.25">
      <c r="A334" s="234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44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2"/>
      <c r="AP334" s="142"/>
      <c r="AQ334" s="142"/>
      <c r="AR334" s="142"/>
      <c r="AS334" s="142"/>
      <c r="AT334" s="142"/>
      <c r="AU334" s="142"/>
      <c r="AV334" s="142"/>
      <c r="AW334" s="142"/>
      <c r="AX334" s="142"/>
      <c r="AY334" s="142"/>
      <c r="AZ334" s="142"/>
      <c r="BA334" s="142"/>
      <c r="BB334" s="142"/>
      <c r="BC334" s="142"/>
      <c r="BD334" s="142"/>
      <c r="BE334" s="142"/>
      <c r="BF334" s="142"/>
      <c r="BG334" s="142"/>
      <c r="BH334" s="142"/>
      <c r="BI334" s="142"/>
      <c r="BJ334" s="142"/>
      <c r="BK334" s="142"/>
      <c r="BL334" s="142"/>
      <c r="BM334" s="142"/>
      <c r="BN334" s="142"/>
      <c r="BO334" s="142"/>
      <c r="BP334" s="142"/>
    </row>
    <row r="335" spans="1:68" s="37" customFormat="1" x14ac:dyDescent="0.25">
      <c r="A335" s="234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44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Q335" s="142"/>
      <c r="AR335" s="142"/>
      <c r="AS335" s="142"/>
      <c r="AT335" s="142"/>
      <c r="AU335" s="142"/>
      <c r="AV335" s="142"/>
      <c r="AW335" s="142"/>
      <c r="AX335" s="142"/>
      <c r="AY335" s="142"/>
      <c r="AZ335" s="142"/>
      <c r="BA335" s="142"/>
      <c r="BB335" s="142"/>
      <c r="BC335" s="142"/>
      <c r="BD335" s="142"/>
      <c r="BE335" s="142"/>
      <c r="BF335" s="142"/>
      <c r="BG335" s="142"/>
      <c r="BH335" s="142"/>
      <c r="BI335" s="142"/>
      <c r="BJ335" s="142"/>
      <c r="BK335" s="142"/>
      <c r="BL335" s="142"/>
      <c r="BM335" s="142"/>
      <c r="BN335" s="142"/>
      <c r="BO335" s="142"/>
      <c r="BP335" s="142"/>
    </row>
    <row r="336" spans="1:68" s="37" customFormat="1" ht="15.75" customHeight="1" x14ac:dyDescent="0.25">
      <c r="A336" s="234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44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Q336" s="142"/>
      <c r="AR336" s="142"/>
      <c r="AS336" s="142"/>
      <c r="AT336" s="142"/>
      <c r="AU336" s="142"/>
      <c r="AV336" s="142"/>
      <c r="AW336" s="142"/>
      <c r="AX336" s="142"/>
      <c r="AY336" s="142"/>
      <c r="AZ336" s="142"/>
      <c r="BA336" s="142"/>
      <c r="BB336" s="142"/>
      <c r="BC336" s="142"/>
      <c r="BD336" s="142"/>
      <c r="BE336" s="142"/>
      <c r="BF336" s="142"/>
      <c r="BG336" s="142"/>
      <c r="BH336" s="142"/>
      <c r="BI336" s="142"/>
      <c r="BJ336" s="142"/>
      <c r="BK336" s="142"/>
      <c r="BL336" s="142"/>
      <c r="BM336" s="142"/>
      <c r="BN336" s="142"/>
      <c r="BO336" s="142"/>
      <c r="BP336" s="142"/>
    </row>
    <row r="337" spans="1:68" s="37" customFormat="1" x14ac:dyDescent="0.25">
      <c r="A337" s="234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44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Q337" s="142"/>
      <c r="AR337" s="142"/>
      <c r="AS337" s="142"/>
      <c r="AT337" s="142"/>
      <c r="AU337" s="142"/>
      <c r="AV337" s="142"/>
      <c r="AW337" s="142"/>
      <c r="AX337" s="142"/>
      <c r="AY337" s="142"/>
      <c r="AZ337" s="142"/>
      <c r="BA337" s="142"/>
      <c r="BB337" s="142"/>
      <c r="BC337" s="142"/>
      <c r="BD337" s="142"/>
      <c r="BE337" s="142"/>
      <c r="BF337" s="142"/>
      <c r="BG337" s="142"/>
      <c r="BH337" s="142"/>
      <c r="BI337" s="142"/>
      <c r="BJ337" s="142"/>
      <c r="BK337" s="142"/>
      <c r="BL337" s="142"/>
      <c r="BM337" s="142"/>
      <c r="BN337" s="142"/>
      <c r="BO337" s="142"/>
      <c r="BP337" s="142"/>
    </row>
    <row r="338" spans="1:68" s="37" customFormat="1" ht="15.75" customHeight="1" x14ac:dyDescent="0.25">
      <c r="A338" s="234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44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Q338" s="142"/>
      <c r="AR338" s="142"/>
      <c r="AS338" s="142"/>
      <c r="AT338" s="142"/>
      <c r="AU338" s="142"/>
      <c r="AV338" s="142"/>
      <c r="AW338" s="142"/>
      <c r="AX338" s="142"/>
      <c r="AY338" s="142"/>
      <c r="AZ338" s="142"/>
      <c r="BA338" s="142"/>
      <c r="BB338" s="142"/>
      <c r="BC338" s="142"/>
      <c r="BD338" s="142"/>
      <c r="BE338" s="142"/>
      <c r="BF338" s="142"/>
      <c r="BG338" s="142"/>
      <c r="BH338" s="142"/>
      <c r="BI338" s="142"/>
      <c r="BJ338" s="142"/>
      <c r="BK338" s="142"/>
      <c r="BL338" s="142"/>
      <c r="BM338" s="142"/>
      <c r="BN338" s="142"/>
      <c r="BO338" s="142"/>
      <c r="BP338" s="142"/>
    </row>
    <row r="339" spans="1:68" s="37" customFormat="1" x14ac:dyDescent="0.25">
      <c r="A339" s="234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44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  <c r="AQ339" s="142"/>
      <c r="AR339" s="142"/>
      <c r="AS339" s="142"/>
      <c r="AT339" s="142"/>
      <c r="AU339" s="142"/>
      <c r="AV339" s="142"/>
      <c r="AW339" s="142"/>
      <c r="AX339" s="142"/>
      <c r="AY339" s="142"/>
      <c r="AZ339" s="142"/>
      <c r="BA339" s="142"/>
      <c r="BB339" s="142"/>
      <c r="BC339" s="142"/>
      <c r="BD339" s="142"/>
      <c r="BE339" s="142"/>
      <c r="BF339" s="142"/>
      <c r="BG339" s="142"/>
      <c r="BH339" s="142"/>
      <c r="BI339" s="142"/>
      <c r="BJ339" s="142"/>
      <c r="BK339" s="142"/>
      <c r="BL339" s="142"/>
      <c r="BM339" s="142"/>
      <c r="BN339" s="142"/>
      <c r="BO339" s="142"/>
      <c r="BP339" s="142"/>
    </row>
    <row r="340" spans="1:68" s="37" customFormat="1" ht="15.75" customHeight="1" x14ac:dyDescent="0.25">
      <c r="A340" s="234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44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  <c r="AQ340" s="142"/>
      <c r="AR340" s="142"/>
      <c r="AS340" s="142"/>
      <c r="AT340" s="142"/>
      <c r="AU340" s="142"/>
      <c r="AV340" s="142"/>
      <c r="AW340" s="142"/>
      <c r="AX340" s="142"/>
      <c r="AY340" s="142"/>
      <c r="AZ340" s="142"/>
      <c r="BA340" s="142"/>
      <c r="BB340" s="142"/>
      <c r="BC340" s="142"/>
      <c r="BD340" s="142"/>
      <c r="BE340" s="142"/>
      <c r="BF340" s="142"/>
      <c r="BG340" s="142"/>
      <c r="BH340" s="142"/>
      <c r="BI340" s="142"/>
      <c r="BJ340" s="142"/>
      <c r="BK340" s="142"/>
      <c r="BL340" s="142"/>
      <c r="BM340" s="142"/>
      <c r="BN340" s="142"/>
      <c r="BO340" s="142"/>
      <c r="BP340" s="142"/>
    </row>
    <row r="341" spans="1:68" s="37" customFormat="1" x14ac:dyDescent="0.25">
      <c r="A341" s="234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44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  <c r="BA341" s="142"/>
      <c r="BB341" s="142"/>
      <c r="BC341" s="142"/>
      <c r="BD341" s="142"/>
      <c r="BE341" s="142"/>
      <c r="BF341" s="142"/>
      <c r="BG341" s="142"/>
      <c r="BH341" s="142"/>
      <c r="BI341" s="142"/>
      <c r="BJ341" s="142"/>
      <c r="BK341" s="142"/>
      <c r="BL341" s="142"/>
      <c r="BM341" s="142"/>
      <c r="BN341" s="142"/>
      <c r="BO341" s="142"/>
      <c r="BP341" s="142"/>
    </row>
    <row r="342" spans="1:68" s="37" customFormat="1" ht="15.75" customHeight="1" x14ac:dyDescent="0.25">
      <c r="A342" s="234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44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  <c r="BA342" s="142"/>
      <c r="BB342" s="142"/>
      <c r="BC342" s="142"/>
      <c r="BD342" s="142"/>
      <c r="BE342" s="142"/>
      <c r="BF342" s="142"/>
      <c r="BG342" s="142"/>
      <c r="BH342" s="142"/>
      <c r="BI342" s="142"/>
      <c r="BJ342" s="142"/>
      <c r="BK342" s="142"/>
      <c r="BL342" s="142"/>
      <c r="BM342" s="142"/>
      <c r="BN342" s="142"/>
      <c r="BO342" s="142"/>
      <c r="BP342" s="142"/>
    </row>
    <row r="343" spans="1:68" s="37" customFormat="1" x14ac:dyDescent="0.25">
      <c r="A343" s="234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44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2"/>
      <c r="AP343" s="142"/>
      <c r="AQ343" s="142"/>
      <c r="AR343" s="142"/>
      <c r="AS343" s="142"/>
      <c r="AT343" s="142"/>
      <c r="AU343" s="142"/>
      <c r="AV343" s="142"/>
      <c r="AW343" s="142"/>
      <c r="AX343" s="142"/>
      <c r="AY343" s="142"/>
      <c r="AZ343" s="142"/>
      <c r="BA343" s="142"/>
      <c r="BB343" s="142"/>
      <c r="BC343" s="142"/>
      <c r="BD343" s="142"/>
      <c r="BE343" s="142"/>
      <c r="BF343" s="142"/>
      <c r="BG343" s="142"/>
      <c r="BH343" s="142"/>
      <c r="BI343" s="142"/>
      <c r="BJ343" s="142"/>
      <c r="BK343" s="142"/>
      <c r="BL343" s="142"/>
      <c r="BM343" s="142"/>
      <c r="BN343" s="142"/>
      <c r="BO343" s="142"/>
      <c r="BP343" s="142"/>
    </row>
    <row r="344" spans="1:68" s="37" customFormat="1" ht="15.75" customHeight="1" x14ac:dyDescent="0.25">
      <c r="A344" s="234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44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  <c r="AQ344" s="142"/>
      <c r="AR344" s="142"/>
      <c r="AS344" s="142"/>
      <c r="AT344" s="142"/>
      <c r="AU344" s="142"/>
      <c r="AV344" s="142"/>
      <c r="AW344" s="142"/>
      <c r="AX344" s="142"/>
      <c r="AY344" s="142"/>
      <c r="AZ344" s="142"/>
      <c r="BA344" s="142"/>
      <c r="BB344" s="142"/>
      <c r="BC344" s="142"/>
      <c r="BD344" s="142"/>
      <c r="BE344" s="142"/>
      <c r="BF344" s="142"/>
      <c r="BG344" s="142"/>
      <c r="BH344" s="142"/>
      <c r="BI344" s="142"/>
      <c r="BJ344" s="142"/>
      <c r="BK344" s="142"/>
      <c r="BL344" s="142"/>
      <c r="BM344" s="142"/>
      <c r="BN344" s="142"/>
      <c r="BO344" s="142"/>
      <c r="BP344" s="142"/>
    </row>
    <row r="345" spans="1:68" s="37" customFormat="1" x14ac:dyDescent="0.25">
      <c r="A345" s="234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44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Q345" s="142"/>
      <c r="AR345" s="142"/>
      <c r="AS345" s="142"/>
      <c r="AT345" s="142"/>
      <c r="AU345" s="142"/>
      <c r="AV345" s="142"/>
      <c r="AW345" s="142"/>
      <c r="AX345" s="142"/>
      <c r="AY345" s="142"/>
      <c r="AZ345" s="142"/>
      <c r="BA345" s="142"/>
      <c r="BB345" s="142"/>
      <c r="BC345" s="142"/>
      <c r="BD345" s="142"/>
      <c r="BE345" s="142"/>
      <c r="BF345" s="142"/>
      <c r="BG345" s="142"/>
      <c r="BH345" s="142"/>
      <c r="BI345" s="142"/>
      <c r="BJ345" s="142"/>
      <c r="BK345" s="142"/>
      <c r="BL345" s="142"/>
      <c r="BM345" s="142"/>
      <c r="BN345" s="142"/>
      <c r="BO345" s="142"/>
      <c r="BP345" s="142"/>
    </row>
    <row r="346" spans="1:68" s="37" customFormat="1" ht="15.75" customHeight="1" x14ac:dyDescent="0.25">
      <c r="A346" s="234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44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  <c r="AQ346" s="142"/>
      <c r="AR346" s="142"/>
      <c r="AS346" s="142"/>
      <c r="AT346" s="142"/>
      <c r="AU346" s="142"/>
      <c r="AV346" s="142"/>
      <c r="AW346" s="142"/>
      <c r="AX346" s="142"/>
      <c r="AY346" s="142"/>
      <c r="AZ346" s="142"/>
      <c r="BA346" s="142"/>
      <c r="BB346" s="142"/>
      <c r="BC346" s="142"/>
      <c r="BD346" s="142"/>
      <c r="BE346" s="142"/>
      <c r="BF346" s="142"/>
      <c r="BG346" s="142"/>
      <c r="BH346" s="142"/>
      <c r="BI346" s="142"/>
      <c r="BJ346" s="142"/>
      <c r="BK346" s="142"/>
      <c r="BL346" s="142"/>
      <c r="BM346" s="142"/>
      <c r="BN346" s="142"/>
      <c r="BO346" s="142"/>
      <c r="BP346" s="142"/>
    </row>
    <row r="347" spans="1:68" s="37" customFormat="1" x14ac:dyDescent="0.25">
      <c r="A347" s="234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44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Q347" s="142"/>
      <c r="AR347" s="142"/>
      <c r="AS347" s="142"/>
      <c r="AT347" s="142"/>
      <c r="AU347" s="142"/>
      <c r="AV347" s="142"/>
      <c r="AW347" s="142"/>
      <c r="AX347" s="142"/>
      <c r="AY347" s="142"/>
      <c r="AZ347" s="142"/>
      <c r="BA347" s="142"/>
      <c r="BB347" s="142"/>
      <c r="BC347" s="142"/>
      <c r="BD347" s="142"/>
      <c r="BE347" s="142"/>
      <c r="BF347" s="142"/>
      <c r="BG347" s="142"/>
      <c r="BH347" s="142"/>
      <c r="BI347" s="142"/>
      <c r="BJ347" s="142"/>
      <c r="BK347" s="142"/>
      <c r="BL347" s="142"/>
      <c r="BM347" s="142"/>
      <c r="BN347" s="142"/>
      <c r="BO347" s="142"/>
      <c r="BP347" s="142"/>
    </row>
    <row r="348" spans="1:68" s="37" customFormat="1" ht="15.75" customHeight="1" x14ac:dyDescent="0.25">
      <c r="A348" s="234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44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42"/>
      <c r="AH348" s="142"/>
      <c r="AI348" s="142"/>
      <c r="AJ348" s="142"/>
      <c r="AK348" s="142"/>
      <c r="AL348" s="142"/>
      <c r="AM348" s="142"/>
      <c r="AN348" s="142"/>
      <c r="AO348" s="142"/>
      <c r="AP348" s="142"/>
      <c r="AQ348" s="142"/>
      <c r="AR348" s="142"/>
      <c r="AS348" s="142"/>
      <c r="AT348" s="142"/>
      <c r="AU348" s="142"/>
      <c r="AV348" s="142"/>
      <c r="AW348" s="142"/>
      <c r="AX348" s="142"/>
      <c r="AY348" s="142"/>
      <c r="AZ348" s="142"/>
      <c r="BA348" s="142"/>
      <c r="BB348" s="142"/>
      <c r="BC348" s="142"/>
      <c r="BD348" s="142"/>
      <c r="BE348" s="142"/>
      <c r="BF348" s="142"/>
      <c r="BG348" s="142"/>
      <c r="BH348" s="142"/>
      <c r="BI348" s="142"/>
      <c r="BJ348" s="142"/>
      <c r="BK348" s="142"/>
      <c r="BL348" s="142"/>
      <c r="BM348" s="142"/>
      <c r="BN348" s="142"/>
      <c r="BO348" s="142"/>
      <c r="BP348" s="142"/>
    </row>
    <row r="349" spans="1:68" s="37" customFormat="1" x14ac:dyDescent="0.25">
      <c r="A349" s="234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44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Q349" s="142"/>
      <c r="AR349" s="142"/>
      <c r="AS349" s="142"/>
      <c r="AT349" s="142"/>
      <c r="AU349" s="142"/>
      <c r="AV349" s="142"/>
      <c r="AW349" s="142"/>
      <c r="AX349" s="142"/>
      <c r="AY349" s="142"/>
      <c r="AZ349" s="142"/>
      <c r="BA349" s="142"/>
      <c r="BB349" s="142"/>
      <c r="BC349" s="142"/>
      <c r="BD349" s="142"/>
      <c r="BE349" s="142"/>
      <c r="BF349" s="142"/>
      <c r="BG349" s="142"/>
      <c r="BH349" s="142"/>
      <c r="BI349" s="142"/>
      <c r="BJ349" s="142"/>
      <c r="BK349" s="142"/>
      <c r="BL349" s="142"/>
      <c r="BM349" s="142"/>
      <c r="BN349" s="142"/>
      <c r="BO349" s="142"/>
      <c r="BP349" s="142"/>
    </row>
    <row r="350" spans="1:68" s="37" customFormat="1" ht="15.75" customHeight="1" x14ac:dyDescent="0.25">
      <c r="A350" s="234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44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  <c r="AQ350" s="142"/>
      <c r="AR350" s="142"/>
      <c r="AS350" s="142"/>
      <c r="AT350" s="142"/>
      <c r="AU350" s="142"/>
      <c r="AV350" s="142"/>
      <c r="AW350" s="142"/>
      <c r="AX350" s="142"/>
      <c r="AY350" s="142"/>
      <c r="AZ350" s="142"/>
      <c r="BA350" s="142"/>
      <c r="BB350" s="142"/>
      <c r="BC350" s="142"/>
      <c r="BD350" s="142"/>
      <c r="BE350" s="142"/>
      <c r="BF350" s="142"/>
      <c r="BG350" s="142"/>
      <c r="BH350" s="142"/>
      <c r="BI350" s="142"/>
      <c r="BJ350" s="142"/>
      <c r="BK350" s="142"/>
      <c r="BL350" s="142"/>
      <c r="BM350" s="142"/>
      <c r="BN350" s="142"/>
      <c r="BO350" s="142"/>
      <c r="BP350" s="142"/>
    </row>
    <row r="351" spans="1:68" s="37" customFormat="1" x14ac:dyDescent="0.25">
      <c r="A351" s="234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44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Q351" s="142"/>
      <c r="AR351" s="142"/>
      <c r="AS351" s="142"/>
      <c r="AT351" s="142"/>
      <c r="AU351" s="142"/>
      <c r="AV351" s="142"/>
      <c r="AW351" s="142"/>
      <c r="AX351" s="142"/>
      <c r="AY351" s="142"/>
      <c r="AZ351" s="142"/>
      <c r="BA351" s="142"/>
      <c r="BB351" s="142"/>
      <c r="BC351" s="142"/>
      <c r="BD351" s="142"/>
      <c r="BE351" s="142"/>
      <c r="BF351" s="142"/>
      <c r="BG351" s="142"/>
      <c r="BH351" s="142"/>
      <c r="BI351" s="142"/>
      <c r="BJ351" s="142"/>
      <c r="BK351" s="142"/>
      <c r="BL351" s="142"/>
      <c r="BM351" s="142"/>
      <c r="BN351" s="142"/>
      <c r="BO351" s="142"/>
      <c r="BP351" s="142"/>
    </row>
    <row r="352" spans="1:68" s="37" customFormat="1" ht="15.75" customHeight="1" x14ac:dyDescent="0.25">
      <c r="A352" s="234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44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  <c r="AQ352" s="142"/>
      <c r="AR352" s="142"/>
      <c r="AS352" s="142"/>
      <c r="AT352" s="142"/>
      <c r="AU352" s="142"/>
      <c r="AV352" s="142"/>
      <c r="AW352" s="142"/>
      <c r="AX352" s="142"/>
      <c r="AY352" s="142"/>
      <c r="AZ352" s="142"/>
      <c r="BA352" s="142"/>
      <c r="BB352" s="142"/>
      <c r="BC352" s="142"/>
      <c r="BD352" s="142"/>
      <c r="BE352" s="142"/>
      <c r="BF352" s="142"/>
      <c r="BG352" s="142"/>
      <c r="BH352" s="142"/>
      <c r="BI352" s="142"/>
      <c r="BJ352" s="142"/>
      <c r="BK352" s="142"/>
      <c r="BL352" s="142"/>
      <c r="BM352" s="142"/>
      <c r="BN352" s="142"/>
      <c r="BO352" s="142"/>
      <c r="BP352" s="142"/>
    </row>
    <row r="353" spans="1:68" s="37" customFormat="1" x14ac:dyDescent="0.25">
      <c r="A353" s="234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44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2"/>
      <c r="BC353" s="142"/>
      <c r="BD353" s="142"/>
      <c r="BE353" s="142"/>
      <c r="BF353" s="142"/>
      <c r="BG353" s="142"/>
      <c r="BH353" s="142"/>
      <c r="BI353" s="142"/>
      <c r="BJ353" s="142"/>
      <c r="BK353" s="142"/>
      <c r="BL353" s="142"/>
      <c r="BM353" s="142"/>
      <c r="BN353" s="142"/>
      <c r="BO353" s="142"/>
      <c r="BP353" s="142"/>
    </row>
    <row r="354" spans="1:68" s="37" customFormat="1" ht="15.75" customHeight="1" x14ac:dyDescent="0.25">
      <c r="A354" s="234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44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2"/>
      <c r="BC354" s="142"/>
      <c r="BD354" s="142"/>
      <c r="BE354" s="142"/>
      <c r="BF354" s="142"/>
      <c r="BG354" s="142"/>
      <c r="BH354" s="142"/>
      <c r="BI354" s="142"/>
      <c r="BJ354" s="142"/>
      <c r="BK354" s="142"/>
      <c r="BL354" s="142"/>
      <c r="BM354" s="142"/>
      <c r="BN354" s="142"/>
      <c r="BO354" s="142"/>
      <c r="BP354" s="142"/>
    </row>
    <row r="355" spans="1:68" s="37" customFormat="1" x14ac:dyDescent="0.25">
      <c r="A355" s="234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44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Q355" s="142"/>
      <c r="AR355" s="142"/>
      <c r="AS355" s="142"/>
      <c r="AT355" s="142"/>
      <c r="AU355" s="142"/>
      <c r="AV355" s="142"/>
      <c r="AW355" s="142"/>
      <c r="AX355" s="142"/>
      <c r="AY355" s="142"/>
      <c r="AZ355" s="142"/>
      <c r="BA355" s="142"/>
      <c r="BB355" s="142"/>
      <c r="BC355" s="142"/>
      <c r="BD355" s="142"/>
      <c r="BE355" s="142"/>
      <c r="BF355" s="142"/>
      <c r="BG355" s="142"/>
      <c r="BH355" s="142"/>
      <c r="BI355" s="142"/>
      <c r="BJ355" s="142"/>
      <c r="BK355" s="142"/>
      <c r="BL355" s="142"/>
      <c r="BM355" s="142"/>
      <c r="BN355" s="142"/>
      <c r="BO355" s="142"/>
      <c r="BP355" s="142"/>
    </row>
    <row r="356" spans="1:68" s="37" customFormat="1" ht="15.75" customHeight="1" x14ac:dyDescent="0.25">
      <c r="A356" s="234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44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/>
      <c r="BA356" s="142"/>
      <c r="BB356" s="142"/>
      <c r="BC356" s="142"/>
      <c r="BD356" s="142"/>
      <c r="BE356" s="142"/>
      <c r="BF356" s="142"/>
      <c r="BG356" s="142"/>
      <c r="BH356" s="142"/>
      <c r="BI356" s="142"/>
      <c r="BJ356" s="142"/>
      <c r="BK356" s="142"/>
      <c r="BL356" s="142"/>
      <c r="BM356" s="142"/>
      <c r="BN356" s="142"/>
      <c r="BO356" s="142"/>
      <c r="BP356" s="142"/>
    </row>
    <row r="357" spans="1:68" s="37" customFormat="1" x14ac:dyDescent="0.25">
      <c r="A357" s="234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44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2"/>
      <c r="AT357" s="142"/>
      <c r="AU357" s="142"/>
      <c r="AV357" s="142"/>
      <c r="AW357" s="142"/>
      <c r="AX357" s="142"/>
      <c r="AY357" s="142"/>
      <c r="AZ357" s="142"/>
      <c r="BA357" s="142"/>
      <c r="BB357" s="142"/>
      <c r="BC357" s="142"/>
      <c r="BD357" s="142"/>
      <c r="BE357" s="142"/>
      <c r="BF357" s="142"/>
      <c r="BG357" s="142"/>
      <c r="BH357" s="142"/>
      <c r="BI357" s="142"/>
      <c r="BJ357" s="142"/>
      <c r="BK357" s="142"/>
      <c r="BL357" s="142"/>
      <c r="BM357" s="142"/>
      <c r="BN357" s="142"/>
      <c r="BO357" s="142"/>
      <c r="BP357" s="142"/>
    </row>
    <row r="358" spans="1:68" s="37" customFormat="1" ht="15.75" customHeight="1" x14ac:dyDescent="0.25">
      <c r="A358" s="234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44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  <c r="AQ358" s="142"/>
      <c r="AR358" s="142"/>
      <c r="AS358" s="142"/>
      <c r="AT358" s="142"/>
      <c r="AU358" s="142"/>
      <c r="AV358" s="142"/>
      <c r="AW358" s="142"/>
      <c r="AX358" s="142"/>
      <c r="AY358" s="142"/>
      <c r="AZ358" s="142"/>
      <c r="BA358" s="142"/>
      <c r="BB358" s="142"/>
      <c r="BC358" s="142"/>
      <c r="BD358" s="142"/>
      <c r="BE358" s="142"/>
      <c r="BF358" s="142"/>
      <c r="BG358" s="142"/>
      <c r="BH358" s="142"/>
      <c r="BI358" s="142"/>
      <c r="BJ358" s="142"/>
      <c r="BK358" s="142"/>
      <c r="BL358" s="142"/>
      <c r="BM358" s="142"/>
      <c r="BN358" s="142"/>
      <c r="BO358" s="142"/>
      <c r="BP358" s="142"/>
    </row>
    <row r="359" spans="1:68" s="37" customFormat="1" x14ac:dyDescent="0.25">
      <c r="A359" s="234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44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Q359" s="142"/>
      <c r="AR359" s="142"/>
      <c r="AS359" s="142"/>
      <c r="AT359" s="142"/>
      <c r="AU359" s="142"/>
      <c r="AV359" s="142"/>
      <c r="AW359" s="142"/>
      <c r="AX359" s="142"/>
      <c r="AY359" s="142"/>
      <c r="AZ359" s="142"/>
      <c r="BA359" s="142"/>
      <c r="BB359" s="142"/>
      <c r="BC359" s="142"/>
      <c r="BD359" s="142"/>
      <c r="BE359" s="142"/>
      <c r="BF359" s="142"/>
      <c r="BG359" s="142"/>
      <c r="BH359" s="142"/>
      <c r="BI359" s="142"/>
      <c r="BJ359" s="142"/>
      <c r="BK359" s="142"/>
      <c r="BL359" s="142"/>
      <c r="BM359" s="142"/>
      <c r="BN359" s="142"/>
      <c r="BO359" s="142"/>
      <c r="BP359" s="142"/>
    </row>
    <row r="360" spans="1:68" s="37" customFormat="1" ht="15.75" customHeight="1" x14ac:dyDescent="0.25">
      <c r="A360" s="234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44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Q360" s="142"/>
      <c r="AR360" s="142"/>
      <c r="AS360" s="142"/>
      <c r="AT360" s="142"/>
      <c r="AU360" s="142"/>
      <c r="AV360" s="142"/>
      <c r="AW360" s="142"/>
      <c r="AX360" s="142"/>
      <c r="AY360" s="142"/>
      <c r="AZ360" s="142"/>
      <c r="BA360" s="142"/>
      <c r="BB360" s="142"/>
      <c r="BC360" s="142"/>
      <c r="BD360" s="142"/>
      <c r="BE360" s="142"/>
      <c r="BF360" s="142"/>
      <c r="BG360" s="142"/>
      <c r="BH360" s="142"/>
      <c r="BI360" s="142"/>
      <c r="BJ360" s="142"/>
      <c r="BK360" s="142"/>
      <c r="BL360" s="142"/>
      <c r="BM360" s="142"/>
      <c r="BN360" s="142"/>
      <c r="BO360" s="142"/>
      <c r="BP360" s="142"/>
    </row>
    <row r="361" spans="1:68" s="37" customFormat="1" x14ac:dyDescent="0.25">
      <c r="A361" s="234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44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2"/>
      <c r="AP361" s="142"/>
      <c r="AQ361" s="142"/>
      <c r="AR361" s="142"/>
      <c r="AS361" s="142"/>
      <c r="AT361" s="142"/>
      <c r="AU361" s="142"/>
      <c r="AV361" s="142"/>
      <c r="AW361" s="142"/>
      <c r="AX361" s="142"/>
      <c r="AY361" s="142"/>
      <c r="AZ361" s="142"/>
      <c r="BA361" s="142"/>
      <c r="BB361" s="142"/>
      <c r="BC361" s="142"/>
      <c r="BD361" s="142"/>
      <c r="BE361" s="142"/>
      <c r="BF361" s="142"/>
      <c r="BG361" s="142"/>
      <c r="BH361" s="142"/>
      <c r="BI361" s="142"/>
      <c r="BJ361" s="142"/>
      <c r="BK361" s="142"/>
      <c r="BL361" s="142"/>
      <c r="BM361" s="142"/>
      <c r="BN361" s="142"/>
      <c r="BO361" s="142"/>
      <c r="BP361" s="142"/>
    </row>
    <row r="362" spans="1:68" s="37" customFormat="1" ht="15.75" customHeight="1" x14ac:dyDescent="0.25">
      <c r="A362" s="234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44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  <c r="BA362" s="142"/>
      <c r="BB362" s="142"/>
      <c r="BC362" s="142"/>
      <c r="BD362" s="142"/>
      <c r="BE362" s="142"/>
      <c r="BF362" s="142"/>
      <c r="BG362" s="142"/>
      <c r="BH362" s="142"/>
      <c r="BI362" s="142"/>
      <c r="BJ362" s="142"/>
      <c r="BK362" s="142"/>
      <c r="BL362" s="142"/>
      <c r="BM362" s="142"/>
      <c r="BN362" s="142"/>
      <c r="BO362" s="142"/>
      <c r="BP362" s="142"/>
    </row>
    <row r="363" spans="1:68" s="37" customFormat="1" x14ac:dyDescent="0.25">
      <c r="A363" s="234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44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Q363" s="142"/>
      <c r="AR363" s="142"/>
      <c r="AS363" s="142"/>
      <c r="AT363" s="142"/>
      <c r="AU363" s="142"/>
      <c r="AV363" s="142"/>
      <c r="AW363" s="142"/>
      <c r="AX363" s="142"/>
      <c r="AY363" s="142"/>
      <c r="AZ363" s="142"/>
      <c r="BA363" s="142"/>
      <c r="BB363" s="142"/>
      <c r="BC363" s="142"/>
      <c r="BD363" s="142"/>
      <c r="BE363" s="142"/>
      <c r="BF363" s="142"/>
      <c r="BG363" s="142"/>
      <c r="BH363" s="142"/>
      <c r="BI363" s="142"/>
      <c r="BJ363" s="142"/>
      <c r="BK363" s="142"/>
      <c r="BL363" s="142"/>
      <c r="BM363" s="142"/>
      <c r="BN363" s="142"/>
      <c r="BO363" s="142"/>
      <c r="BP363" s="142"/>
    </row>
    <row r="364" spans="1:68" s="37" customFormat="1" ht="15.75" customHeight="1" x14ac:dyDescent="0.25">
      <c r="A364" s="234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44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  <c r="AQ364" s="142"/>
      <c r="AR364" s="142"/>
      <c r="AS364" s="142"/>
      <c r="AT364" s="142"/>
      <c r="AU364" s="142"/>
      <c r="AV364" s="142"/>
      <c r="AW364" s="142"/>
      <c r="AX364" s="142"/>
      <c r="AY364" s="142"/>
      <c r="AZ364" s="142"/>
      <c r="BA364" s="142"/>
      <c r="BB364" s="142"/>
      <c r="BC364" s="142"/>
      <c r="BD364" s="142"/>
      <c r="BE364" s="142"/>
      <c r="BF364" s="142"/>
      <c r="BG364" s="142"/>
      <c r="BH364" s="142"/>
      <c r="BI364" s="142"/>
      <c r="BJ364" s="142"/>
      <c r="BK364" s="142"/>
      <c r="BL364" s="142"/>
      <c r="BM364" s="142"/>
      <c r="BN364" s="142"/>
      <c r="BO364" s="142"/>
      <c r="BP364" s="142"/>
    </row>
    <row r="365" spans="1:68" s="37" customFormat="1" x14ac:dyDescent="0.25">
      <c r="A365" s="234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44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  <c r="AQ365" s="142"/>
      <c r="AR365" s="142"/>
      <c r="AS365" s="142"/>
      <c r="AT365" s="142"/>
      <c r="AU365" s="142"/>
      <c r="AV365" s="142"/>
      <c r="AW365" s="142"/>
      <c r="AX365" s="142"/>
      <c r="AY365" s="142"/>
      <c r="AZ365" s="142"/>
      <c r="BA365" s="142"/>
      <c r="BB365" s="142"/>
      <c r="BC365" s="142"/>
      <c r="BD365" s="142"/>
      <c r="BE365" s="142"/>
      <c r="BF365" s="142"/>
      <c r="BG365" s="142"/>
      <c r="BH365" s="142"/>
      <c r="BI365" s="142"/>
      <c r="BJ365" s="142"/>
      <c r="BK365" s="142"/>
      <c r="BL365" s="142"/>
      <c r="BM365" s="142"/>
      <c r="BN365" s="142"/>
      <c r="BO365" s="142"/>
      <c r="BP365" s="142"/>
    </row>
    <row r="366" spans="1:68" s="37" customFormat="1" ht="15.75" customHeight="1" x14ac:dyDescent="0.25">
      <c r="A366" s="234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44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2"/>
      <c r="AP366" s="142"/>
      <c r="AQ366" s="142"/>
      <c r="AR366" s="142"/>
      <c r="AS366" s="142"/>
      <c r="AT366" s="142"/>
      <c r="AU366" s="142"/>
      <c r="AV366" s="142"/>
      <c r="AW366" s="142"/>
      <c r="AX366" s="142"/>
      <c r="AY366" s="142"/>
      <c r="AZ366" s="142"/>
      <c r="BA366" s="142"/>
      <c r="BB366" s="142"/>
      <c r="BC366" s="142"/>
      <c r="BD366" s="142"/>
      <c r="BE366" s="142"/>
      <c r="BF366" s="142"/>
      <c r="BG366" s="142"/>
      <c r="BH366" s="142"/>
      <c r="BI366" s="142"/>
      <c r="BJ366" s="142"/>
      <c r="BK366" s="142"/>
      <c r="BL366" s="142"/>
      <c r="BM366" s="142"/>
      <c r="BN366" s="142"/>
      <c r="BO366" s="142"/>
      <c r="BP366" s="142"/>
    </row>
    <row r="367" spans="1:68" s="37" customFormat="1" x14ac:dyDescent="0.25">
      <c r="A367" s="234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44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2"/>
      <c r="AP367" s="142"/>
      <c r="AQ367" s="142"/>
      <c r="AR367" s="142"/>
      <c r="AS367" s="142"/>
      <c r="AT367" s="142"/>
      <c r="AU367" s="142"/>
      <c r="AV367" s="142"/>
      <c r="AW367" s="142"/>
      <c r="AX367" s="142"/>
      <c r="AY367" s="142"/>
      <c r="AZ367" s="142"/>
      <c r="BA367" s="142"/>
      <c r="BB367" s="142"/>
      <c r="BC367" s="142"/>
      <c r="BD367" s="142"/>
      <c r="BE367" s="142"/>
      <c r="BF367" s="142"/>
      <c r="BG367" s="142"/>
      <c r="BH367" s="142"/>
      <c r="BI367" s="142"/>
      <c r="BJ367" s="142"/>
      <c r="BK367" s="142"/>
      <c r="BL367" s="142"/>
      <c r="BM367" s="142"/>
      <c r="BN367" s="142"/>
      <c r="BO367" s="142"/>
      <c r="BP367" s="142"/>
    </row>
    <row r="368" spans="1:68" s="37" customFormat="1" ht="15.75" customHeight="1" x14ac:dyDescent="0.25">
      <c r="A368" s="234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44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  <c r="AQ368" s="142"/>
      <c r="AR368" s="142"/>
      <c r="AS368" s="142"/>
      <c r="AT368" s="142"/>
      <c r="AU368" s="142"/>
      <c r="AV368" s="142"/>
      <c r="AW368" s="142"/>
      <c r="AX368" s="142"/>
      <c r="AY368" s="142"/>
      <c r="AZ368" s="142"/>
      <c r="BA368" s="142"/>
      <c r="BB368" s="142"/>
      <c r="BC368" s="142"/>
      <c r="BD368" s="142"/>
      <c r="BE368" s="142"/>
      <c r="BF368" s="142"/>
      <c r="BG368" s="142"/>
      <c r="BH368" s="142"/>
      <c r="BI368" s="142"/>
      <c r="BJ368" s="142"/>
      <c r="BK368" s="142"/>
      <c r="BL368" s="142"/>
      <c r="BM368" s="142"/>
      <c r="BN368" s="142"/>
      <c r="BO368" s="142"/>
      <c r="BP368" s="142"/>
    </row>
    <row r="369" spans="1:68" s="37" customFormat="1" x14ac:dyDescent="0.25">
      <c r="A369" s="234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44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Q369" s="142"/>
      <c r="AR369" s="142"/>
      <c r="AS369" s="142"/>
      <c r="AT369" s="142"/>
      <c r="AU369" s="142"/>
      <c r="AV369" s="142"/>
      <c r="AW369" s="142"/>
      <c r="AX369" s="142"/>
      <c r="AY369" s="142"/>
      <c r="AZ369" s="142"/>
      <c r="BA369" s="142"/>
      <c r="BB369" s="142"/>
      <c r="BC369" s="142"/>
      <c r="BD369" s="142"/>
      <c r="BE369" s="142"/>
      <c r="BF369" s="142"/>
      <c r="BG369" s="142"/>
      <c r="BH369" s="142"/>
      <c r="BI369" s="142"/>
      <c r="BJ369" s="142"/>
      <c r="BK369" s="142"/>
      <c r="BL369" s="142"/>
      <c r="BM369" s="142"/>
      <c r="BN369" s="142"/>
      <c r="BO369" s="142"/>
      <c r="BP369" s="142"/>
    </row>
    <row r="370" spans="1:68" s="37" customFormat="1" ht="15.75" customHeight="1" x14ac:dyDescent="0.25">
      <c r="A370" s="234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44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  <c r="AQ370" s="142"/>
      <c r="AR370" s="142"/>
      <c r="AS370" s="142"/>
      <c r="AT370" s="142"/>
      <c r="AU370" s="142"/>
      <c r="AV370" s="142"/>
      <c r="AW370" s="142"/>
      <c r="AX370" s="142"/>
      <c r="AY370" s="142"/>
      <c r="AZ370" s="142"/>
      <c r="BA370" s="142"/>
      <c r="BB370" s="142"/>
      <c r="BC370" s="142"/>
      <c r="BD370" s="142"/>
      <c r="BE370" s="142"/>
      <c r="BF370" s="142"/>
      <c r="BG370" s="142"/>
      <c r="BH370" s="142"/>
      <c r="BI370" s="142"/>
      <c r="BJ370" s="142"/>
      <c r="BK370" s="142"/>
      <c r="BL370" s="142"/>
      <c r="BM370" s="142"/>
      <c r="BN370" s="142"/>
      <c r="BO370" s="142"/>
      <c r="BP370" s="142"/>
    </row>
    <row r="371" spans="1:68" s="37" customFormat="1" x14ac:dyDescent="0.25">
      <c r="A371" s="234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44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  <c r="AQ371" s="142"/>
      <c r="AR371" s="142"/>
      <c r="AS371" s="142"/>
      <c r="AT371" s="142"/>
      <c r="AU371" s="142"/>
      <c r="AV371" s="142"/>
      <c r="AW371" s="142"/>
      <c r="AX371" s="142"/>
      <c r="AY371" s="142"/>
      <c r="AZ371" s="142"/>
      <c r="BA371" s="142"/>
      <c r="BB371" s="142"/>
      <c r="BC371" s="142"/>
      <c r="BD371" s="142"/>
      <c r="BE371" s="142"/>
      <c r="BF371" s="142"/>
      <c r="BG371" s="142"/>
      <c r="BH371" s="142"/>
      <c r="BI371" s="142"/>
      <c r="BJ371" s="142"/>
      <c r="BK371" s="142"/>
      <c r="BL371" s="142"/>
      <c r="BM371" s="142"/>
      <c r="BN371" s="142"/>
      <c r="BO371" s="142"/>
      <c r="BP371" s="142"/>
    </row>
    <row r="372" spans="1:68" s="37" customFormat="1" ht="15.75" customHeight="1" x14ac:dyDescent="0.25">
      <c r="A372" s="234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44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Q372" s="142"/>
      <c r="AR372" s="142"/>
      <c r="AS372" s="142"/>
      <c r="AT372" s="142"/>
      <c r="AU372" s="142"/>
      <c r="AV372" s="142"/>
      <c r="AW372" s="142"/>
      <c r="AX372" s="142"/>
      <c r="AY372" s="142"/>
      <c r="AZ372" s="142"/>
      <c r="BA372" s="142"/>
      <c r="BB372" s="142"/>
      <c r="BC372" s="142"/>
      <c r="BD372" s="142"/>
      <c r="BE372" s="142"/>
      <c r="BF372" s="142"/>
      <c r="BG372" s="142"/>
      <c r="BH372" s="142"/>
      <c r="BI372" s="142"/>
      <c r="BJ372" s="142"/>
      <c r="BK372" s="142"/>
      <c r="BL372" s="142"/>
      <c r="BM372" s="142"/>
      <c r="BN372" s="142"/>
      <c r="BO372" s="142"/>
      <c r="BP372" s="142"/>
    </row>
    <row r="373" spans="1:68" s="37" customFormat="1" x14ac:dyDescent="0.25">
      <c r="A373" s="234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44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Q373" s="142"/>
      <c r="AR373" s="142"/>
      <c r="AS373" s="142"/>
      <c r="AT373" s="142"/>
      <c r="AU373" s="142"/>
      <c r="AV373" s="142"/>
      <c r="AW373" s="142"/>
      <c r="AX373" s="142"/>
      <c r="AY373" s="142"/>
      <c r="AZ373" s="142"/>
      <c r="BA373" s="142"/>
      <c r="BB373" s="142"/>
      <c r="BC373" s="142"/>
      <c r="BD373" s="142"/>
      <c r="BE373" s="142"/>
      <c r="BF373" s="142"/>
      <c r="BG373" s="142"/>
      <c r="BH373" s="142"/>
      <c r="BI373" s="142"/>
      <c r="BJ373" s="142"/>
      <c r="BK373" s="142"/>
      <c r="BL373" s="142"/>
      <c r="BM373" s="142"/>
      <c r="BN373" s="142"/>
      <c r="BO373" s="142"/>
      <c r="BP373" s="142"/>
    </row>
    <row r="374" spans="1:68" s="37" customFormat="1" ht="15.75" customHeight="1" x14ac:dyDescent="0.25">
      <c r="A374" s="234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44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Q374" s="142"/>
      <c r="AR374" s="142"/>
      <c r="AS374" s="142"/>
      <c r="AT374" s="142"/>
      <c r="AU374" s="142"/>
      <c r="AV374" s="142"/>
      <c r="AW374" s="142"/>
      <c r="AX374" s="142"/>
      <c r="AY374" s="142"/>
      <c r="AZ374" s="142"/>
      <c r="BA374" s="142"/>
      <c r="BB374" s="142"/>
      <c r="BC374" s="142"/>
      <c r="BD374" s="142"/>
      <c r="BE374" s="142"/>
      <c r="BF374" s="142"/>
      <c r="BG374" s="142"/>
      <c r="BH374" s="142"/>
      <c r="BI374" s="142"/>
      <c r="BJ374" s="142"/>
      <c r="BK374" s="142"/>
      <c r="BL374" s="142"/>
      <c r="BM374" s="142"/>
      <c r="BN374" s="142"/>
      <c r="BO374" s="142"/>
      <c r="BP374" s="142"/>
    </row>
    <row r="375" spans="1:68" s="37" customFormat="1" x14ac:dyDescent="0.25">
      <c r="A375" s="234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44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Q375" s="142"/>
      <c r="AR375" s="142"/>
      <c r="AS375" s="142"/>
      <c r="AT375" s="142"/>
      <c r="AU375" s="142"/>
      <c r="AV375" s="142"/>
      <c r="AW375" s="142"/>
      <c r="AX375" s="142"/>
      <c r="AY375" s="142"/>
      <c r="AZ375" s="142"/>
      <c r="BA375" s="142"/>
      <c r="BB375" s="142"/>
      <c r="BC375" s="142"/>
      <c r="BD375" s="142"/>
      <c r="BE375" s="142"/>
      <c r="BF375" s="142"/>
      <c r="BG375" s="142"/>
      <c r="BH375" s="142"/>
      <c r="BI375" s="142"/>
      <c r="BJ375" s="142"/>
      <c r="BK375" s="142"/>
      <c r="BL375" s="142"/>
      <c r="BM375" s="142"/>
      <c r="BN375" s="142"/>
      <c r="BO375" s="142"/>
      <c r="BP375" s="142"/>
    </row>
    <row r="376" spans="1:68" s="37" customFormat="1" ht="15.75" customHeight="1" x14ac:dyDescent="0.25">
      <c r="A376" s="234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44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Q376" s="142"/>
      <c r="AR376" s="142"/>
      <c r="AS376" s="142"/>
      <c r="AT376" s="142"/>
      <c r="AU376" s="142"/>
      <c r="AV376" s="142"/>
      <c r="AW376" s="142"/>
      <c r="AX376" s="142"/>
      <c r="AY376" s="142"/>
      <c r="AZ376" s="142"/>
      <c r="BA376" s="142"/>
      <c r="BB376" s="142"/>
      <c r="BC376" s="142"/>
      <c r="BD376" s="142"/>
      <c r="BE376" s="142"/>
      <c r="BF376" s="142"/>
      <c r="BG376" s="142"/>
      <c r="BH376" s="142"/>
      <c r="BI376" s="142"/>
      <c r="BJ376" s="142"/>
      <c r="BK376" s="142"/>
      <c r="BL376" s="142"/>
      <c r="BM376" s="142"/>
      <c r="BN376" s="142"/>
      <c r="BO376" s="142"/>
      <c r="BP376" s="142"/>
    </row>
    <row r="377" spans="1:68" s="37" customFormat="1" x14ac:dyDescent="0.25">
      <c r="A377" s="234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44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  <c r="AQ377" s="142"/>
      <c r="AR377" s="142"/>
      <c r="AS377" s="142"/>
      <c r="AT377" s="142"/>
      <c r="AU377" s="142"/>
      <c r="AV377" s="142"/>
      <c r="AW377" s="142"/>
      <c r="AX377" s="142"/>
      <c r="AY377" s="142"/>
      <c r="AZ377" s="142"/>
      <c r="BA377" s="142"/>
      <c r="BB377" s="142"/>
      <c r="BC377" s="142"/>
      <c r="BD377" s="142"/>
      <c r="BE377" s="142"/>
      <c r="BF377" s="142"/>
      <c r="BG377" s="142"/>
      <c r="BH377" s="142"/>
      <c r="BI377" s="142"/>
      <c r="BJ377" s="142"/>
      <c r="BK377" s="142"/>
      <c r="BL377" s="142"/>
      <c r="BM377" s="142"/>
      <c r="BN377" s="142"/>
      <c r="BO377" s="142"/>
      <c r="BP377" s="142"/>
    </row>
    <row r="378" spans="1:68" s="37" customFormat="1" ht="15.75" customHeight="1" x14ac:dyDescent="0.25">
      <c r="A378" s="234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44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Q378" s="142"/>
      <c r="AR378" s="142"/>
      <c r="AS378" s="142"/>
      <c r="AT378" s="142"/>
      <c r="AU378" s="142"/>
      <c r="AV378" s="142"/>
      <c r="AW378" s="142"/>
      <c r="AX378" s="142"/>
      <c r="AY378" s="142"/>
      <c r="AZ378" s="142"/>
      <c r="BA378" s="142"/>
      <c r="BB378" s="142"/>
      <c r="BC378" s="142"/>
      <c r="BD378" s="142"/>
      <c r="BE378" s="142"/>
      <c r="BF378" s="142"/>
      <c r="BG378" s="142"/>
      <c r="BH378" s="142"/>
      <c r="BI378" s="142"/>
      <c r="BJ378" s="142"/>
      <c r="BK378" s="142"/>
      <c r="BL378" s="142"/>
      <c r="BM378" s="142"/>
      <c r="BN378" s="142"/>
      <c r="BO378" s="142"/>
      <c r="BP378" s="142"/>
    </row>
    <row r="379" spans="1:68" s="37" customFormat="1" x14ac:dyDescent="0.25">
      <c r="A379" s="234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44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Q379" s="142"/>
      <c r="AR379" s="142"/>
      <c r="AS379" s="142"/>
      <c r="AT379" s="142"/>
      <c r="AU379" s="142"/>
      <c r="AV379" s="142"/>
      <c r="AW379" s="142"/>
      <c r="AX379" s="142"/>
      <c r="AY379" s="142"/>
      <c r="AZ379" s="142"/>
      <c r="BA379" s="142"/>
      <c r="BB379" s="142"/>
      <c r="BC379" s="142"/>
      <c r="BD379" s="142"/>
      <c r="BE379" s="142"/>
      <c r="BF379" s="142"/>
      <c r="BG379" s="142"/>
      <c r="BH379" s="142"/>
      <c r="BI379" s="142"/>
      <c r="BJ379" s="142"/>
      <c r="BK379" s="142"/>
      <c r="BL379" s="142"/>
      <c r="BM379" s="142"/>
      <c r="BN379" s="142"/>
      <c r="BO379" s="142"/>
      <c r="BP379" s="142"/>
    </row>
    <row r="380" spans="1:68" s="37" customFormat="1" ht="15.75" customHeight="1" x14ac:dyDescent="0.25">
      <c r="A380" s="234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44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Q380" s="142"/>
      <c r="AR380" s="142"/>
      <c r="AS380" s="142"/>
      <c r="AT380" s="142"/>
      <c r="AU380" s="142"/>
      <c r="AV380" s="142"/>
      <c r="AW380" s="142"/>
      <c r="AX380" s="142"/>
      <c r="AY380" s="142"/>
      <c r="AZ380" s="142"/>
      <c r="BA380" s="142"/>
      <c r="BB380" s="142"/>
      <c r="BC380" s="142"/>
      <c r="BD380" s="142"/>
      <c r="BE380" s="142"/>
      <c r="BF380" s="142"/>
      <c r="BG380" s="142"/>
      <c r="BH380" s="142"/>
      <c r="BI380" s="142"/>
      <c r="BJ380" s="142"/>
      <c r="BK380" s="142"/>
      <c r="BL380" s="142"/>
      <c r="BM380" s="142"/>
      <c r="BN380" s="142"/>
      <c r="BO380" s="142"/>
      <c r="BP380" s="142"/>
    </row>
    <row r="381" spans="1:68" s="37" customFormat="1" x14ac:dyDescent="0.25">
      <c r="A381" s="234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44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  <c r="AQ381" s="142"/>
      <c r="AR381" s="142"/>
      <c r="AS381" s="142"/>
      <c r="AT381" s="142"/>
      <c r="AU381" s="142"/>
      <c r="AV381" s="142"/>
      <c r="AW381" s="142"/>
      <c r="AX381" s="142"/>
      <c r="AY381" s="142"/>
      <c r="AZ381" s="142"/>
      <c r="BA381" s="142"/>
      <c r="BB381" s="142"/>
      <c r="BC381" s="142"/>
      <c r="BD381" s="142"/>
      <c r="BE381" s="142"/>
      <c r="BF381" s="142"/>
      <c r="BG381" s="142"/>
      <c r="BH381" s="142"/>
      <c r="BI381" s="142"/>
      <c r="BJ381" s="142"/>
      <c r="BK381" s="142"/>
      <c r="BL381" s="142"/>
      <c r="BM381" s="142"/>
      <c r="BN381" s="142"/>
      <c r="BO381" s="142"/>
      <c r="BP381" s="142"/>
    </row>
    <row r="382" spans="1:68" s="37" customFormat="1" ht="15.75" customHeight="1" x14ac:dyDescent="0.25">
      <c r="A382" s="234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44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  <c r="AQ382" s="142"/>
      <c r="AR382" s="142"/>
      <c r="AS382" s="142"/>
      <c r="AT382" s="142"/>
      <c r="AU382" s="142"/>
      <c r="AV382" s="142"/>
      <c r="AW382" s="142"/>
      <c r="AX382" s="142"/>
      <c r="AY382" s="142"/>
      <c r="AZ382" s="142"/>
      <c r="BA382" s="142"/>
      <c r="BB382" s="142"/>
      <c r="BC382" s="142"/>
      <c r="BD382" s="142"/>
      <c r="BE382" s="142"/>
      <c r="BF382" s="142"/>
      <c r="BG382" s="142"/>
      <c r="BH382" s="142"/>
      <c r="BI382" s="142"/>
      <c r="BJ382" s="142"/>
      <c r="BK382" s="142"/>
      <c r="BL382" s="142"/>
      <c r="BM382" s="142"/>
      <c r="BN382" s="142"/>
      <c r="BO382" s="142"/>
      <c r="BP382" s="142"/>
    </row>
    <row r="383" spans="1:68" s="37" customFormat="1" x14ac:dyDescent="0.25">
      <c r="A383" s="234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44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142"/>
      <c r="AT383" s="142"/>
      <c r="AU383" s="142"/>
      <c r="AV383" s="142"/>
      <c r="AW383" s="142"/>
      <c r="AX383" s="142"/>
      <c r="AY383" s="142"/>
      <c r="AZ383" s="142"/>
      <c r="BA383" s="142"/>
      <c r="BB383" s="142"/>
      <c r="BC383" s="142"/>
      <c r="BD383" s="142"/>
      <c r="BE383" s="142"/>
      <c r="BF383" s="142"/>
      <c r="BG383" s="142"/>
      <c r="BH383" s="142"/>
      <c r="BI383" s="142"/>
      <c r="BJ383" s="142"/>
      <c r="BK383" s="142"/>
      <c r="BL383" s="142"/>
      <c r="BM383" s="142"/>
      <c r="BN383" s="142"/>
      <c r="BO383" s="142"/>
      <c r="BP383" s="142"/>
    </row>
    <row r="384" spans="1:68" s="37" customFormat="1" ht="15.75" customHeight="1" x14ac:dyDescent="0.25">
      <c r="A384" s="234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44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Q384" s="142"/>
      <c r="AR384" s="142"/>
      <c r="AS384" s="142"/>
      <c r="AT384" s="142"/>
      <c r="AU384" s="142"/>
      <c r="AV384" s="142"/>
      <c r="AW384" s="142"/>
      <c r="AX384" s="142"/>
      <c r="AY384" s="142"/>
      <c r="AZ384" s="142"/>
      <c r="BA384" s="142"/>
      <c r="BB384" s="142"/>
      <c r="BC384" s="142"/>
      <c r="BD384" s="142"/>
      <c r="BE384" s="142"/>
      <c r="BF384" s="142"/>
      <c r="BG384" s="142"/>
      <c r="BH384" s="142"/>
      <c r="BI384" s="142"/>
      <c r="BJ384" s="142"/>
      <c r="BK384" s="142"/>
      <c r="BL384" s="142"/>
      <c r="BM384" s="142"/>
      <c r="BN384" s="142"/>
      <c r="BO384" s="142"/>
      <c r="BP384" s="142"/>
    </row>
    <row r="385" spans="1:68" s="37" customFormat="1" x14ac:dyDescent="0.25">
      <c r="A385" s="234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44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  <c r="AQ385" s="142"/>
      <c r="AR385" s="142"/>
      <c r="AS385" s="142"/>
      <c r="AT385" s="142"/>
      <c r="AU385" s="142"/>
      <c r="AV385" s="142"/>
      <c r="AW385" s="142"/>
      <c r="AX385" s="142"/>
      <c r="AY385" s="142"/>
      <c r="AZ385" s="142"/>
      <c r="BA385" s="142"/>
      <c r="BB385" s="142"/>
      <c r="BC385" s="142"/>
      <c r="BD385" s="142"/>
      <c r="BE385" s="142"/>
      <c r="BF385" s="142"/>
      <c r="BG385" s="142"/>
      <c r="BH385" s="142"/>
      <c r="BI385" s="142"/>
      <c r="BJ385" s="142"/>
      <c r="BK385" s="142"/>
      <c r="BL385" s="142"/>
      <c r="BM385" s="142"/>
      <c r="BN385" s="142"/>
      <c r="BO385" s="142"/>
      <c r="BP385" s="142"/>
    </row>
    <row r="386" spans="1:68" s="37" customFormat="1" ht="15.75" customHeight="1" x14ac:dyDescent="0.25">
      <c r="A386" s="234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44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Q386" s="142"/>
      <c r="AR386" s="142"/>
      <c r="AS386" s="142"/>
      <c r="AT386" s="142"/>
      <c r="AU386" s="142"/>
      <c r="AV386" s="142"/>
      <c r="AW386" s="142"/>
      <c r="AX386" s="142"/>
      <c r="AY386" s="142"/>
      <c r="AZ386" s="142"/>
      <c r="BA386" s="142"/>
      <c r="BB386" s="142"/>
      <c r="BC386" s="142"/>
      <c r="BD386" s="142"/>
      <c r="BE386" s="142"/>
      <c r="BF386" s="142"/>
      <c r="BG386" s="142"/>
      <c r="BH386" s="142"/>
      <c r="BI386" s="142"/>
      <c r="BJ386" s="142"/>
      <c r="BK386" s="142"/>
      <c r="BL386" s="142"/>
      <c r="BM386" s="142"/>
      <c r="BN386" s="142"/>
      <c r="BO386" s="142"/>
      <c r="BP386" s="142"/>
    </row>
    <row r="387" spans="1:68" s="37" customFormat="1" x14ac:dyDescent="0.25">
      <c r="A387" s="234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44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2"/>
      <c r="AP387" s="142"/>
      <c r="AQ387" s="142"/>
      <c r="AR387" s="142"/>
      <c r="AS387" s="142"/>
      <c r="AT387" s="142"/>
      <c r="AU387" s="142"/>
      <c r="AV387" s="142"/>
      <c r="AW387" s="142"/>
      <c r="AX387" s="142"/>
      <c r="AY387" s="142"/>
      <c r="AZ387" s="142"/>
      <c r="BA387" s="142"/>
      <c r="BB387" s="142"/>
      <c r="BC387" s="142"/>
      <c r="BD387" s="142"/>
      <c r="BE387" s="142"/>
      <c r="BF387" s="142"/>
      <c r="BG387" s="142"/>
      <c r="BH387" s="142"/>
      <c r="BI387" s="142"/>
      <c r="BJ387" s="142"/>
      <c r="BK387" s="142"/>
      <c r="BL387" s="142"/>
      <c r="BM387" s="142"/>
      <c r="BN387" s="142"/>
      <c r="BO387" s="142"/>
      <c r="BP387" s="142"/>
    </row>
    <row r="388" spans="1:68" s="37" customFormat="1" ht="15.75" customHeight="1" x14ac:dyDescent="0.25">
      <c r="A388" s="234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44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Q388" s="142"/>
      <c r="AR388" s="142"/>
      <c r="AS388" s="142"/>
      <c r="AT388" s="142"/>
      <c r="AU388" s="142"/>
      <c r="AV388" s="142"/>
      <c r="AW388" s="142"/>
      <c r="AX388" s="142"/>
      <c r="AY388" s="142"/>
      <c r="AZ388" s="142"/>
      <c r="BA388" s="142"/>
      <c r="BB388" s="142"/>
      <c r="BC388" s="142"/>
      <c r="BD388" s="142"/>
      <c r="BE388" s="142"/>
      <c r="BF388" s="142"/>
      <c r="BG388" s="142"/>
      <c r="BH388" s="142"/>
      <c r="BI388" s="142"/>
      <c r="BJ388" s="142"/>
      <c r="BK388" s="142"/>
      <c r="BL388" s="142"/>
      <c r="BM388" s="142"/>
      <c r="BN388" s="142"/>
      <c r="BO388" s="142"/>
      <c r="BP388" s="142"/>
    </row>
    <row r="389" spans="1:68" s="37" customFormat="1" x14ac:dyDescent="0.25">
      <c r="A389" s="234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44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  <c r="AQ389" s="142"/>
      <c r="AR389" s="142"/>
      <c r="AS389" s="142"/>
      <c r="AT389" s="142"/>
      <c r="AU389" s="142"/>
      <c r="AV389" s="142"/>
      <c r="AW389" s="142"/>
      <c r="AX389" s="142"/>
      <c r="AY389" s="142"/>
      <c r="AZ389" s="142"/>
      <c r="BA389" s="142"/>
      <c r="BB389" s="142"/>
      <c r="BC389" s="142"/>
      <c r="BD389" s="142"/>
      <c r="BE389" s="142"/>
      <c r="BF389" s="142"/>
      <c r="BG389" s="142"/>
      <c r="BH389" s="142"/>
      <c r="BI389" s="142"/>
      <c r="BJ389" s="142"/>
      <c r="BK389" s="142"/>
      <c r="BL389" s="142"/>
      <c r="BM389" s="142"/>
      <c r="BN389" s="142"/>
      <c r="BO389" s="142"/>
      <c r="BP389" s="142"/>
    </row>
    <row r="390" spans="1:68" s="37" customFormat="1" ht="15.75" customHeight="1" x14ac:dyDescent="0.25">
      <c r="A390" s="234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44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/>
      <c r="AL390" s="142"/>
      <c r="AM390" s="142"/>
      <c r="AN390" s="142"/>
      <c r="AO390" s="142"/>
      <c r="AP390" s="142"/>
      <c r="AQ390" s="142"/>
      <c r="AR390" s="142"/>
      <c r="AS390" s="142"/>
      <c r="AT390" s="142"/>
      <c r="AU390" s="142"/>
      <c r="AV390" s="142"/>
      <c r="AW390" s="142"/>
      <c r="AX390" s="142"/>
      <c r="AY390" s="142"/>
      <c r="AZ390" s="142"/>
      <c r="BA390" s="142"/>
      <c r="BB390" s="142"/>
      <c r="BC390" s="142"/>
      <c r="BD390" s="142"/>
      <c r="BE390" s="142"/>
      <c r="BF390" s="142"/>
      <c r="BG390" s="142"/>
      <c r="BH390" s="142"/>
      <c r="BI390" s="142"/>
      <c r="BJ390" s="142"/>
      <c r="BK390" s="142"/>
      <c r="BL390" s="142"/>
      <c r="BM390" s="142"/>
      <c r="BN390" s="142"/>
      <c r="BO390" s="142"/>
      <c r="BP390" s="142"/>
    </row>
    <row r="391" spans="1:68" s="37" customFormat="1" x14ac:dyDescent="0.25">
      <c r="A391" s="234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44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Q391" s="142"/>
      <c r="AR391" s="142"/>
      <c r="AS391" s="142"/>
      <c r="AT391" s="142"/>
      <c r="AU391" s="142"/>
      <c r="AV391" s="142"/>
      <c r="AW391" s="142"/>
      <c r="AX391" s="142"/>
      <c r="AY391" s="142"/>
      <c r="AZ391" s="142"/>
      <c r="BA391" s="142"/>
      <c r="BB391" s="142"/>
      <c r="BC391" s="142"/>
      <c r="BD391" s="142"/>
      <c r="BE391" s="142"/>
      <c r="BF391" s="142"/>
      <c r="BG391" s="142"/>
      <c r="BH391" s="142"/>
      <c r="BI391" s="142"/>
      <c r="BJ391" s="142"/>
      <c r="BK391" s="142"/>
      <c r="BL391" s="142"/>
      <c r="BM391" s="142"/>
      <c r="BN391" s="142"/>
      <c r="BO391" s="142"/>
      <c r="BP391" s="142"/>
    </row>
    <row r="392" spans="1:68" s="37" customFormat="1" ht="15.75" customHeight="1" x14ac:dyDescent="0.25">
      <c r="A392" s="234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44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  <c r="AQ392" s="142"/>
      <c r="AR392" s="142"/>
      <c r="AS392" s="142"/>
      <c r="AT392" s="142"/>
      <c r="AU392" s="142"/>
      <c r="AV392" s="142"/>
      <c r="AW392" s="142"/>
      <c r="AX392" s="142"/>
      <c r="AY392" s="142"/>
      <c r="AZ392" s="142"/>
      <c r="BA392" s="142"/>
      <c r="BB392" s="142"/>
      <c r="BC392" s="142"/>
      <c r="BD392" s="142"/>
      <c r="BE392" s="142"/>
      <c r="BF392" s="142"/>
      <c r="BG392" s="142"/>
      <c r="BH392" s="142"/>
      <c r="BI392" s="142"/>
      <c r="BJ392" s="142"/>
      <c r="BK392" s="142"/>
      <c r="BL392" s="142"/>
      <c r="BM392" s="142"/>
      <c r="BN392" s="142"/>
      <c r="BO392" s="142"/>
      <c r="BP392" s="142"/>
    </row>
    <row r="393" spans="1:68" s="37" customFormat="1" x14ac:dyDescent="0.25">
      <c r="A393" s="234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44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Q393" s="142"/>
      <c r="AR393" s="142"/>
      <c r="AS393" s="142"/>
      <c r="AT393" s="142"/>
      <c r="AU393" s="142"/>
      <c r="AV393" s="142"/>
      <c r="AW393" s="142"/>
      <c r="AX393" s="142"/>
      <c r="AY393" s="142"/>
      <c r="AZ393" s="142"/>
      <c r="BA393" s="142"/>
      <c r="BB393" s="142"/>
      <c r="BC393" s="142"/>
      <c r="BD393" s="142"/>
      <c r="BE393" s="142"/>
      <c r="BF393" s="142"/>
      <c r="BG393" s="142"/>
      <c r="BH393" s="142"/>
      <c r="BI393" s="142"/>
      <c r="BJ393" s="142"/>
      <c r="BK393" s="142"/>
      <c r="BL393" s="142"/>
      <c r="BM393" s="142"/>
      <c r="BN393" s="142"/>
      <c r="BO393" s="142"/>
      <c r="BP393" s="142"/>
    </row>
    <row r="394" spans="1:68" s="37" customFormat="1" ht="15.75" customHeight="1" x14ac:dyDescent="0.25">
      <c r="A394" s="234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44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  <c r="AQ394" s="142"/>
      <c r="AR394" s="142"/>
      <c r="AS394" s="142"/>
      <c r="AT394" s="142"/>
      <c r="AU394" s="142"/>
      <c r="AV394" s="142"/>
      <c r="AW394" s="142"/>
      <c r="AX394" s="142"/>
      <c r="AY394" s="142"/>
      <c r="AZ394" s="142"/>
      <c r="BA394" s="142"/>
      <c r="BB394" s="142"/>
      <c r="BC394" s="142"/>
      <c r="BD394" s="142"/>
      <c r="BE394" s="142"/>
      <c r="BF394" s="142"/>
      <c r="BG394" s="142"/>
      <c r="BH394" s="142"/>
      <c r="BI394" s="142"/>
      <c r="BJ394" s="142"/>
      <c r="BK394" s="142"/>
      <c r="BL394" s="142"/>
      <c r="BM394" s="142"/>
      <c r="BN394" s="142"/>
      <c r="BO394" s="142"/>
      <c r="BP394" s="142"/>
    </row>
    <row r="395" spans="1:68" s="37" customFormat="1" x14ac:dyDescent="0.25">
      <c r="A395" s="234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44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  <c r="AP395" s="142"/>
      <c r="AQ395" s="142"/>
      <c r="AR395" s="142"/>
      <c r="AS395" s="142"/>
      <c r="AT395" s="142"/>
      <c r="AU395" s="142"/>
      <c r="AV395" s="142"/>
      <c r="AW395" s="142"/>
      <c r="AX395" s="142"/>
      <c r="AY395" s="142"/>
      <c r="AZ395" s="142"/>
      <c r="BA395" s="142"/>
      <c r="BB395" s="142"/>
      <c r="BC395" s="142"/>
      <c r="BD395" s="142"/>
      <c r="BE395" s="142"/>
      <c r="BF395" s="142"/>
      <c r="BG395" s="142"/>
      <c r="BH395" s="142"/>
      <c r="BI395" s="142"/>
      <c r="BJ395" s="142"/>
      <c r="BK395" s="142"/>
      <c r="BL395" s="142"/>
      <c r="BM395" s="142"/>
      <c r="BN395" s="142"/>
      <c r="BO395" s="142"/>
      <c r="BP395" s="142"/>
    </row>
    <row r="396" spans="1:68" s="37" customFormat="1" ht="15.75" customHeight="1" x14ac:dyDescent="0.25">
      <c r="A396" s="234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44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  <c r="AQ396" s="142"/>
      <c r="AR396" s="142"/>
      <c r="AS396" s="142"/>
      <c r="AT396" s="142"/>
      <c r="AU396" s="142"/>
      <c r="AV396" s="142"/>
      <c r="AW396" s="142"/>
      <c r="AX396" s="142"/>
      <c r="AY396" s="142"/>
      <c r="AZ396" s="142"/>
      <c r="BA396" s="142"/>
      <c r="BB396" s="142"/>
      <c r="BC396" s="142"/>
      <c r="BD396" s="142"/>
      <c r="BE396" s="142"/>
      <c r="BF396" s="142"/>
      <c r="BG396" s="142"/>
      <c r="BH396" s="142"/>
      <c r="BI396" s="142"/>
      <c r="BJ396" s="142"/>
      <c r="BK396" s="142"/>
      <c r="BL396" s="142"/>
      <c r="BM396" s="142"/>
      <c r="BN396" s="142"/>
      <c r="BO396" s="142"/>
      <c r="BP396" s="142"/>
    </row>
    <row r="397" spans="1:68" s="37" customFormat="1" x14ac:dyDescent="0.25">
      <c r="A397" s="234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44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Q397" s="142"/>
      <c r="AR397" s="142"/>
      <c r="AS397" s="142"/>
      <c r="AT397" s="142"/>
      <c r="AU397" s="142"/>
      <c r="AV397" s="142"/>
      <c r="AW397" s="142"/>
      <c r="AX397" s="142"/>
      <c r="AY397" s="142"/>
      <c r="AZ397" s="142"/>
      <c r="BA397" s="142"/>
      <c r="BB397" s="142"/>
      <c r="BC397" s="142"/>
      <c r="BD397" s="142"/>
      <c r="BE397" s="142"/>
      <c r="BF397" s="142"/>
      <c r="BG397" s="142"/>
      <c r="BH397" s="142"/>
      <c r="BI397" s="142"/>
      <c r="BJ397" s="142"/>
      <c r="BK397" s="142"/>
      <c r="BL397" s="142"/>
      <c r="BM397" s="142"/>
      <c r="BN397" s="142"/>
      <c r="BO397" s="142"/>
      <c r="BP397" s="142"/>
    </row>
    <row r="398" spans="1:68" s="37" customFormat="1" ht="15.75" customHeight="1" x14ac:dyDescent="0.25">
      <c r="A398" s="234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44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  <c r="AQ398" s="142"/>
      <c r="AR398" s="142"/>
      <c r="AS398" s="142"/>
      <c r="AT398" s="142"/>
      <c r="AU398" s="142"/>
      <c r="AV398" s="142"/>
      <c r="AW398" s="142"/>
      <c r="AX398" s="142"/>
      <c r="AY398" s="142"/>
      <c r="AZ398" s="142"/>
      <c r="BA398" s="142"/>
      <c r="BB398" s="142"/>
      <c r="BC398" s="142"/>
      <c r="BD398" s="142"/>
      <c r="BE398" s="142"/>
      <c r="BF398" s="142"/>
      <c r="BG398" s="142"/>
      <c r="BH398" s="142"/>
      <c r="BI398" s="142"/>
      <c r="BJ398" s="142"/>
      <c r="BK398" s="142"/>
      <c r="BL398" s="142"/>
      <c r="BM398" s="142"/>
      <c r="BN398" s="142"/>
      <c r="BO398" s="142"/>
      <c r="BP398" s="142"/>
    </row>
    <row r="399" spans="1:68" s="37" customFormat="1" x14ac:dyDescent="0.25">
      <c r="A399" s="234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44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2"/>
      <c r="AP399" s="142"/>
      <c r="AQ399" s="142"/>
      <c r="AR399" s="142"/>
      <c r="AS399" s="142"/>
      <c r="AT399" s="142"/>
      <c r="AU399" s="142"/>
      <c r="AV399" s="142"/>
      <c r="AW399" s="142"/>
      <c r="AX399" s="142"/>
      <c r="AY399" s="142"/>
      <c r="AZ399" s="142"/>
      <c r="BA399" s="142"/>
      <c r="BB399" s="142"/>
      <c r="BC399" s="142"/>
      <c r="BD399" s="142"/>
      <c r="BE399" s="142"/>
      <c r="BF399" s="142"/>
      <c r="BG399" s="142"/>
      <c r="BH399" s="142"/>
      <c r="BI399" s="142"/>
      <c r="BJ399" s="142"/>
      <c r="BK399" s="142"/>
      <c r="BL399" s="142"/>
      <c r="BM399" s="142"/>
      <c r="BN399" s="142"/>
      <c r="BO399" s="142"/>
      <c r="BP399" s="142"/>
    </row>
    <row r="400" spans="1:68" s="37" customFormat="1" ht="15.75" customHeight="1" x14ac:dyDescent="0.25">
      <c r="A400" s="234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44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  <c r="AP400" s="142"/>
      <c r="AQ400" s="142"/>
      <c r="AR400" s="142"/>
      <c r="AS400" s="142"/>
      <c r="AT400" s="142"/>
      <c r="AU400" s="142"/>
      <c r="AV400" s="142"/>
      <c r="AW400" s="142"/>
      <c r="AX400" s="142"/>
      <c r="AY400" s="142"/>
      <c r="AZ400" s="142"/>
      <c r="BA400" s="142"/>
      <c r="BB400" s="142"/>
      <c r="BC400" s="142"/>
      <c r="BD400" s="142"/>
      <c r="BE400" s="142"/>
      <c r="BF400" s="142"/>
      <c r="BG400" s="142"/>
      <c r="BH400" s="142"/>
      <c r="BI400" s="142"/>
      <c r="BJ400" s="142"/>
      <c r="BK400" s="142"/>
      <c r="BL400" s="142"/>
      <c r="BM400" s="142"/>
      <c r="BN400" s="142"/>
      <c r="BO400" s="142"/>
      <c r="BP400" s="142"/>
    </row>
    <row r="401" spans="1:68" s="37" customFormat="1" x14ac:dyDescent="0.25">
      <c r="A401" s="234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44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  <c r="AP401" s="142"/>
      <c r="AQ401" s="142"/>
      <c r="AR401" s="142"/>
      <c r="AS401" s="142"/>
      <c r="AT401" s="142"/>
      <c r="AU401" s="142"/>
      <c r="AV401" s="142"/>
      <c r="AW401" s="142"/>
      <c r="AX401" s="142"/>
      <c r="AY401" s="142"/>
      <c r="AZ401" s="142"/>
      <c r="BA401" s="142"/>
      <c r="BB401" s="142"/>
      <c r="BC401" s="142"/>
      <c r="BD401" s="142"/>
      <c r="BE401" s="142"/>
      <c r="BF401" s="142"/>
      <c r="BG401" s="142"/>
      <c r="BH401" s="142"/>
      <c r="BI401" s="142"/>
      <c r="BJ401" s="142"/>
      <c r="BK401" s="142"/>
      <c r="BL401" s="142"/>
      <c r="BM401" s="142"/>
      <c r="BN401" s="142"/>
      <c r="BO401" s="142"/>
      <c r="BP401" s="142"/>
    </row>
    <row r="402" spans="1:68" s="37" customFormat="1" ht="15.75" customHeight="1" x14ac:dyDescent="0.25">
      <c r="A402" s="234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44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Q402" s="142"/>
      <c r="AR402" s="142"/>
      <c r="AS402" s="142"/>
      <c r="AT402" s="142"/>
      <c r="AU402" s="142"/>
      <c r="AV402" s="142"/>
      <c r="AW402" s="142"/>
      <c r="AX402" s="142"/>
      <c r="AY402" s="142"/>
      <c r="AZ402" s="142"/>
      <c r="BA402" s="142"/>
      <c r="BB402" s="142"/>
      <c r="BC402" s="142"/>
      <c r="BD402" s="142"/>
      <c r="BE402" s="142"/>
      <c r="BF402" s="142"/>
      <c r="BG402" s="142"/>
      <c r="BH402" s="142"/>
      <c r="BI402" s="142"/>
      <c r="BJ402" s="142"/>
      <c r="BK402" s="142"/>
      <c r="BL402" s="142"/>
      <c r="BM402" s="142"/>
      <c r="BN402" s="142"/>
      <c r="BO402" s="142"/>
      <c r="BP402" s="142"/>
    </row>
    <row r="403" spans="1:68" s="37" customFormat="1" x14ac:dyDescent="0.25">
      <c r="A403" s="234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44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  <c r="AQ403" s="142"/>
      <c r="AR403" s="142"/>
      <c r="AS403" s="142"/>
      <c r="AT403" s="142"/>
      <c r="AU403" s="142"/>
      <c r="AV403" s="142"/>
      <c r="AW403" s="142"/>
      <c r="AX403" s="142"/>
      <c r="AY403" s="142"/>
      <c r="AZ403" s="142"/>
      <c r="BA403" s="142"/>
      <c r="BB403" s="142"/>
      <c r="BC403" s="142"/>
      <c r="BD403" s="142"/>
      <c r="BE403" s="142"/>
      <c r="BF403" s="142"/>
      <c r="BG403" s="142"/>
      <c r="BH403" s="142"/>
      <c r="BI403" s="142"/>
      <c r="BJ403" s="142"/>
      <c r="BK403" s="142"/>
      <c r="BL403" s="142"/>
      <c r="BM403" s="142"/>
      <c r="BN403" s="142"/>
      <c r="BO403" s="142"/>
      <c r="BP403" s="142"/>
    </row>
    <row r="404" spans="1:68" s="37" customFormat="1" ht="15.75" customHeight="1" x14ac:dyDescent="0.25">
      <c r="A404" s="234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44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  <c r="AQ404" s="142"/>
      <c r="AR404" s="142"/>
      <c r="AS404" s="142"/>
      <c r="AT404" s="142"/>
      <c r="AU404" s="142"/>
      <c r="AV404" s="142"/>
      <c r="AW404" s="142"/>
      <c r="AX404" s="142"/>
      <c r="AY404" s="142"/>
      <c r="AZ404" s="142"/>
      <c r="BA404" s="142"/>
      <c r="BB404" s="142"/>
      <c r="BC404" s="142"/>
      <c r="BD404" s="142"/>
      <c r="BE404" s="142"/>
      <c r="BF404" s="142"/>
      <c r="BG404" s="142"/>
      <c r="BH404" s="142"/>
      <c r="BI404" s="142"/>
      <c r="BJ404" s="142"/>
      <c r="BK404" s="142"/>
      <c r="BL404" s="142"/>
      <c r="BM404" s="142"/>
      <c r="BN404" s="142"/>
      <c r="BO404" s="142"/>
      <c r="BP404" s="142"/>
    </row>
    <row r="405" spans="1:68" s="37" customFormat="1" x14ac:dyDescent="0.25">
      <c r="A405" s="234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44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  <c r="AQ405" s="142"/>
      <c r="AR405" s="142"/>
      <c r="AS405" s="142"/>
      <c r="AT405" s="142"/>
      <c r="AU405" s="142"/>
      <c r="AV405" s="142"/>
      <c r="AW405" s="142"/>
      <c r="AX405" s="142"/>
      <c r="AY405" s="142"/>
      <c r="AZ405" s="142"/>
      <c r="BA405" s="142"/>
      <c r="BB405" s="142"/>
      <c r="BC405" s="142"/>
      <c r="BD405" s="142"/>
      <c r="BE405" s="142"/>
      <c r="BF405" s="142"/>
      <c r="BG405" s="142"/>
      <c r="BH405" s="142"/>
      <c r="BI405" s="142"/>
      <c r="BJ405" s="142"/>
      <c r="BK405" s="142"/>
      <c r="BL405" s="142"/>
      <c r="BM405" s="142"/>
      <c r="BN405" s="142"/>
      <c r="BO405" s="142"/>
      <c r="BP405" s="142"/>
    </row>
    <row r="406" spans="1:68" s="37" customFormat="1" ht="15.75" customHeight="1" x14ac:dyDescent="0.25">
      <c r="A406" s="234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44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Q406" s="142"/>
      <c r="AR406" s="142"/>
      <c r="AS406" s="142"/>
      <c r="AT406" s="142"/>
      <c r="AU406" s="142"/>
      <c r="AV406" s="142"/>
      <c r="AW406" s="142"/>
      <c r="AX406" s="142"/>
      <c r="AY406" s="142"/>
      <c r="AZ406" s="142"/>
      <c r="BA406" s="142"/>
      <c r="BB406" s="142"/>
      <c r="BC406" s="142"/>
      <c r="BD406" s="142"/>
      <c r="BE406" s="142"/>
      <c r="BF406" s="142"/>
      <c r="BG406" s="142"/>
      <c r="BH406" s="142"/>
      <c r="BI406" s="142"/>
      <c r="BJ406" s="142"/>
      <c r="BK406" s="142"/>
      <c r="BL406" s="142"/>
      <c r="BM406" s="142"/>
      <c r="BN406" s="142"/>
      <c r="BO406" s="142"/>
      <c r="BP406" s="142"/>
    </row>
    <row r="407" spans="1:68" s="37" customFormat="1" x14ac:dyDescent="0.25">
      <c r="A407" s="234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44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  <c r="AP407" s="142"/>
      <c r="AQ407" s="142"/>
      <c r="AR407" s="142"/>
      <c r="AS407" s="142"/>
      <c r="AT407" s="142"/>
      <c r="AU407" s="142"/>
      <c r="AV407" s="142"/>
      <c r="AW407" s="142"/>
      <c r="AX407" s="142"/>
      <c r="AY407" s="142"/>
      <c r="AZ407" s="142"/>
      <c r="BA407" s="142"/>
      <c r="BB407" s="142"/>
      <c r="BC407" s="142"/>
      <c r="BD407" s="142"/>
      <c r="BE407" s="142"/>
      <c r="BF407" s="142"/>
      <c r="BG407" s="142"/>
      <c r="BH407" s="142"/>
      <c r="BI407" s="142"/>
      <c r="BJ407" s="142"/>
      <c r="BK407" s="142"/>
      <c r="BL407" s="142"/>
      <c r="BM407" s="142"/>
      <c r="BN407" s="142"/>
      <c r="BO407" s="142"/>
      <c r="BP407" s="142"/>
    </row>
    <row r="408" spans="1:68" s="37" customFormat="1" ht="15.75" customHeight="1" x14ac:dyDescent="0.25">
      <c r="A408" s="234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44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Q408" s="142"/>
      <c r="AR408" s="142"/>
      <c r="AS408" s="142"/>
      <c r="AT408" s="142"/>
      <c r="AU408" s="142"/>
      <c r="AV408" s="142"/>
      <c r="AW408" s="142"/>
      <c r="AX408" s="142"/>
      <c r="AY408" s="142"/>
      <c r="AZ408" s="142"/>
      <c r="BA408" s="142"/>
      <c r="BB408" s="142"/>
      <c r="BC408" s="142"/>
      <c r="BD408" s="142"/>
      <c r="BE408" s="142"/>
      <c r="BF408" s="142"/>
      <c r="BG408" s="142"/>
      <c r="BH408" s="142"/>
      <c r="BI408" s="142"/>
      <c r="BJ408" s="142"/>
      <c r="BK408" s="142"/>
      <c r="BL408" s="142"/>
      <c r="BM408" s="142"/>
      <c r="BN408" s="142"/>
      <c r="BO408" s="142"/>
      <c r="BP408" s="142"/>
    </row>
    <row r="409" spans="1:68" s="37" customFormat="1" x14ac:dyDescent="0.25">
      <c r="A409" s="234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44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  <c r="AQ409" s="142"/>
      <c r="AR409" s="142"/>
      <c r="AS409" s="142"/>
      <c r="AT409" s="142"/>
      <c r="AU409" s="142"/>
      <c r="AV409" s="142"/>
      <c r="AW409" s="142"/>
      <c r="AX409" s="142"/>
      <c r="AY409" s="142"/>
      <c r="AZ409" s="142"/>
      <c r="BA409" s="142"/>
      <c r="BB409" s="142"/>
      <c r="BC409" s="142"/>
      <c r="BD409" s="142"/>
      <c r="BE409" s="142"/>
      <c r="BF409" s="142"/>
      <c r="BG409" s="142"/>
      <c r="BH409" s="142"/>
      <c r="BI409" s="142"/>
      <c r="BJ409" s="142"/>
      <c r="BK409" s="142"/>
      <c r="BL409" s="142"/>
      <c r="BM409" s="142"/>
      <c r="BN409" s="142"/>
      <c r="BO409" s="142"/>
      <c r="BP409" s="142"/>
    </row>
    <row r="410" spans="1:68" s="37" customFormat="1" ht="15.75" customHeight="1" x14ac:dyDescent="0.25">
      <c r="A410" s="234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44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Q410" s="142"/>
      <c r="AR410" s="142"/>
      <c r="AS410" s="142"/>
      <c r="AT410" s="142"/>
      <c r="AU410" s="142"/>
      <c r="AV410" s="142"/>
      <c r="AW410" s="142"/>
      <c r="AX410" s="142"/>
      <c r="AY410" s="142"/>
      <c r="AZ410" s="142"/>
      <c r="BA410" s="142"/>
      <c r="BB410" s="142"/>
      <c r="BC410" s="142"/>
      <c r="BD410" s="142"/>
      <c r="BE410" s="142"/>
      <c r="BF410" s="142"/>
      <c r="BG410" s="142"/>
      <c r="BH410" s="142"/>
      <c r="BI410" s="142"/>
      <c r="BJ410" s="142"/>
      <c r="BK410" s="142"/>
      <c r="BL410" s="142"/>
      <c r="BM410" s="142"/>
      <c r="BN410" s="142"/>
      <c r="BO410" s="142"/>
      <c r="BP410" s="142"/>
    </row>
    <row r="411" spans="1:68" s="37" customFormat="1" x14ac:dyDescent="0.25">
      <c r="A411" s="234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44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  <c r="AQ411" s="142"/>
      <c r="AR411" s="142"/>
      <c r="AS411" s="142"/>
      <c r="AT411" s="142"/>
      <c r="AU411" s="142"/>
      <c r="AV411" s="142"/>
      <c r="AW411" s="142"/>
      <c r="AX411" s="142"/>
      <c r="AY411" s="142"/>
      <c r="AZ411" s="142"/>
      <c r="BA411" s="142"/>
      <c r="BB411" s="142"/>
      <c r="BC411" s="142"/>
      <c r="BD411" s="142"/>
      <c r="BE411" s="142"/>
      <c r="BF411" s="142"/>
      <c r="BG411" s="142"/>
      <c r="BH411" s="142"/>
      <c r="BI411" s="142"/>
      <c r="BJ411" s="142"/>
      <c r="BK411" s="142"/>
      <c r="BL411" s="142"/>
      <c r="BM411" s="142"/>
      <c r="BN411" s="142"/>
      <c r="BO411" s="142"/>
      <c r="BP411" s="142"/>
    </row>
    <row r="412" spans="1:68" s="37" customFormat="1" ht="15.75" customHeight="1" x14ac:dyDescent="0.25">
      <c r="A412" s="234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44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Q412" s="142"/>
      <c r="AR412" s="142"/>
      <c r="AS412" s="142"/>
      <c r="AT412" s="142"/>
      <c r="AU412" s="142"/>
      <c r="AV412" s="142"/>
      <c r="AW412" s="142"/>
      <c r="AX412" s="142"/>
      <c r="AY412" s="142"/>
      <c r="AZ412" s="142"/>
      <c r="BA412" s="142"/>
      <c r="BB412" s="142"/>
      <c r="BC412" s="142"/>
      <c r="BD412" s="142"/>
      <c r="BE412" s="142"/>
      <c r="BF412" s="142"/>
      <c r="BG412" s="142"/>
      <c r="BH412" s="142"/>
      <c r="BI412" s="142"/>
      <c r="BJ412" s="142"/>
      <c r="BK412" s="142"/>
      <c r="BL412" s="142"/>
      <c r="BM412" s="142"/>
      <c r="BN412" s="142"/>
      <c r="BO412" s="142"/>
      <c r="BP412" s="142"/>
    </row>
    <row r="413" spans="1:68" s="37" customFormat="1" x14ac:dyDescent="0.25">
      <c r="A413" s="234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44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  <c r="AQ413" s="142"/>
      <c r="AR413" s="142"/>
      <c r="AS413" s="142"/>
      <c r="AT413" s="142"/>
      <c r="AU413" s="142"/>
      <c r="AV413" s="142"/>
      <c r="AW413" s="142"/>
      <c r="AX413" s="142"/>
      <c r="AY413" s="142"/>
      <c r="AZ413" s="142"/>
      <c r="BA413" s="142"/>
      <c r="BB413" s="142"/>
      <c r="BC413" s="142"/>
      <c r="BD413" s="142"/>
      <c r="BE413" s="142"/>
      <c r="BF413" s="142"/>
      <c r="BG413" s="142"/>
      <c r="BH413" s="142"/>
      <c r="BI413" s="142"/>
      <c r="BJ413" s="142"/>
      <c r="BK413" s="142"/>
      <c r="BL413" s="142"/>
      <c r="BM413" s="142"/>
      <c r="BN413" s="142"/>
      <c r="BO413" s="142"/>
      <c r="BP413" s="142"/>
    </row>
    <row r="414" spans="1:68" s="37" customFormat="1" ht="15.75" customHeight="1" x14ac:dyDescent="0.25">
      <c r="A414" s="234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44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Q414" s="142"/>
      <c r="AR414" s="142"/>
      <c r="AS414" s="142"/>
      <c r="AT414" s="142"/>
      <c r="AU414" s="142"/>
      <c r="AV414" s="142"/>
      <c r="AW414" s="142"/>
      <c r="AX414" s="142"/>
      <c r="AY414" s="142"/>
      <c r="AZ414" s="142"/>
      <c r="BA414" s="142"/>
      <c r="BB414" s="142"/>
      <c r="BC414" s="142"/>
      <c r="BD414" s="142"/>
      <c r="BE414" s="142"/>
      <c r="BF414" s="142"/>
      <c r="BG414" s="142"/>
      <c r="BH414" s="142"/>
      <c r="BI414" s="142"/>
      <c r="BJ414" s="142"/>
      <c r="BK414" s="142"/>
      <c r="BL414" s="142"/>
      <c r="BM414" s="142"/>
      <c r="BN414" s="142"/>
      <c r="BO414" s="142"/>
      <c r="BP414" s="142"/>
    </row>
    <row r="415" spans="1:68" s="37" customFormat="1" x14ac:dyDescent="0.25">
      <c r="A415" s="234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44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42"/>
      <c r="AH415" s="142"/>
      <c r="AI415" s="142"/>
      <c r="AJ415" s="142"/>
      <c r="AK415" s="142"/>
      <c r="AL415" s="142"/>
      <c r="AM415" s="142"/>
      <c r="AN415" s="142"/>
      <c r="AO415" s="142"/>
      <c r="AP415" s="142"/>
      <c r="AQ415" s="142"/>
      <c r="AR415" s="142"/>
      <c r="AS415" s="142"/>
      <c r="AT415" s="142"/>
      <c r="AU415" s="142"/>
      <c r="AV415" s="142"/>
      <c r="AW415" s="142"/>
      <c r="AX415" s="142"/>
      <c r="AY415" s="142"/>
      <c r="AZ415" s="142"/>
      <c r="BA415" s="142"/>
      <c r="BB415" s="142"/>
      <c r="BC415" s="142"/>
      <c r="BD415" s="142"/>
      <c r="BE415" s="142"/>
      <c r="BF415" s="142"/>
      <c r="BG415" s="142"/>
      <c r="BH415" s="142"/>
      <c r="BI415" s="142"/>
      <c r="BJ415" s="142"/>
      <c r="BK415" s="142"/>
      <c r="BL415" s="142"/>
      <c r="BM415" s="142"/>
      <c r="BN415" s="142"/>
      <c r="BO415" s="142"/>
      <c r="BP415" s="142"/>
    </row>
    <row r="416" spans="1:68" s="37" customFormat="1" ht="15.75" customHeight="1" x14ac:dyDescent="0.25">
      <c r="A416" s="234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44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Q416" s="142"/>
      <c r="AR416" s="142"/>
      <c r="AS416" s="142"/>
      <c r="AT416" s="142"/>
      <c r="AU416" s="142"/>
      <c r="AV416" s="142"/>
      <c r="AW416" s="142"/>
      <c r="AX416" s="142"/>
      <c r="AY416" s="142"/>
      <c r="AZ416" s="142"/>
      <c r="BA416" s="142"/>
      <c r="BB416" s="142"/>
      <c r="BC416" s="142"/>
      <c r="BD416" s="142"/>
      <c r="BE416" s="142"/>
      <c r="BF416" s="142"/>
      <c r="BG416" s="142"/>
      <c r="BH416" s="142"/>
      <c r="BI416" s="142"/>
      <c r="BJ416" s="142"/>
      <c r="BK416" s="142"/>
      <c r="BL416" s="142"/>
      <c r="BM416" s="142"/>
      <c r="BN416" s="142"/>
      <c r="BO416" s="142"/>
      <c r="BP416" s="142"/>
    </row>
    <row r="417" spans="1:68" s="37" customFormat="1" x14ac:dyDescent="0.25">
      <c r="A417" s="234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44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  <c r="AQ417" s="142"/>
      <c r="AR417" s="142"/>
      <c r="AS417" s="142"/>
      <c r="AT417" s="142"/>
      <c r="AU417" s="142"/>
      <c r="AV417" s="142"/>
      <c r="AW417" s="142"/>
      <c r="AX417" s="142"/>
      <c r="AY417" s="142"/>
      <c r="AZ417" s="142"/>
      <c r="BA417" s="142"/>
      <c r="BB417" s="142"/>
      <c r="BC417" s="142"/>
      <c r="BD417" s="142"/>
      <c r="BE417" s="142"/>
      <c r="BF417" s="142"/>
      <c r="BG417" s="142"/>
      <c r="BH417" s="142"/>
      <c r="BI417" s="142"/>
      <c r="BJ417" s="142"/>
      <c r="BK417" s="142"/>
      <c r="BL417" s="142"/>
      <c r="BM417" s="142"/>
      <c r="BN417" s="142"/>
      <c r="BO417" s="142"/>
      <c r="BP417" s="142"/>
    </row>
    <row r="418" spans="1:68" s="37" customFormat="1" ht="15.75" customHeight="1" x14ac:dyDescent="0.25">
      <c r="A418" s="234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44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Q418" s="142"/>
      <c r="AR418" s="142"/>
      <c r="AS418" s="142"/>
      <c r="AT418" s="142"/>
      <c r="AU418" s="142"/>
      <c r="AV418" s="142"/>
      <c r="AW418" s="142"/>
      <c r="AX418" s="142"/>
      <c r="AY418" s="142"/>
      <c r="AZ418" s="142"/>
      <c r="BA418" s="142"/>
      <c r="BB418" s="142"/>
      <c r="BC418" s="142"/>
      <c r="BD418" s="142"/>
      <c r="BE418" s="142"/>
      <c r="BF418" s="142"/>
      <c r="BG418" s="142"/>
      <c r="BH418" s="142"/>
      <c r="BI418" s="142"/>
      <c r="BJ418" s="142"/>
      <c r="BK418" s="142"/>
      <c r="BL418" s="142"/>
      <c r="BM418" s="142"/>
      <c r="BN418" s="142"/>
      <c r="BO418" s="142"/>
      <c r="BP418" s="142"/>
    </row>
    <row r="419" spans="1:68" s="37" customFormat="1" x14ac:dyDescent="0.25">
      <c r="A419" s="234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44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Q419" s="142"/>
      <c r="AR419" s="142"/>
      <c r="AS419" s="142"/>
      <c r="AT419" s="142"/>
      <c r="AU419" s="142"/>
      <c r="AV419" s="142"/>
      <c r="AW419" s="142"/>
      <c r="AX419" s="142"/>
      <c r="AY419" s="142"/>
      <c r="AZ419" s="142"/>
      <c r="BA419" s="142"/>
      <c r="BB419" s="142"/>
      <c r="BC419" s="142"/>
      <c r="BD419" s="142"/>
      <c r="BE419" s="142"/>
      <c r="BF419" s="142"/>
      <c r="BG419" s="142"/>
      <c r="BH419" s="142"/>
      <c r="BI419" s="142"/>
      <c r="BJ419" s="142"/>
      <c r="BK419" s="142"/>
      <c r="BL419" s="142"/>
      <c r="BM419" s="142"/>
      <c r="BN419" s="142"/>
      <c r="BO419" s="142"/>
      <c r="BP419" s="142"/>
    </row>
    <row r="420" spans="1:68" s="37" customFormat="1" ht="15.75" customHeight="1" x14ac:dyDescent="0.25">
      <c r="A420" s="234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44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  <c r="AQ420" s="142"/>
      <c r="AR420" s="142"/>
      <c r="AS420" s="142"/>
      <c r="AT420" s="142"/>
      <c r="AU420" s="142"/>
      <c r="AV420" s="142"/>
      <c r="AW420" s="142"/>
      <c r="AX420" s="142"/>
      <c r="AY420" s="142"/>
      <c r="AZ420" s="142"/>
      <c r="BA420" s="142"/>
      <c r="BB420" s="142"/>
      <c r="BC420" s="142"/>
      <c r="BD420" s="142"/>
      <c r="BE420" s="142"/>
      <c r="BF420" s="142"/>
      <c r="BG420" s="142"/>
      <c r="BH420" s="142"/>
      <c r="BI420" s="142"/>
      <c r="BJ420" s="142"/>
      <c r="BK420" s="142"/>
      <c r="BL420" s="142"/>
      <c r="BM420" s="142"/>
      <c r="BN420" s="142"/>
      <c r="BO420" s="142"/>
      <c r="BP420" s="142"/>
    </row>
    <row r="421" spans="1:68" s="37" customFormat="1" x14ac:dyDescent="0.25">
      <c r="A421" s="234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44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  <c r="AQ421" s="142"/>
      <c r="AR421" s="142"/>
      <c r="AS421" s="142"/>
      <c r="AT421" s="142"/>
      <c r="AU421" s="142"/>
      <c r="AV421" s="142"/>
      <c r="AW421" s="142"/>
      <c r="AX421" s="142"/>
      <c r="AY421" s="142"/>
      <c r="AZ421" s="142"/>
      <c r="BA421" s="142"/>
      <c r="BB421" s="142"/>
      <c r="BC421" s="142"/>
      <c r="BD421" s="142"/>
      <c r="BE421" s="142"/>
      <c r="BF421" s="142"/>
      <c r="BG421" s="142"/>
      <c r="BH421" s="142"/>
      <c r="BI421" s="142"/>
      <c r="BJ421" s="142"/>
      <c r="BK421" s="142"/>
      <c r="BL421" s="142"/>
      <c r="BM421" s="142"/>
      <c r="BN421" s="142"/>
      <c r="BO421" s="142"/>
      <c r="BP421" s="142"/>
    </row>
    <row r="422" spans="1:68" s="37" customFormat="1" ht="15.75" customHeight="1" x14ac:dyDescent="0.25">
      <c r="A422" s="234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44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  <c r="AQ422" s="142"/>
      <c r="AR422" s="142"/>
      <c r="AS422" s="142"/>
      <c r="AT422" s="142"/>
      <c r="AU422" s="142"/>
      <c r="AV422" s="142"/>
      <c r="AW422" s="142"/>
      <c r="AX422" s="142"/>
      <c r="AY422" s="142"/>
      <c r="AZ422" s="142"/>
      <c r="BA422" s="142"/>
      <c r="BB422" s="142"/>
      <c r="BC422" s="142"/>
      <c r="BD422" s="142"/>
      <c r="BE422" s="142"/>
      <c r="BF422" s="142"/>
      <c r="BG422" s="142"/>
      <c r="BH422" s="142"/>
      <c r="BI422" s="142"/>
      <c r="BJ422" s="142"/>
      <c r="BK422" s="142"/>
      <c r="BL422" s="142"/>
      <c r="BM422" s="142"/>
      <c r="BN422" s="142"/>
      <c r="BO422" s="142"/>
      <c r="BP422" s="142"/>
    </row>
    <row r="423" spans="1:68" s="37" customFormat="1" x14ac:dyDescent="0.25">
      <c r="A423" s="234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44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  <c r="AQ423" s="142"/>
      <c r="AR423" s="142"/>
      <c r="AS423" s="142"/>
      <c r="AT423" s="142"/>
      <c r="AU423" s="142"/>
      <c r="AV423" s="142"/>
      <c r="AW423" s="142"/>
      <c r="AX423" s="142"/>
      <c r="AY423" s="142"/>
      <c r="AZ423" s="142"/>
      <c r="BA423" s="142"/>
      <c r="BB423" s="142"/>
      <c r="BC423" s="142"/>
      <c r="BD423" s="142"/>
      <c r="BE423" s="142"/>
      <c r="BF423" s="142"/>
      <c r="BG423" s="142"/>
      <c r="BH423" s="142"/>
      <c r="BI423" s="142"/>
      <c r="BJ423" s="142"/>
      <c r="BK423" s="142"/>
      <c r="BL423" s="142"/>
      <c r="BM423" s="142"/>
      <c r="BN423" s="142"/>
      <c r="BO423" s="142"/>
      <c r="BP423" s="142"/>
    </row>
    <row r="424" spans="1:68" s="37" customFormat="1" ht="15.75" customHeight="1" x14ac:dyDescent="0.25">
      <c r="A424" s="234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44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  <c r="AQ424" s="142"/>
      <c r="AR424" s="142"/>
      <c r="AS424" s="142"/>
      <c r="AT424" s="142"/>
      <c r="AU424" s="142"/>
      <c r="AV424" s="142"/>
      <c r="AW424" s="142"/>
      <c r="AX424" s="142"/>
      <c r="AY424" s="142"/>
      <c r="AZ424" s="142"/>
      <c r="BA424" s="142"/>
      <c r="BB424" s="142"/>
      <c r="BC424" s="142"/>
      <c r="BD424" s="142"/>
      <c r="BE424" s="142"/>
      <c r="BF424" s="142"/>
      <c r="BG424" s="142"/>
      <c r="BH424" s="142"/>
      <c r="BI424" s="142"/>
      <c r="BJ424" s="142"/>
      <c r="BK424" s="142"/>
      <c r="BL424" s="142"/>
      <c r="BM424" s="142"/>
      <c r="BN424" s="142"/>
      <c r="BO424" s="142"/>
      <c r="BP424" s="142"/>
    </row>
    <row r="425" spans="1:68" s="37" customFormat="1" x14ac:dyDescent="0.25">
      <c r="A425" s="234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44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  <c r="AQ425" s="142"/>
      <c r="AR425" s="142"/>
      <c r="AS425" s="142"/>
      <c r="AT425" s="142"/>
      <c r="AU425" s="142"/>
      <c r="AV425" s="142"/>
      <c r="AW425" s="142"/>
      <c r="AX425" s="142"/>
      <c r="AY425" s="142"/>
      <c r="AZ425" s="142"/>
      <c r="BA425" s="142"/>
      <c r="BB425" s="142"/>
      <c r="BC425" s="142"/>
      <c r="BD425" s="142"/>
      <c r="BE425" s="142"/>
      <c r="BF425" s="142"/>
      <c r="BG425" s="142"/>
      <c r="BH425" s="142"/>
      <c r="BI425" s="142"/>
      <c r="BJ425" s="142"/>
      <c r="BK425" s="142"/>
      <c r="BL425" s="142"/>
      <c r="BM425" s="142"/>
      <c r="BN425" s="142"/>
      <c r="BO425" s="142"/>
      <c r="BP425" s="142"/>
    </row>
    <row r="426" spans="1:68" s="37" customFormat="1" ht="15.75" customHeight="1" x14ac:dyDescent="0.25">
      <c r="A426" s="234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44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  <c r="AQ426" s="142"/>
      <c r="AR426" s="142"/>
      <c r="AS426" s="142"/>
      <c r="AT426" s="142"/>
      <c r="AU426" s="142"/>
      <c r="AV426" s="142"/>
      <c r="AW426" s="142"/>
      <c r="AX426" s="142"/>
      <c r="AY426" s="142"/>
      <c r="AZ426" s="142"/>
      <c r="BA426" s="142"/>
      <c r="BB426" s="142"/>
      <c r="BC426" s="142"/>
      <c r="BD426" s="142"/>
      <c r="BE426" s="142"/>
      <c r="BF426" s="142"/>
      <c r="BG426" s="142"/>
      <c r="BH426" s="142"/>
      <c r="BI426" s="142"/>
      <c r="BJ426" s="142"/>
      <c r="BK426" s="142"/>
      <c r="BL426" s="142"/>
      <c r="BM426" s="142"/>
      <c r="BN426" s="142"/>
      <c r="BO426" s="142"/>
      <c r="BP426" s="142"/>
    </row>
    <row r="427" spans="1:68" s="37" customFormat="1" x14ac:dyDescent="0.25">
      <c r="A427" s="234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44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  <c r="AQ427" s="142"/>
      <c r="AR427" s="142"/>
      <c r="AS427" s="142"/>
      <c r="AT427" s="142"/>
      <c r="AU427" s="142"/>
      <c r="AV427" s="142"/>
      <c r="AW427" s="142"/>
      <c r="AX427" s="142"/>
      <c r="AY427" s="142"/>
      <c r="AZ427" s="142"/>
      <c r="BA427" s="142"/>
      <c r="BB427" s="142"/>
      <c r="BC427" s="142"/>
      <c r="BD427" s="142"/>
      <c r="BE427" s="142"/>
      <c r="BF427" s="142"/>
      <c r="BG427" s="142"/>
      <c r="BH427" s="142"/>
      <c r="BI427" s="142"/>
      <c r="BJ427" s="142"/>
      <c r="BK427" s="142"/>
      <c r="BL427" s="142"/>
      <c r="BM427" s="142"/>
      <c r="BN427" s="142"/>
      <c r="BO427" s="142"/>
      <c r="BP427" s="142"/>
    </row>
    <row r="428" spans="1:68" s="37" customFormat="1" ht="15.75" customHeight="1" x14ac:dyDescent="0.25">
      <c r="A428" s="234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44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2"/>
      <c r="AP428" s="142"/>
      <c r="AQ428" s="142"/>
      <c r="AR428" s="142"/>
      <c r="AS428" s="142"/>
      <c r="AT428" s="142"/>
      <c r="AU428" s="142"/>
      <c r="AV428" s="142"/>
      <c r="AW428" s="142"/>
      <c r="AX428" s="142"/>
      <c r="AY428" s="142"/>
      <c r="AZ428" s="142"/>
      <c r="BA428" s="142"/>
      <c r="BB428" s="142"/>
      <c r="BC428" s="142"/>
      <c r="BD428" s="142"/>
      <c r="BE428" s="142"/>
      <c r="BF428" s="142"/>
      <c r="BG428" s="142"/>
      <c r="BH428" s="142"/>
      <c r="BI428" s="142"/>
      <c r="BJ428" s="142"/>
      <c r="BK428" s="142"/>
      <c r="BL428" s="142"/>
      <c r="BM428" s="142"/>
      <c r="BN428" s="142"/>
      <c r="BO428" s="142"/>
      <c r="BP428" s="142"/>
    </row>
    <row r="429" spans="1:68" s="37" customFormat="1" x14ac:dyDescent="0.25">
      <c r="A429" s="234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44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Q429" s="142"/>
      <c r="AR429" s="142"/>
      <c r="AS429" s="142"/>
      <c r="AT429" s="142"/>
      <c r="AU429" s="142"/>
      <c r="AV429" s="142"/>
      <c r="AW429" s="142"/>
      <c r="AX429" s="142"/>
      <c r="AY429" s="142"/>
      <c r="AZ429" s="142"/>
      <c r="BA429" s="142"/>
      <c r="BB429" s="142"/>
      <c r="BC429" s="142"/>
      <c r="BD429" s="142"/>
      <c r="BE429" s="142"/>
      <c r="BF429" s="142"/>
      <c r="BG429" s="142"/>
      <c r="BH429" s="142"/>
      <c r="BI429" s="142"/>
      <c r="BJ429" s="142"/>
      <c r="BK429" s="142"/>
      <c r="BL429" s="142"/>
      <c r="BM429" s="142"/>
      <c r="BN429" s="142"/>
      <c r="BO429" s="142"/>
      <c r="BP429" s="142"/>
    </row>
    <row r="430" spans="1:68" s="37" customFormat="1" ht="15.75" customHeight="1" x14ac:dyDescent="0.25">
      <c r="A430" s="234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44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  <c r="AQ430" s="142"/>
      <c r="AR430" s="142"/>
      <c r="AS430" s="142"/>
      <c r="AT430" s="142"/>
      <c r="AU430" s="142"/>
      <c r="AV430" s="142"/>
      <c r="AW430" s="142"/>
      <c r="AX430" s="142"/>
      <c r="AY430" s="142"/>
      <c r="AZ430" s="142"/>
      <c r="BA430" s="142"/>
      <c r="BB430" s="142"/>
      <c r="BC430" s="142"/>
      <c r="BD430" s="142"/>
      <c r="BE430" s="142"/>
      <c r="BF430" s="142"/>
      <c r="BG430" s="142"/>
      <c r="BH430" s="142"/>
      <c r="BI430" s="142"/>
      <c r="BJ430" s="142"/>
      <c r="BK430" s="142"/>
      <c r="BL430" s="142"/>
      <c r="BM430" s="142"/>
      <c r="BN430" s="142"/>
      <c r="BO430" s="142"/>
      <c r="BP430" s="142"/>
    </row>
    <row r="431" spans="1:68" s="37" customFormat="1" x14ac:dyDescent="0.25">
      <c r="A431" s="234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44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  <c r="AQ431" s="142"/>
      <c r="AR431" s="142"/>
      <c r="AS431" s="142"/>
      <c r="AT431" s="142"/>
      <c r="AU431" s="142"/>
      <c r="AV431" s="142"/>
      <c r="AW431" s="142"/>
      <c r="AX431" s="142"/>
      <c r="AY431" s="142"/>
      <c r="AZ431" s="142"/>
      <c r="BA431" s="142"/>
      <c r="BB431" s="142"/>
      <c r="BC431" s="142"/>
      <c r="BD431" s="142"/>
      <c r="BE431" s="142"/>
      <c r="BF431" s="142"/>
      <c r="BG431" s="142"/>
      <c r="BH431" s="142"/>
      <c r="BI431" s="142"/>
      <c r="BJ431" s="142"/>
      <c r="BK431" s="142"/>
      <c r="BL431" s="142"/>
      <c r="BM431" s="142"/>
      <c r="BN431" s="142"/>
      <c r="BO431" s="142"/>
      <c r="BP431" s="142"/>
    </row>
    <row r="432" spans="1:68" s="37" customFormat="1" ht="15.75" customHeight="1" x14ac:dyDescent="0.25">
      <c r="A432" s="234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44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  <c r="AQ432" s="142"/>
      <c r="AR432" s="142"/>
      <c r="AS432" s="142"/>
      <c r="AT432" s="142"/>
      <c r="AU432" s="142"/>
      <c r="AV432" s="142"/>
      <c r="AW432" s="142"/>
      <c r="AX432" s="142"/>
      <c r="AY432" s="142"/>
      <c r="AZ432" s="142"/>
      <c r="BA432" s="142"/>
      <c r="BB432" s="142"/>
      <c r="BC432" s="142"/>
      <c r="BD432" s="142"/>
      <c r="BE432" s="142"/>
      <c r="BF432" s="142"/>
      <c r="BG432" s="142"/>
      <c r="BH432" s="142"/>
      <c r="BI432" s="142"/>
      <c r="BJ432" s="142"/>
      <c r="BK432" s="142"/>
      <c r="BL432" s="142"/>
      <c r="BM432" s="142"/>
      <c r="BN432" s="142"/>
      <c r="BO432" s="142"/>
      <c r="BP432" s="142"/>
    </row>
    <row r="433" spans="1:68" s="37" customFormat="1" x14ac:dyDescent="0.25">
      <c r="A433" s="234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44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  <c r="AQ433" s="142"/>
      <c r="AR433" s="142"/>
      <c r="AS433" s="142"/>
      <c r="AT433" s="142"/>
      <c r="AU433" s="142"/>
      <c r="AV433" s="142"/>
      <c r="AW433" s="142"/>
      <c r="AX433" s="142"/>
      <c r="AY433" s="142"/>
      <c r="AZ433" s="142"/>
      <c r="BA433" s="142"/>
      <c r="BB433" s="142"/>
      <c r="BC433" s="142"/>
      <c r="BD433" s="142"/>
      <c r="BE433" s="142"/>
      <c r="BF433" s="142"/>
      <c r="BG433" s="142"/>
      <c r="BH433" s="142"/>
      <c r="BI433" s="142"/>
      <c r="BJ433" s="142"/>
      <c r="BK433" s="142"/>
      <c r="BL433" s="142"/>
      <c r="BM433" s="142"/>
      <c r="BN433" s="142"/>
      <c r="BO433" s="142"/>
      <c r="BP433" s="142"/>
    </row>
    <row r="434" spans="1:68" s="37" customFormat="1" ht="15.75" customHeight="1" x14ac:dyDescent="0.25">
      <c r="A434" s="234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44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2"/>
      <c r="AP434" s="142"/>
      <c r="AQ434" s="142"/>
      <c r="AR434" s="142"/>
      <c r="AS434" s="142"/>
      <c r="AT434" s="142"/>
      <c r="AU434" s="142"/>
      <c r="AV434" s="142"/>
      <c r="AW434" s="142"/>
      <c r="AX434" s="142"/>
      <c r="AY434" s="142"/>
      <c r="AZ434" s="142"/>
      <c r="BA434" s="142"/>
      <c r="BB434" s="142"/>
      <c r="BC434" s="142"/>
      <c r="BD434" s="142"/>
      <c r="BE434" s="142"/>
      <c r="BF434" s="142"/>
      <c r="BG434" s="142"/>
      <c r="BH434" s="142"/>
      <c r="BI434" s="142"/>
      <c r="BJ434" s="142"/>
      <c r="BK434" s="142"/>
      <c r="BL434" s="142"/>
      <c r="BM434" s="142"/>
      <c r="BN434" s="142"/>
      <c r="BO434" s="142"/>
      <c r="BP434" s="142"/>
    </row>
    <row r="435" spans="1:68" s="37" customFormat="1" x14ac:dyDescent="0.25">
      <c r="A435" s="234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44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142"/>
      <c r="AE435" s="142"/>
      <c r="AF435" s="142"/>
      <c r="AG435" s="142"/>
      <c r="AH435" s="142"/>
      <c r="AI435" s="142"/>
      <c r="AJ435" s="142"/>
      <c r="AK435" s="142"/>
      <c r="AL435" s="142"/>
      <c r="AM435" s="142"/>
      <c r="AN435" s="142"/>
      <c r="AO435" s="142"/>
      <c r="AP435" s="142"/>
      <c r="AQ435" s="142"/>
      <c r="AR435" s="142"/>
      <c r="AS435" s="142"/>
      <c r="AT435" s="142"/>
      <c r="AU435" s="142"/>
      <c r="AV435" s="142"/>
      <c r="AW435" s="142"/>
      <c r="AX435" s="142"/>
      <c r="AY435" s="142"/>
      <c r="AZ435" s="142"/>
      <c r="BA435" s="142"/>
      <c r="BB435" s="142"/>
      <c r="BC435" s="142"/>
      <c r="BD435" s="142"/>
      <c r="BE435" s="142"/>
      <c r="BF435" s="142"/>
      <c r="BG435" s="142"/>
      <c r="BH435" s="142"/>
      <c r="BI435" s="142"/>
      <c r="BJ435" s="142"/>
      <c r="BK435" s="142"/>
      <c r="BL435" s="142"/>
      <c r="BM435" s="142"/>
      <c r="BN435" s="142"/>
      <c r="BO435" s="142"/>
      <c r="BP435" s="142"/>
    </row>
    <row r="436" spans="1:68" s="37" customFormat="1" ht="15.75" customHeight="1" x14ac:dyDescent="0.25">
      <c r="A436" s="234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44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2"/>
      <c r="AP436" s="142"/>
      <c r="AQ436" s="142"/>
      <c r="AR436" s="142"/>
      <c r="AS436" s="142"/>
      <c r="AT436" s="142"/>
      <c r="AU436" s="142"/>
      <c r="AV436" s="142"/>
      <c r="AW436" s="142"/>
      <c r="AX436" s="142"/>
      <c r="AY436" s="142"/>
      <c r="AZ436" s="142"/>
      <c r="BA436" s="142"/>
      <c r="BB436" s="142"/>
      <c r="BC436" s="142"/>
      <c r="BD436" s="142"/>
      <c r="BE436" s="142"/>
      <c r="BF436" s="142"/>
      <c r="BG436" s="142"/>
      <c r="BH436" s="142"/>
      <c r="BI436" s="142"/>
      <c r="BJ436" s="142"/>
      <c r="BK436" s="142"/>
      <c r="BL436" s="142"/>
      <c r="BM436" s="142"/>
      <c r="BN436" s="142"/>
      <c r="BO436" s="142"/>
      <c r="BP436" s="142"/>
    </row>
    <row r="437" spans="1:68" s="37" customFormat="1" x14ac:dyDescent="0.25">
      <c r="A437" s="234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44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  <c r="AQ437" s="142"/>
      <c r="AR437" s="142"/>
      <c r="AS437" s="142"/>
      <c r="AT437" s="142"/>
      <c r="AU437" s="142"/>
      <c r="AV437" s="142"/>
      <c r="AW437" s="142"/>
      <c r="AX437" s="142"/>
      <c r="AY437" s="142"/>
      <c r="AZ437" s="142"/>
      <c r="BA437" s="142"/>
      <c r="BB437" s="142"/>
      <c r="BC437" s="142"/>
      <c r="BD437" s="142"/>
      <c r="BE437" s="142"/>
      <c r="BF437" s="142"/>
      <c r="BG437" s="142"/>
      <c r="BH437" s="142"/>
      <c r="BI437" s="142"/>
      <c r="BJ437" s="142"/>
      <c r="BK437" s="142"/>
      <c r="BL437" s="142"/>
      <c r="BM437" s="142"/>
      <c r="BN437" s="142"/>
      <c r="BO437" s="142"/>
      <c r="BP437" s="142"/>
    </row>
    <row r="438" spans="1:68" s="37" customFormat="1" ht="15.75" customHeight="1" x14ac:dyDescent="0.25">
      <c r="A438" s="234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44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2"/>
      <c r="AP438" s="142"/>
      <c r="AQ438" s="142"/>
      <c r="AR438" s="142"/>
      <c r="AS438" s="142"/>
      <c r="AT438" s="142"/>
      <c r="AU438" s="142"/>
      <c r="AV438" s="142"/>
      <c r="AW438" s="142"/>
      <c r="AX438" s="142"/>
      <c r="AY438" s="142"/>
      <c r="AZ438" s="142"/>
      <c r="BA438" s="142"/>
      <c r="BB438" s="142"/>
      <c r="BC438" s="142"/>
      <c r="BD438" s="142"/>
      <c r="BE438" s="142"/>
      <c r="BF438" s="142"/>
      <c r="BG438" s="142"/>
      <c r="BH438" s="142"/>
      <c r="BI438" s="142"/>
      <c r="BJ438" s="142"/>
      <c r="BK438" s="142"/>
      <c r="BL438" s="142"/>
      <c r="BM438" s="142"/>
      <c r="BN438" s="142"/>
      <c r="BO438" s="142"/>
      <c r="BP438" s="142"/>
    </row>
    <row r="439" spans="1:68" s="37" customFormat="1" x14ac:dyDescent="0.25">
      <c r="A439" s="234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44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42"/>
      <c r="AJ439" s="142"/>
      <c r="AK439" s="142"/>
      <c r="AL439" s="142"/>
      <c r="AM439" s="142"/>
      <c r="AN439" s="142"/>
      <c r="AO439" s="142"/>
      <c r="AP439" s="142"/>
      <c r="AQ439" s="142"/>
      <c r="AR439" s="142"/>
      <c r="AS439" s="142"/>
      <c r="AT439" s="142"/>
      <c r="AU439" s="142"/>
      <c r="AV439" s="142"/>
      <c r="AW439" s="142"/>
      <c r="AX439" s="142"/>
      <c r="AY439" s="142"/>
      <c r="AZ439" s="142"/>
      <c r="BA439" s="142"/>
      <c r="BB439" s="142"/>
      <c r="BC439" s="142"/>
      <c r="BD439" s="142"/>
      <c r="BE439" s="142"/>
      <c r="BF439" s="142"/>
      <c r="BG439" s="142"/>
      <c r="BH439" s="142"/>
      <c r="BI439" s="142"/>
      <c r="BJ439" s="142"/>
      <c r="BK439" s="142"/>
      <c r="BL439" s="142"/>
      <c r="BM439" s="142"/>
      <c r="BN439" s="142"/>
      <c r="BO439" s="142"/>
      <c r="BP439" s="142"/>
    </row>
    <row r="440" spans="1:68" s="37" customFormat="1" ht="15.75" customHeight="1" x14ac:dyDescent="0.25">
      <c r="A440" s="234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44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2"/>
      <c r="AM440" s="142"/>
      <c r="AN440" s="142"/>
      <c r="AO440" s="142"/>
      <c r="AP440" s="142"/>
      <c r="AQ440" s="142"/>
      <c r="AR440" s="142"/>
      <c r="AS440" s="142"/>
      <c r="AT440" s="142"/>
      <c r="AU440" s="142"/>
      <c r="AV440" s="142"/>
      <c r="AW440" s="142"/>
      <c r="AX440" s="142"/>
      <c r="AY440" s="142"/>
      <c r="AZ440" s="142"/>
      <c r="BA440" s="142"/>
      <c r="BB440" s="142"/>
      <c r="BC440" s="142"/>
      <c r="BD440" s="142"/>
      <c r="BE440" s="142"/>
      <c r="BF440" s="142"/>
      <c r="BG440" s="142"/>
      <c r="BH440" s="142"/>
      <c r="BI440" s="142"/>
      <c r="BJ440" s="142"/>
      <c r="BK440" s="142"/>
      <c r="BL440" s="142"/>
      <c r="BM440" s="142"/>
      <c r="BN440" s="142"/>
      <c r="BO440" s="142"/>
      <c r="BP440" s="142"/>
    </row>
    <row r="441" spans="1:68" s="37" customFormat="1" x14ac:dyDescent="0.25">
      <c r="A441" s="234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44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2"/>
      <c r="AP441" s="142"/>
      <c r="AQ441" s="142"/>
      <c r="AR441" s="142"/>
      <c r="AS441" s="142"/>
      <c r="AT441" s="142"/>
      <c r="AU441" s="142"/>
      <c r="AV441" s="142"/>
      <c r="AW441" s="142"/>
      <c r="AX441" s="142"/>
      <c r="AY441" s="142"/>
      <c r="AZ441" s="142"/>
      <c r="BA441" s="142"/>
      <c r="BB441" s="142"/>
      <c r="BC441" s="142"/>
      <c r="BD441" s="142"/>
      <c r="BE441" s="142"/>
      <c r="BF441" s="142"/>
      <c r="BG441" s="142"/>
      <c r="BH441" s="142"/>
      <c r="BI441" s="142"/>
      <c r="BJ441" s="142"/>
      <c r="BK441" s="142"/>
      <c r="BL441" s="142"/>
      <c r="BM441" s="142"/>
      <c r="BN441" s="142"/>
      <c r="BO441" s="142"/>
      <c r="BP441" s="142"/>
    </row>
    <row r="442" spans="1:68" s="37" customFormat="1" ht="15.75" customHeight="1" x14ac:dyDescent="0.25">
      <c r="A442" s="234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44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2"/>
      <c r="AQ442" s="142"/>
      <c r="AR442" s="142"/>
      <c r="AS442" s="142"/>
      <c r="AT442" s="142"/>
      <c r="AU442" s="142"/>
      <c r="AV442" s="142"/>
      <c r="AW442" s="142"/>
      <c r="AX442" s="142"/>
      <c r="AY442" s="142"/>
      <c r="AZ442" s="142"/>
      <c r="BA442" s="142"/>
      <c r="BB442" s="142"/>
      <c r="BC442" s="142"/>
      <c r="BD442" s="142"/>
      <c r="BE442" s="142"/>
      <c r="BF442" s="142"/>
      <c r="BG442" s="142"/>
      <c r="BH442" s="142"/>
      <c r="BI442" s="142"/>
      <c r="BJ442" s="142"/>
      <c r="BK442" s="142"/>
      <c r="BL442" s="142"/>
      <c r="BM442" s="142"/>
      <c r="BN442" s="142"/>
      <c r="BO442" s="142"/>
      <c r="BP442" s="142"/>
    </row>
    <row r="443" spans="1:68" s="37" customFormat="1" x14ac:dyDescent="0.25">
      <c r="A443" s="234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44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2"/>
      <c r="AM443" s="142"/>
      <c r="AN443" s="142"/>
      <c r="AO443" s="142"/>
      <c r="AP443" s="142"/>
      <c r="AQ443" s="142"/>
      <c r="AR443" s="142"/>
      <c r="AS443" s="142"/>
      <c r="AT443" s="142"/>
      <c r="AU443" s="142"/>
      <c r="AV443" s="142"/>
      <c r="AW443" s="142"/>
      <c r="AX443" s="142"/>
      <c r="AY443" s="142"/>
      <c r="AZ443" s="142"/>
      <c r="BA443" s="142"/>
      <c r="BB443" s="142"/>
      <c r="BC443" s="142"/>
      <c r="BD443" s="142"/>
      <c r="BE443" s="142"/>
      <c r="BF443" s="142"/>
      <c r="BG443" s="142"/>
      <c r="BH443" s="142"/>
      <c r="BI443" s="142"/>
      <c r="BJ443" s="142"/>
      <c r="BK443" s="142"/>
      <c r="BL443" s="142"/>
      <c r="BM443" s="142"/>
      <c r="BN443" s="142"/>
      <c r="BO443" s="142"/>
      <c r="BP443" s="142"/>
    </row>
    <row r="444" spans="1:68" s="37" customFormat="1" ht="15.75" customHeight="1" x14ac:dyDescent="0.25">
      <c r="A444" s="234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44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2"/>
      <c r="AP444" s="142"/>
      <c r="AQ444" s="142"/>
      <c r="AR444" s="142"/>
      <c r="AS444" s="142"/>
      <c r="AT444" s="142"/>
      <c r="AU444" s="142"/>
      <c r="AV444" s="142"/>
      <c r="AW444" s="142"/>
      <c r="AX444" s="142"/>
      <c r="AY444" s="142"/>
      <c r="AZ444" s="142"/>
      <c r="BA444" s="142"/>
      <c r="BB444" s="142"/>
      <c r="BC444" s="142"/>
      <c r="BD444" s="142"/>
      <c r="BE444" s="142"/>
      <c r="BF444" s="142"/>
      <c r="BG444" s="142"/>
      <c r="BH444" s="142"/>
      <c r="BI444" s="142"/>
      <c r="BJ444" s="142"/>
      <c r="BK444" s="142"/>
      <c r="BL444" s="142"/>
      <c r="BM444" s="142"/>
      <c r="BN444" s="142"/>
      <c r="BO444" s="142"/>
      <c r="BP444" s="142"/>
    </row>
    <row r="445" spans="1:68" s="37" customFormat="1" x14ac:dyDescent="0.25">
      <c r="A445" s="234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44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/>
      <c r="AM445" s="142"/>
      <c r="AN445" s="142"/>
      <c r="AO445" s="142"/>
      <c r="AP445" s="142"/>
      <c r="AQ445" s="142"/>
      <c r="AR445" s="142"/>
      <c r="AS445" s="142"/>
      <c r="AT445" s="142"/>
      <c r="AU445" s="142"/>
      <c r="AV445" s="142"/>
      <c r="AW445" s="142"/>
      <c r="AX445" s="142"/>
      <c r="AY445" s="142"/>
      <c r="AZ445" s="142"/>
      <c r="BA445" s="142"/>
      <c r="BB445" s="142"/>
      <c r="BC445" s="142"/>
      <c r="BD445" s="142"/>
      <c r="BE445" s="142"/>
      <c r="BF445" s="142"/>
      <c r="BG445" s="142"/>
      <c r="BH445" s="142"/>
      <c r="BI445" s="142"/>
      <c r="BJ445" s="142"/>
      <c r="BK445" s="142"/>
      <c r="BL445" s="142"/>
      <c r="BM445" s="142"/>
      <c r="BN445" s="142"/>
      <c r="BO445" s="142"/>
      <c r="BP445" s="142"/>
    </row>
    <row r="446" spans="1:68" s="37" customFormat="1" ht="15.75" customHeight="1" x14ac:dyDescent="0.25">
      <c r="A446" s="234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44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  <c r="AQ446" s="142"/>
      <c r="AR446" s="142"/>
      <c r="AS446" s="142"/>
      <c r="AT446" s="142"/>
      <c r="AU446" s="142"/>
      <c r="AV446" s="142"/>
      <c r="AW446" s="142"/>
      <c r="AX446" s="142"/>
      <c r="AY446" s="142"/>
      <c r="AZ446" s="142"/>
      <c r="BA446" s="142"/>
      <c r="BB446" s="142"/>
      <c r="BC446" s="142"/>
      <c r="BD446" s="142"/>
      <c r="BE446" s="142"/>
      <c r="BF446" s="142"/>
      <c r="BG446" s="142"/>
      <c r="BH446" s="142"/>
      <c r="BI446" s="142"/>
      <c r="BJ446" s="142"/>
      <c r="BK446" s="142"/>
      <c r="BL446" s="142"/>
      <c r="BM446" s="142"/>
      <c r="BN446" s="142"/>
      <c r="BO446" s="142"/>
      <c r="BP446" s="142"/>
    </row>
    <row r="447" spans="1:68" s="37" customFormat="1" x14ac:dyDescent="0.25">
      <c r="A447" s="234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44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42"/>
      <c r="AH447" s="142"/>
      <c r="AI447" s="142"/>
      <c r="AJ447" s="142"/>
      <c r="AK447" s="142"/>
      <c r="AL447" s="142"/>
      <c r="AM447" s="142"/>
      <c r="AN447" s="142"/>
      <c r="AO447" s="142"/>
      <c r="AP447" s="142"/>
      <c r="AQ447" s="142"/>
      <c r="AR447" s="142"/>
      <c r="AS447" s="142"/>
      <c r="AT447" s="142"/>
      <c r="AU447" s="142"/>
      <c r="AV447" s="142"/>
      <c r="AW447" s="142"/>
      <c r="AX447" s="142"/>
      <c r="AY447" s="142"/>
      <c r="AZ447" s="142"/>
      <c r="BA447" s="142"/>
      <c r="BB447" s="142"/>
      <c r="BC447" s="142"/>
      <c r="BD447" s="142"/>
      <c r="BE447" s="142"/>
      <c r="BF447" s="142"/>
      <c r="BG447" s="142"/>
      <c r="BH447" s="142"/>
      <c r="BI447" s="142"/>
      <c r="BJ447" s="142"/>
      <c r="BK447" s="142"/>
      <c r="BL447" s="142"/>
      <c r="BM447" s="142"/>
      <c r="BN447" s="142"/>
      <c r="BO447" s="142"/>
      <c r="BP447" s="142"/>
    </row>
    <row r="448" spans="1:68" s="37" customFormat="1" ht="15.75" customHeight="1" x14ac:dyDescent="0.25">
      <c r="A448" s="234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44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2"/>
      <c r="AN448" s="142"/>
      <c r="AO448" s="142"/>
      <c r="AP448" s="142"/>
      <c r="AQ448" s="142"/>
      <c r="AR448" s="142"/>
      <c r="AS448" s="142"/>
      <c r="AT448" s="142"/>
      <c r="AU448" s="142"/>
      <c r="AV448" s="142"/>
      <c r="AW448" s="142"/>
      <c r="AX448" s="142"/>
      <c r="AY448" s="142"/>
      <c r="AZ448" s="142"/>
      <c r="BA448" s="142"/>
      <c r="BB448" s="142"/>
      <c r="BC448" s="142"/>
      <c r="BD448" s="142"/>
      <c r="BE448" s="142"/>
      <c r="BF448" s="142"/>
      <c r="BG448" s="142"/>
      <c r="BH448" s="142"/>
      <c r="BI448" s="142"/>
      <c r="BJ448" s="142"/>
      <c r="BK448" s="142"/>
      <c r="BL448" s="142"/>
      <c r="BM448" s="142"/>
      <c r="BN448" s="142"/>
      <c r="BO448" s="142"/>
      <c r="BP448" s="142"/>
    </row>
    <row r="449" spans="1:68" s="37" customFormat="1" x14ac:dyDescent="0.25">
      <c r="A449" s="234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44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2"/>
      <c r="AP449" s="142"/>
      <c r="AQ449" s="142"/>
      <c r="AR449" s="142"/>
      <c r="AS449" s="142"/>
      <c r="AT449" s="142"/>
      <c r="AU449" s="142"/>
      <c r="AV449" s="142"/>
      <c r="AW449" s="142"/>
      <c r="AX449" s="142"/>
      <c r="AY449" s="142"/>
      <c r="AZ449" s="142"/>
      <c r="BA449" s="142"/>
      <c r="BB449" s="142"/>
      <c r="BC449" s="142"/>
      <c r="BD449" s="142"/>
      <c r="BE449" s="142"/>
      <c r="BF449" s="142"/>
      <c r="BG449" s="142"/>
      <c r="BH449" s="142"/>
      <c r="BI449" s="142"/>
      <c r="BJ449" s="142"/>
      <c r="BK449" s="142"/>
      <c r="BL449" s="142"/>
      <c r="BM449" s="142"/>
      <c r="BN449" s="142"/>
      <c r="BO449" s="142"/>
      <c r="BP449" s="142"/>
    </row>
    <row r="450" spans="1:68" s="37" customFormat="1" ht="15.75" customHeight="1" x14ac:dyDescent="0.25">
      <c r="A450" s="234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44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42"/>
      <c r="AH450" s="142"/>
      <c r="AI450" s="142"/>
      <c r="AJ450" s="142"/>
      <c r="AK450" s="142"/>
      <c r="AL450" s="142"/>
      <c r="AM450" s="142"/>
      <c r="AN450" s="142"/>
      <c r="AO450" s="142"/>
      <c r="AP450" s="142"/>
      <c r="AQ450" s="142"/>
      <c r="AR450" s="142"/>
      <c r="AS450" s="142"/>
      <c r="AT450" s="142"/>
      <c r="AU450" s="142"/>
      <c r="AV450" s="142"/>
      <c r="AW450" s="142"/>
      <c r="AX450" s="142"/>
      <c r="AY450" s="142"/>
      <c r="AZ450" s="142"/>
      <c r="BA450" s="142"/>
      <c r="BB450" s="142"/>
      <c r="BC450" s="142"/>
      <c r="BD450" s="142"/>
      <c r="BE450" s="142"/>
      <c r="BF450" s="142"/>
      <c r="BG450" s="142"/>
      <c r="BH450" s="142"/>
      <c r="BI450" s="142"/>
      <c r="BJ450" s="142"/>
      <c r="BK450" s="142"/>
      <c r="BL450" s="142"/>
      <c r="BM450" s="142"/>
      <c r="BN450" s="142"/>
      <c r="BO450" s="142"/>
      <c r="BP450" s="142"/>
    </row>
    <row r="451" spans="1:68" s="37" customFormat="1" x14ac:dyDescent="0.25">
      <c r="A451" s="234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44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2"/>
      <c r="AP451" s="142"/>
      <c r="AQ451" s="142"/>
      <c r="AR451" s="142"/>
      <c r="AS451" s="142"/>
      <c r="AT451" s="142"/>
      <c r="AU451" s="142"/>
      <c r="AV451" s="142"/>
      <c r="AW451" s="142"/>
      <c r="AX451" s="142"/>
      <c r="AY451" s="142"/>
      <c r="AZ451" s="142"/>
      <c r="BA451" s="142"/>
      <c r="BB451" s="142"/>
      <c r="BC451" s="142"/>
      <c r="BD451" s="142"/>
      <c r="BE451" s="142"/>
      <c r="BF451" s="142"/>
      <c r="BG451" s="142"/>
      <c r="BH451" s="142"/>
      <c r="BI451" s="142"/>
      <c r="BJ451" s="142"/>
      <c r="BK451" s="142"/>
      <c r="BL451" s="142"/>
      <c r="BM451" s="142"/>
      <c r="BN451" s="142"/>
      <c r="BO451" s="142"/>
      <c r="BP451" s="142"/>
    </row>
    <row r="452" spans="1:68" s="37" customFormat="1" ht="15.75" customHeight="1" x14ac:dyDescent="0.25">
      <c r="A452" s="234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44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142"/>
      <c r="AM452" s="142"/>
      <c r="AN452" s="142"/>
      <c r="AO452" s="142"/>
      <c r="AP452" s="142"/>
      <c r="AQ452" s="142"/>
      <c r="AR452" s="142"/>
      <c r="AS452" s="142"/>
      <c r="AT452" s="142"/>
      <c r="AU452" s="142"/>
      <c r="AV452" s="142"/>
      <c r="AW452" s="142"/>
      <c r="AX452" s="142"/>
      <c r="AY452" s="142"/>
      <c r="AZ452" s="142"/>
      <c r="BA452" s="142"/>
      <c r="BB452" s="142"/>
      <c r="BC452" s="142"/>
      <c r="BD452" s="142"/>
      <c r="BE452" s="142"/>
      <c r="BF452" s="142"/>
      <c r="BG452" s="142"/>
      <c r="BH452" s="142"/>
      <c r="BI452" s="142"/>
      <c r="BJ452" s="142"/>
      <c r="BK452" s="142"/>
      <c r="BL452" s="142"/>
      <c r="BM452" s="142"/>
      <c r="BN452" s="142"/>
      <c r="BO452" s="142"/>
      <c r="BP452" s="142"/>
    </row>
    <row r="453" spans="1:68" s="37" customFormat="1" x14ac:dyDescent="0.25">
      <c r="A453" s="234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44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  <c r="AQ453" s="142"/>
      <c r="AR453" s="142"/>
      <c r="AS453" s="142"/>
      <c r="AT453" s="142"/>
      <c r="AU453" s="142"/>
      <c r="AV453" s="142"/>
      <c r="AW453" s="142"/>
      <c r="AX453" s="142"/>
      <c r="AY453" s="142"/>
      <c r="AZ453" s="142"/>
      <c r="BA453" s="142"/>
      <c r="BB453" s="142"/>
      <c r="BC453" s="142"/>
      <c r="BD453" s="142"/>
      <c r="BE453" s="142"/>
      <c r="BF453" s="142"/>
      <c r="BG453" s="142"/>
      <c r="BH453" s="142"/>
      <c r="BI453" s="142"/>
      <c r="BJ453" s="142"/>
      <c r="BK453" s="142"/>
      <c r="BL453" s="142"/>
      <c r="BM453" s="142"/>
      <c r="BN453" s="142"/>
      <c r="BO453" s="142"/>
      <c r="BP453" s="142"/>
    </row>
    <row r="454" spans="1:68" s="37" customFormat="1" ht="15.75" customHeight="1" x14ac:dyDescent="0.25">
      <c r="A454" s="234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44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42"/>
      <c r="AN454" s="142"/>
      <c r="AO454" s="142"/>
      <c r="AP454" s="142"/>
      <c r="AQ454" s="142"/>
      <c r="AR454" s="142"/>
      <c r="AS454" s="142"/>
      <c r="AT454" s="142"/>
      <c r="AU454" s="142"/>
      <c r="AV454" s="142"/>
      <c r="AW454" s="142"/>
      <c r="AX454" s="142"/>
      <c r="AY454" s="142"/>
      <c r="AZ454" s="142"/>
      <c r="BA454" s="142"/>
      <c r="BB454" s="142"/>
      <c r="BC454" s="142"/>
      <c r="BD454" s="142"/>
      <c r="BE454" s="142"/>
      <c r="BF454" s="142"/>
      <c r="BG454" s="142"/>
      <c r="BH454" s="142"/>
      <c r="BI454" s="142"/>
      <c r="BJ454" s="142"/>
      <c r="BK454" s="142"/>
      <c r="BL454" s="142"/>
      <c r="BM454" s="142"/>
      <c r="BN454" s="142"/>
      <c r="BO454" s="142"/>
      <c r="BP454" s="142"/>
    </row>
    <row r="455" spans="1:68" s="37" customFormat="1" x14ac:dyDescent="0.25">
      <c r="A455" s="234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44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Q455" s="142"/>
      <c r="AR455" s="142"/>
      <c r="AS455" s="142"/>
      <c r="AT455" s="142"/>
      <c r="AU455" s="142"/>
      <c r="AV455" s="142"/>
      <c r="AW455" s="142"/>
      <c r="AX455" s="142"/>
      <c r="AY455" s="142"/>
      <c r="AZ455" s="142"/>
      <c r="BA455" s="142"/>
      <c r="BB455" s="142"/>
      <c r="BC455" s="142"/>
      <c r="BD455" s="142"/>
      <c r="BE455" s="142"/>
      <c r="BF455" s="142"/>
      <c r="BG455" s="142"/>
      <c r="BH455" s="142"/>
      <c r="BI455" s="142"/>
      <c r="BJ455" s="142"/>
      <c r="BK455" s="142"/>
      <c r="BL455" s="142"/>
      <c r="BM455" s="142"/>
      <c r="BN455" s="142"/>
      <c r="BO455" s="142"/>
      <c r="BP455" s="142"/>
    </row>
    <row r="456" spans="1:68" s="37" customFormat="1" ht="15.75" customHeight="1" x14ac:dyDescent="0.25">
      <c r="A456" s="234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44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2"/>
      <c r="AP456" s="142"/>
      <c r="AQ456" s="142"/>
      <c r="AR456" s="142"/>
      <c r="AS456" s="142"/>
      <c r="AT456" s="142"/>
      <c r="AU456" s="142"/>
      <c r="AV456" s="142"/>
      <c r="AW456" s="142"/>
      <c r="AX456" s="142"/>
      <c r="AY456" s="142"/>
      <c r="AZ456" s="142"/>
      <c r="BA456" s="142"/>
      <c r="BB456" s="142"/>
      <c r="BC456" s="142"/>
      <c r="BD456" s="142"/>
      <c r="BE456" s="142"/>
      <c r="BF456" s="142"/>
      <c r="BG456" s="142"/>
      <c r="BH456" s="142"/>
      <c r="BI456" s="142"/>
      <c r="BJ456" s="142"/>
      <c r="BK456" s="142"/>
      <c r="BL456" s="142"/>
      <c r="BM456" s="142"/>
      <c r="BN456" s="142"/>
      <c r="BO456" s="142"/>
      <c r="BP456" s="142"/>
    </row>
    <row r="457" spans="1:68" s="37" customFormat="1" x14ac:dyDescent="0.25">
      <c r="A457" s="234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44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42"/>
      <c r="AJ457" s="142"/>
      <c r="AK457" s="142"/>
      <c r="AL457" s="142"/>
      <c r="AM457" s="142"/>
      <c r="AN457" s="142"/>
      <c r="AO457" s="142"/>
      <c r="AP457" s="142"/>
      <c r="AQ457" s="142"/>
      <c r="AR457" s="142"/>
      <c r="AS457" s="142"/>
      <c r="AT457" s="142"/>
      <c r="AU457" s="142"/>
      <c r="AV457" s="142"/>
      <c r="AW457" s="142"/>
      <c r="AX457" s="142"/>
      <c r="AY457" s="142"/>
      <c r="AZ457" s="142"/>
      <c r="BA457" s="142"/>
      <c r="BB457" s="142"/>
      <c r="BC457" s="142"/>
      <c r="BD457" s="142"/>
      <c r="BE457" s="142"/>
      <c r="BF457" s="142"/>
      <c r="BG457" s="142"/>
      <c r="BH457" s="142"/>
      <c r="BI457" s="142"/>
      <c r="BJ457" s="142"/>
      <c r="BK457" s="142"/>
      <c r="BL457" s="142"/>
      <c r="BM457" s="142"/>
      <c r="BN457" s="142"/>
      <c r="BO457" s="142"/>
      <c r="BP457" s="142"/>
    </row>
    <row r="458" spans="1:68" s="37" customFormat="1" ht="15.75" customHeight="1" x14ac:dyDescent="0.25">
      <c r="A458" s="234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44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2"/>
      <c r="AP458" s="142"/>
      <c r="AQ458" s="142"/>
      <c r="AR458" s="142"/>
      <c r="AS458" s="142"/>
      <c r="AT458" s="142"/>
      <c r="AU458" s="142"/>
      <c r="AV458" s="142"/>
      <c r="AW458" s="142"/>
      <c r="AX458" s="142"/>
      <c r="AY458" s="142"/>
      <c r="AZ458" s="142"/>
      <c r="BA458" s="142"/>
      <c r="BB458" s="142"/>
      <c r="BC458" s="142"/>
      <c r="BD458" s="142"/>
      <c r="BE458" s="142"/>
      <c r="BF458" s="142"/>
      <c r="BG458" s="142"/>
      <c r="BH458" s="142"/>
      <c r="BI458" s="142"/>
      <c r="BJ458" s="142"/>
      <c r="BK458" s="142"/>
      <c r="BL458" s="142"/>
      <c r="BM458" s="142"/>
      <c r="BN458" s="142"/>
      <c r="BO458" s="142"/>
      <c r="BP458" s="142"/>
    </row>
    <row r="459" spans="1:68" s="37" customFormat="1" x14ac:dyDescent="0.25">
      <c r="A459" s="234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44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  <c r="AQ459" s="142"/>
      <c r="AR459" s="142"/>
      <c r="AS459" s="142"/>
      <c r="AT459" s="142"/>
      <c r="AU459" s="142"/>
      <c r="AV459" s="142"/>
      <c r="AW459" s="142"/>
      <c r="AX459" s="142"/>
      <c r="AY459" s="142"/>
      <c r="AZ459" s="142"/>
      <c r="BA459" s="142"/>
      <c r="BB459" s="142"/>
      <c r="BC459" s="142"/>
      <c r="BD459" s="142"/>
      <c r="BE459" s="142"/>
      <c r="BF459" s="142"/>
      <c r="BG459" s="142"/>
      <c r="BH459" s="142"/>
      <c r="BI459" s="142"/>
      <c r="BJ459" s="142"/>
      <c r="BK459" s="142"/>
      <c r="BL459" s="142"/>
      <c r="BM459" s="142"/>
      <c r="BN459" s="142"/>
      <c r="BO459" s="142"/>
      <c r="BP459" s="142"/>
    </row>
    <row r="460" spans="1:68" s="37" customFormat="1" ht="15.75" customHeight="1" x14ac:dyDescent="0.25">
      <c r="A460" s="234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44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2"/>
      <c r="AP460" s="142"/>
      <c r="AQ460" s="142"/>
      <c r="AR460" s="142"/>
      <c r="AS460" s="142"/>
      <c r="AT460" s="142"/>
      <c r="AU460" s="142"/>
      <c r="AV460" s="142"/>
      <c r="AW460" s="142"/>
      <c r="AX460" s="142"/>
      <c r="AY460" s="142"/>
      <c r="AZ460" s="142"/>
      <c r="BA460" s="142"/>
      <c r="BB460" s="142"/>
      <c r="BC460" s="142"/>
      <c r="BD460" s="142"/>
      <c r="BE460" s="142"/>
      <c r="BF460" s="142"/>
      <c r="BG460" s="142"/>
      <c r="BH460" s="142"/>
      <c r="BI460" s="142"/>
      <c r="BJ460" s="142"/>
      <c r="BK460" s="142"/>
      <c r="BL460" s="142"/>
      <c r="BM460" s="142"/>
      <c r="BN460" s="142"/>
      <c r="BO460" s="142"/>
      <c r="BP460" s="142"/>
    </row>
    <row r="461" spans="1:68" s="37" customFormat="1" x14ac:dyDescent="0.25">
      <c r="A461" s="234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44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  <c r="AQ461" s="142"/>
      <c r="AR461" s="142"/>
      <c r="AS461" s="142"/>
      <c r="AT461" s="142"/>
      <c r="AU461" s="142"/>
      <c r="AV461" s="142"/>
      <c r="AW461" s="142"/>
      <c r="AX461" s="142"/>
      <c r="AY461" s="142"/>
      <c r="AZ461" s="142"/>
      <c r="BA461" s="142"/>
      <c r="BB461" s="142"/>
      <c r="BC461" s="142"/>
      <c r="BD461" s="142"/>
      <c r="BE461" s="142"/>
      <c r="BF461" s="142"/>
      <c r="BG461" s="142"/>
      <c r="BH461" s="142"/>
      <c r="BI461" s="142"/>
      <c r="BJ461" s="142"/>
      <c r="BK461" s="142"/>
      <c r="BL461" s="142"/>
      <c r="BM461" s="142"/>
      <c r="BN461" s="142"/>
      <c r="BO461" s="142"/>
      <c r="BP461" s="142"/>
    </row>
    <row r="462" spans="1:68" s="37" customFormat="1" ht="15.75" customHeight="1" x14ac:dyDescent="0.25">
      <c r="A462" s="234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44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2"/>
      <c r="AE462" s="142"/>
      <c r="AF462" s="142"/>
      <c r="AG462" s="142"/>
      <c r="AH462" s="142"/>
      <c r="AI462" s="142"/>
      <c r="AJ462" s="142"/>
      <c r="AK462" s="142"/>
      <c r="AL462" s="142"/>
      <c r="AM462" s="142"/>
      <c r="AN462" s="142"/>
      <c r="AO462" s="142"/>
      <c r="AP462" s="142"/>
      <c r="AQ462" s="142"/>
      <c r="AR462" s="142"/>
      <c r="AS462" s="142"/>
      <c r="AT462" s="142"/>
      <c r="AU462" s="142"/>
      <c r="AV462" s="142"/>
      <c r="AW462" s="142"/>
      <c r="AX462" s="142"/>
      <c r="AY462" s="142"/>
      <c r="AZ462" s="142"/>
      <c r="BA462" s="142"/>
      <c r="BB462" s="142"/>
      <c r="BC462" s="142"/>
      <c r="BD462" s="142"/>
      <c r="BE462" s="142"/>
      <c r="BF462" s="142"/>
      <c r="BG462" s="142"/>
      <c r="BH462" s="142"/>
      <c r="BI462" s="142"/>
      <c r="BJ462" s="142"/>
      <c r="BK462" s="142"/>
      <c r="BL462" s="142"/>
      <c r="BM462" s="142"/>
      <c r="BN462" s="142"/>
      <c r="BO462" s="142"/>
      <c r="BP462" s="142"/>
    </row>
    <row r="463" spans="1:68" s="37" customFormat="1" x14ac:dyDescent="0.25">
      <c r="A463" s="234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44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Q463" s="142"/>
      <c r="AR463" s="142"/>
      <c r="AS463" s="142"/>
      <c r="AT463" s="142"/>
      <c r="AU463" s="142"/>
      <c r="AV463" s="142"/>
      <c r="AW463" s="142"/>
      <c r="AX463" s="142"/>
      <c r="AY463" s="142"/>
      <c r="AZ463" s="142"/>
      <c r="BA463" s="142"/>
      <c r="BB463" s="142"/>
      <c r="BC463" s="142"/>
      <c r="BD463" s="142"/>
      <c r="BE463" s="142"/>
      <c r="BF463" s="142"/>
      <c r="BG463" s="142"/>
      <c r="BH463" s="142"/>
      <c r="BI463" s="142"/>
      <c r="BJ463" s="142"/>
      <c r="BK463" s="142"/>
      <c r="BL463" s="142"/>
      <c r="BM463" s="142"/>
      <c r="BN463" s="142"/>
      <c r="BO463" s="142"/>
      <c r="BP463" s="142"/>
    </row>
    <row r="464" spans="1:68" s="37" customFormat="1" ht="15.75" customHeight="1" x14ac:dyDescent="0.25">
      <c r="A464" s="234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44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  <c r="AQ464" s="142"/>
      <c r="AR464" s="142"/>
      <c r="AS464" s="142"/>
      <c r="AT464" s="142"/>
      <c r="AU464" s="142"/>
      <c r="AV464" s="142"/>
      <c r="AW464" s="142"/>
      <c r="AX464" s="142"/>
      <c r="AY464" s="142"/>
      <c r="AZ464" s="142"/>
      <c r="BA464" s="142"/>
      <c r="BB464" s="142"/>
      <c r="BC464" s="142"/>
      <c r="BD464" s="142"/>
      <c r="BE464" s="142"/>
      <c r="BF464" s="142"/>
      <c r="BG464" s="142"/>
      <c r="BH464" s="142"/>
      <c r="BI464" s="142"/>
      <c r="BJ464" s="142"/>
      <c r="BK464" s="142"/>
      <c r="BL464" s="142"/>
      <c r="BM464" s="142"/>
      <c r="BN464" s="142"/>
      <c r="BO464" s="142"/>
      <c r="BP464" s="142"/>
    </row>
    <row r="465" spans="1:68" s="37" customFormat="1" x14ac:dyDescent="0.25">
      <c r="A465" s="234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44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  <c r="AQ465" s="142"/>
      <c r="AR465" s="142"/>
      <c r="AS465" s="142"/>
      <c r="AT465" s="142"/>
      <c r="AU465" s="142"/>
      <c r="AV465" s="142"/>
      <c r="AW465" s="142"/>
      <c r="AX465" s="142"/>
      <c r="AY465" s="142"/>
      <c r="AZ465" s="142"/>
      <c r="BA465" s="142"/>
      <c r="BB465" s="142"/>
      <c r="BC465" s="142"/>
      <c r="BD465" s="142"/>
      <c r="BE465" s="142"/>
      <c r="BF465" s="142"/>
      <c r="BG465" s="142"/>
      <c r="BH465" s="142"/>
      <c r="BI465" s="142"/>
      <c r="BJ465" s="142"/>
      <c r="BK465" s="142"/>
      <c r="BL465" s="142"/>
      <c r="BM465" s="142"/>
      <c r="BN465" s="142"/>
      <c r="BO465" s="142"/>
      <c r="BP465" s="142"/>
    </row>
    <row r="466" spans="1:68" s="37" customFormat="1" ht="15.75" customHeight="1" x14ac:dyDescent="0.25">
      <c r="A466" s="234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44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2"/>
      <c r="AP466" s="142"/>
      <c r="AQ466" s="142"/>
      <c r="AR466" s="142"/>
      <c r="AS466" s="142"/>
      <c r="AT466" s="142"/>
      <c r="AU466" s="142"/>
      <c r="AV466" s="142"/>
      <c r="AW466" s="142"/>
      <c r="AX466" s="142"/>
      <c r="AY466" s="142"/>
      <c r="AZ466" s="142"/>
      <c r="BA466" s="142"/>
      <c r="BB466" s="142"/>
      <c r="BC466" s="142"/>
      <c r="BD466" s="142"/>
      <c r="BE466" s="142"/>
      <c r="BF466" s="142"/>
      <c r="BG466" s="142"/>
      <c r="BH466" s="142"/>
      <c r="BI466" s="142"/>
      <c r="BJ466" s="142"/>
      <c r="BK466" s="142"/>
      <c r="BL466" s="142"/>
      <c r="BM466" s="142"/>
      <c r="BN466" s="142"/>
      <c r="BO466" s="142"/>
      <c r="BP466" s="142"/>
    </row>
    <row r="467" spans="1:68" s="37" customFormat="1" x14ac:dyDescent="0.25">
      <c r="A467" s="234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44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2"/>
      <c r="AP467" s="142"/>
      <c r="AQ467" s="142"/>
      <c r="AR467" s="142"/>
      <c r="AS467" s="142"/>
      <c r="AT467" s="142"/>
      <c r="AU467" s="142"/>
      <c r="AV467" s="142"/>
      <c r="AW467" s="142"/>
      <c r="AX467" s="142"/>
      <c r="AY467" s="142"/>
      <c r="AZ467" s="142"/>
      <c r="BA467" s="142"/>
      <c r="BB467" s="142"/>
      <c r="BC467" s="142"/>
      <c r="BD467" s="142"/>
      <c r="BE467" s="142"/>
      <c r="BF467" s="142"/>
      <c r="BG467" s="142"/>
      <c r="BH467" s="142"/>
      <c r="BI467" s="142"/>
      <c r="BJ467" s="142"/>
      <c r="BK467" s="142"/>
      <c r="BL467" s="142"/>
      <c r="BM467" s="142"/>
      <c r="BN467" s="142"/>
      <c r="BO467" s="142"/>
      <c r="BP467" s="142"/>
    </row>
    <row r="468" spans="1:68" s="37" customFormat="1" ht="15.75" customHeight="1" x14ac:dyDescent="0.25">
      <c r="A468" s="234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44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  <c r="AQ468" s="142"/>
      <c r="AR468" s="142"/>
      <c r="AS468" s="142"/>
      <c r="AT468" s="142"/>
      <c r="AU468" s="142"/>
      <c r="AV468" s="142"/>
      <c r="AW468" s="142"/>
      <c r="AX468" s="142"/>
      <c r="AY468" s="142"/>
      <c r="AZ468" s="142"/>
      <c r="BA468" s="142"/>
      <c r="BB468" s="142"/>
      <c r="BC468" s="142"/>
      <c r="BD468" s="142"/>
      <c r="BE468" s="142"/>
      <c r="BF468" s="142"/>
      <c r="BG468" s="142"/>
      <c r="BH468" s="142"/>
      <c r="BI468" s="142"/>
      <c r="BJ468" s="142"/>
      <c r="BK468" s="142"/>
      <c r="BL468" s="142"/>
      <c r="BM468" s="142"/>
      <c r="BN468" s="142"/>
      <c r="BO468" s="142"/>
      <c r="BP468" s="142"/>
    </row>
    <row r="469" spans="1:68" s="37" customFormat="1" x14ac:dyDescent="0.25">
      <c r="A469" s="234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44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  <c r="AQ469" s="142"/>
      <c r="AR469" s="142"/>
      <c r="AS469" s="142"/>
      <c r="AT469" s="142"/>
      <c r="AU469" s="142"/>
      <c r="AV469" s="142"/>
      <c r="AW469" s="142"/>
      <c r="AX469" s="142"/>
      <c r="AY469" s="142"/>
      <c r="AZ469" s="142"/>
      <c r="BA469" s="142"/>
      <c r="BB469" s="142"/>
      <c r="BC469" s="142"/>
      <c r="BD469" s="142"/>
      <c r="BE469" s="142"/>
      <c r="BF469" s="142"/>
      <c r="BG469" s="142"/>
      <c r="BH469" s="142"/>
      <c r="BI469" s="142"/>
      <c r="BJ469" s="142"/>
      <c r="BK469" s="142"/>
      <c r="BL469" s="142"/>
      <c r="BM469" s="142"/>
      <c r="BN469" s="142"/>
      <c r="BO469" s="142"/>
      <c r="BP469" s="142"/>
    </row>
    <row r="470" spans="1:68" s="37" customFormat="1" ht="15.75" customHeight="1" x14ac:dyDescent="0.25">
      <c r="A470" s="234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44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  <c r="AQ470" s="142"/>
      <c r="AR470" s="142"/>
      <c r="AS470" s="142"/>
      <c r="AT470" s="142"/>
      <c r="AU470" s="142"/>
      <c r="AV470" s="142"/>
      <c r="AW470" s="142"/>
      <c r="AX470" s="142"/>
      <c r="AY470" s="142"/>
      <c r="AZ470" s="142"/>
      <c r="BA470" s="142"/>
      <c r="BB470" s="142"/>
      <c r="BC470" s="142"/>
      <c r="BD470" s="142"/>
      <c r="BE470" s="142"/>
      <c r="BF470" s="142"/>
      <c r="BG470" s="142"/>
      <c r="BH470" s="142"/>
      <c r="BI470" s="142"/>
      <c r="BJ470" s="142"/>
      <c r="BK470" s="142"/>
      <c r="BL470" s="142"/>
      <c r="BM470" s="142"/>
      <c r="BN470" s="142"/>
      <c r="BO470" s="142"/>
      <c r="BP470" s="142"/>
    </row>
    <row r="471" spans="1:68" s="37" customFormat="1" x14ac:dyDescent="0.25">
      <c r="A471" s="234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44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  <c r="AQ471" s="142"/>
      <c r="AR471" s="142"/>
      <c r="AS471" s="142"/>
      <c r="AT471" s="142"/>
      <c r="AU471" s="142"/>
      <c r="AV471" s="142"/>
      <c r="AW471" s="142"/>
      <c r="AX471" s="142"/>
      <c r="AY471" s="142"/>
      <c r="AZ471" s="142"/>
      <c r="BA471" s="142"/>
      <c r="BB471" s="142"/>
      <c r="BC471" s="142"/>
      <c r="BD471" s="142"/>
      <c r="BE471" s="142"/>
      <c r="BF471" s="142"/>
      <c r="BG471" s="142"/>
      <c r="BH471" s="142"/>
      <c r="BI471" s="142"/>
      <c r="BJ471" s="142"/>
      <c r="BK471" s="142"/>
      <c r="BL471" s="142"/>
      <c r="BM471" s="142"/>
      <c r="BN471" s="142"/>
      <c r="BO471" s="142"/>
      <c r="BP471" s="142"/>
    </row>
    <row r="472" spans="1:68" s="37" customFormat="1" ht="15.75" customHeight="1" x14ac:dyDescent="0.25">
      <c r="A472" s="234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44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  <c r="AQ472" s="142"/>
      <c r="AR472" s="142"/>
      <c r="AS472" s="142"/>
      <c r="AT472" s="142"/>
      <c r="AU472" s="142"/>
      <c r="AV472" s="142"/>
      <c r="AW472" s="142"/>
      <c r="AX472" s="142"/>
      <c r="AY472" s="142"/>
      <c r="AZ472" s="142"/>
      <c r="BA472" s="142"/>
      <c r="BB472" s="142"/>
      <c r="BC472" s="142"/>
      <c r="BD472" s="142"/>
      <c r="BE472" s="142"/>
      <c r="BF472" s="142"/>
      <c r="BG472" s="142"/>
      <c r="BH472" s="142"/>
      <c r="BI472" s="142"/>
      <c r="BJ472" s="142"/>
      <c r="BK472" s="142"/>
      <c r="BL472" s="142"/>
      <c r="BM472" s="142"/>
      <c r="BN472" s="142"/>
      <c r="BO472" s="142"/>
      <c r="BP472" s="142"/>
    </row>
    <row r="473" spans="1:68" s="37" customFormat="1" x14ac:dyDescent="0.25">
      <c r="A473" s="234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44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  <c r="AQ473" s="142"/>
      <c r="AR473" s="142"/>
      <c r="AS473" s="142"/>
      <c r="AT473" s="142"/>
      <c r="AU473" s="142"/>
      <c r="AV473" s="142"/>
      <c r="AW473" s="142"/>
      <c r="AX473" s="142"/>
      <c r="AY473" s="142"/>
      <c r="AZ473" s="142"/>
      <c r="BA473" s="142"/>
      <c r="BB473" s="142"/>
      <c r="BC473" s="142"/>
      <c r="BD473" s="142"/>
      <c r="BE473" s="142"/>
      <c r="BF473" s="142"/>
      <c r="BG473" s="142"/>
      <c r="BH473" s="142"/>
      <c r="BI473" s="142"/>
      <c r="BJ473" s="142"/>
      <c r="BK473" s="142"/>
      <c r="BL473" s="142"/>
      <c r="BM473" s="142"/>
      <c r="BN473" s="142"/>
      <c r="BO473" s="142"/>
      <c r="BP473" s="142"/>
    </row>
    <row r="474" spans="1:68" s="37" customFormat="1" ht="15.75" customHeight="1" x14ac:dyDescent="0.25">
      <c r="A474" s="234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44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  <c r="AQ474" s="142"/>
      <c r="AR474" s="142"/>
      <c r="AS474" s="142"/>
      <c r="AT474" s="142"/>
      <c r="AU474" s="142"/>
      <c r="AV474" s="142"/>
      <c r="AW474" s="142"/>
      <c r="AX474" s="142"/>
      <c r="AY474" s="142"/>
      <c r="AZ474" s="142"/>
      <c r="BA474" s="142"/>
      <c r="BB474" s="142"/>
      <c r="BC474" s="142"/>
      <c r="BD474" s="142"/>
      <c r="BE474" s="142"/>
      <c r="BF474" s="142"/>
      <c r="BG474" s="142"/>
      <c r="BH474" s="142"/>
      <c r="BI474" s="142"/>
      <c r="BJ474" s="142"/>
      <c r="BK474" s="142"/>
      <c r="BL474" s="142"/>
      <c r="BM474" s="142"/>
      <c r="BN474" s="142"/>
      <c r="BO474" s="142"/>
      <c r="BP474" s="142"/>
    </row>
    <row r="475" spans="1:68" s="37" customFormat="1" x14ac:dyDescent="0.25">
      <c r="A475" s="234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44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  <c r="AQ475" s="142"/>
      <c r="AR475" s="142"/>
      <c r="AS475" s="142"/>
      <c r="AT475" s="142"/>
      <c r="AU475" s="142"/>
      <c r="AV475" s="142"/>
      <c r="AW475" s="142"/>
      <c r="AX475" s="142"/>
      <c r="AY475" s="142"/>
      <c r="AZ475" s="142"/>
      <c r="BA475" s="142"/>
      <c r="BB475" s="142"/>
      <c r="BC475" s="142"/>
      <c r="BD475" s="142"/>
      <c r="BE475" s="142"/>
      <c r="BF475" s="142"/>
      <c r="BG475" s="142"/>
      <c r="BH475" s="142"/>
      <c r="BI475" s="142"/>
      <c r="BJ475" s="142"/>
      <c r="BK475" s="142"/>
      <c r="BL475" s="142"/>
      <c r="BM475" s="142"/>
      <c r="BN475" s="142"/>
      <c r="BO475" s="142"/>
      <c r="BP475" s="142"/>
    </row>
    <row r="476" spans="1:68" s="37" customFormat="1" ht="15.75" customHeight="1" x14ac:dyDescent="0.25">
      <c r="A476" s="234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44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  <c r="AQ476" s="142"/>
      <c r="AR476" s="142"/>
      <c r="AS476" s="142"/>
      <c r="AT476" s="142"/>
      <c r="AU476" s="142"/>
      <c r="AV476" s="142"/>
      <c r="AW476" s="142"/>
      <c r="AX476" s="142"/>
      <c r="AY476" s="142"/>
      <c r="AZ476" s="142"/>
      <c r="BA476" s="142"/>
      <c r="BB476" s="142"/>
      <c r="BC476" s="142"/>
      <c r="BD476" s="142"/>
      <c r="BE476" s="142"/>
      <c r="BF476" s="142"/>
      <c r="BG476" s="142"/>
      <c r="BH476" s="142"/>
      <c r="BI476" s="142"/>
      <c r="BJ476" s="142"/>
      <c r="BK476" s="142"/>
      <c r="BL476" s="142"/>
      <c r="BM476" s="142"/>
      <c r="BN476" s="142"/>
      <c r="BO476" s="142"/>
      <c r="BP476" s="142"/>
    </row>
    <row r="477" spans="1:68" s="37" customFormat="1" x14ac:dyDescent="0.25">
      <c r="A477" s="234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44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  <c r="AQ477" s="142"/>
      <c r="AR477" s="142"/>
      <c r="AS477" s="142"/>
      <c r="AT477" s="142"/>
      <c r="AU477" s="142"/>
      <c r="AV477" s="142"/>
      <c r="AW477" s="142"/>
      <c r="AX477" s="142"/>
      <c r="AY477" s="142"/>
      <c r="AZ477" s="142"/>
      <c r="BA477" s="142"/>
      <c r="BB477" s="142"/>
      <c r="BC477" s="142"/>
      <c r="BD477" s="142"/>
      <c r="BE477" s="142"/>
      <c r="BF477" s="142"/>
      <c r="BG477" s="142"/>
      <c r="BH477" s="142"/>
      <c r="BI477" s="142"/>
      <c r="BJ477" s="142"/>
      <c r="BK477" s="142"/>
      <c r="BL477" s="142"/>
      <c r="BM477" s="142"/>
      <c r="BN477" s="142"/>
      <c r="BO477" s="142"/>
      <c r="BP477" s="142"/>
    </row>
    <row r="478" spans="1:68" s="37" customFormat="1" ht="15.75" customHeight="1" x14ac:dyDescent="0.25">
      <c r="A478" s="234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44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142"/>
      <c r="AO478" s="142"/>
      <c r="AP478" s="142"/>
      <c r="AQ478" s="142"/>
      <c r="AR478" s="142"/>
      <c r="AS478" s="142"/>
      <c r="AT478" s="142"/>
      <c r="AU478" s="142"/>
      <c r="AV478" s="142"/>
      <c r="AW478" s="142"/>
      <c r="AX478" s="142"/>
      <c r="AY478" s="142"/>
      <c r="AZ478" s="142"/>
      <c r="BA478" s="142"/>
      <c r="BB478" s="142"/>
      <c r="BC478" s="142"/>
      <c r="BD478" s="142"/>
      <c r="BE478" s="142"/>
      <c r="BF478" s="142"/>
      <c r="BG478" s="142"/>
      <c r="BH478" s="142"/>
      <c r="BI478" s="142"/>
      <c r="BJ478" s="142"/>
      <c r="BK478" s="142"/>
      <c r="BL478" s="142"/>
      <c r="BM478" s="142"/>
      <c r="BN478" s="142"/>
      <c r="BO478" s="142"/>
      <c r="BP478" s="142"/>
    </row>
    <row r="479" spans="1:68" s="37" customFormat="1" x14ac:dyDescent="0.25">
      <c r="A479" s="234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44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2"/>
      <c r="AM479" s="142"/>
      <c r="AN479" s="142"/>
      <c r="AO479" s="142"/>
      <c r="AP479" s="142"/>
      <c r="AQ479" s="142"/>
      <c r="AR479" s="142"/>
      <c r="AS479" s="142"/>
      <c r="AT479" s="142"/>
      <c r="AU479" s="142"/>
      <c r="AV479" s="142"/>
      <c r="AW479" s="142"/>
      <c r="AX479" s="142"/>
      <c r="AY479" s="142"/>
      <c r="AZ479" s="142"/>
      <c r="BA479" s="142"/>
      <c r="BB479" s="142"/>
      <c r="BC479" s="142"/>
      <c r="BD479" s="142"/>
      <c r="BE479" s="142"/>
      <c r="BF479" s="142"/>
      <c r="BG479" s="142"/>
      <c r="BH479" s="142"/>
      <c r="BI479" s="142"/>
      <c r="BJ479" s="142"/>
      <c r="BK479" s="142"/>
      <c r="BL479" s="142"/>
      <c r="BM479" s="142"/>
      <c r="BN479" s="142"/>
      <c r="BO479" s="142"/>
      <c r="BP479" s="142"/>
    </row>
    <row r="480" spans="1:68" s="37" customFormat="1" ht="15.75" customHeight="1" x14ac:dyDescent="0.25">
      <c r="A480" s="234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44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142"/>
      <c r="AO480" s="142"/>
      <c r="AP480" s="142"/>
      <c r="AQ480" s="142"/>
      <c r="AR480" s="142"/>
      <c r="AS480" s="142"/>
      <c r="AT480" s="142"/>
      <c r="AU480" s="142"/>
      <c r="AV480" s="142"/>
      <c r="AW480" s="142"/>
      <c r="AX480" s="142"/>
      <c r="AY480" s="142"/>
      <c r="AZ480" s="142"/>
      <c r="BA480" s="142"/>
      <c r="BB480" s="142"/>
      <c r="BC480" s="142"/>
      <c r="BD480" s="142"/>
      <c r="BE480" s="142"/>
      <c r="BF480" s="142"/>
      <c r="BG480" s="142"/>
      <c r="BH480" s="142"/>
      <c r="BI480" s="142"/>
      <c r="BJ480" s="142"/>
      <c r="BK480" s="142"/>
      <c r="BL480" s="142"/>
      <c r="BM480" s="142"/>
      <c r="BN480" s="142"/>
      <c r="BO480" s="142"/>
      <c r="BP480" s="142"/>
    </row>
    <row r="481" spans="1:68" s="37" customFormat="1" x14ac:dyDescent="0.25">
      <c r="A481" s="234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44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142"/>
      <c r="AO481" s="142"/>
      <c r="AP481" s="142"/>
      <c r="AQ481" s="142"/>
      <c r="AR481" s="142"/>
      <c r="AS481" s="142"/>
      <c r="AT481" s="142"/>
      <c r="AU481" s="142"/>
      <c r="AV481" s="142"/>
      <c r="AW481" s="142"/>
      <c r="AX481" s="142"/>
      <c r="AY481" s="142"/>
      <c r="AZ481" s="142"/>
      <c r="BA481" s="142"/>
      <c r="BB481" s="142"/>
      <c r="BC481" s="142"/>
      <c r="BD481" s="142"/>
      <c r="BE481" s="142"/>
      <c r="BF481" s="142"/>
      <c r="BG481" s="142"/>
      <c r="BH481" s="142"/>
      <c r="BI481" s="142"/>
      <c r="BJ481" s="142"/>
      <c r="BK481" s="142"/>
      <c r="BL481" s="142"/>
      <c r="BM481" s="142"/>
      <c r="BN481" s="142"/>
      <c r="BO481" s="142"/>
      <c r="BP481" s="142"/>
    </row>
    <row r="482" spans="1:68" s="37" customFormat="1" ht="15.75" customHeight="1" x14ac:dyDescent="0.25">
      <c r="A482" s="234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44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142"/>
      <c r="AO482" s="142"/>
      <c r="AP482" s="142"/>
      <c r="AQ482" s="142"/>
      <c r="AR482" s="142"/>
      <c r="AS482" s="142"/>
      <c r="AT482" s="142"/>
      <c r="AU482" s="142"/>
      <c r="AV482" s="142"/>
      <c r="AW482" s="142"/>
      <c r="AX482" s="142"/>
      <c r="AY482" s="142"/>
      <c r="AZ482" s="142"/>
      <c r="BA482" s="142"/>
      <c r="BB482" s="142"/>
      <c r="BC482" s="142"/>
      <c r="BD482" s="142"/>
      <c r="BE482" s="142"/>
      <c r="BF482" s="142"/>
      <c r="BG482" s="142"/>
      <c r="BH482" s="142"/>
      <c r="BI482" s="142"/>
      <c r="BJ482" s="142"/>
      <c r="BK482" s="142"/>
      <c r="BL482" s="142"/>
      <c r="BM482" s="142"/>
      <c r="BN482" s="142"/>
      <c r="BO482" s="142"/>
      <c r="BP482" s="142"/>
    </row>
    <row r="483" spans="1:68" s="37" customFormat="1" x14ac:dyDescent="0.25">
      <c r="A483" s="234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44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/>
      <c r="AQ483" s="142"/>
      <c r="AR483" s="142"/>
      <c r="AS483" s="142"/>
      <c r="AT483" s="142"/>
      <c r="AU483" s="142"/>
      <c r="AV483" s="142"/>
      <c r="AW483" s="142"/>
      <c r="AX483" s="142"/>
      <c r="AY483" s="142"/>
      <c r="AZ483" s="142"/>
      <c r="BA483" s="142"/>
      <c r="BB483" s="142"/>
      <c r="BC483" s="142"/>
      <c r="BD483" s="142"/>
      <c r="BE483" s="142"/>
      <c r="BF483" s="142"/>
      <c r="BG483" s="142"/>
      <c r="BH483" s="142"/>
      <c r="BI483" s="142"/>
      <c r="BJ483" s="142"/>
      <c r="BK483" s="142"/>
      <c r="BL483" s="142"/>
      <c r="BM483" s="142"/>
      <c r="BN483" s="142"/>
      <c r="BO483" s="142"/>
      <c r="BP483" s="142"/>
    </row>
    <row r="484" spans="1:68" s="37" customFormat="1" ht="15.75" customHeight="1" x14ac:dyDescent="0.25">
      <c r="A484" s="234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44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/>
      <c r="AQ484" s="142"/>
      <c r="AR484" s="142"/>
      <c r="AS484" s="142"/>
      <c r="AT484" s="142"/>
      <c r="AU484" s="142"/>
      <c r="AV484" s="142"/>
      <c r="AW484" s="142"/>
      <c r="AX484" s="142"/>
      <c r="AY484" s="142"/>
      <c r="AZ484" s="142"/>
      <c r="BA484" s="142"/>
      <c r="BB484" s="142"/>
      <c r="BC484" s="142"/>
      <c r="BD484" s="142"/>
      <c r="BE484" s="142"/>
      <c r="BF484" s="142"/>
      <c r="BG484" s="142"/>
      <c r="BH484" s="142"/>
      <c r="BI484" s="142"/>
      <c r="BJ484" s="142"/>
      <c r="BK484" s="142"/>
      <c r="BL484" s="142"/>
      <c r="BM484" s="142"/>
      <c r="BN484" s="142"/>
      <c r="BO484" s="142"/>
      <c r="BP484" s="142"/>
    </row>
    <row r="485" spans="1:68" s="37" customFormat="1" x14ac:dyDescent="0.25">
      <c r="A485" s="234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44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  <c r="AQ485" s="142"/>
      <c r="AR485" s="142"/>
      <c r="AS485" s="142"/>
      <c r="AT485" s="142"/>
      <c r="AU485" s="142"/>
      <c r="AV485" s="142"/>
      <c r="AW485" s="142"/>
      <c r="AX485" s="142"/>
      <c r="AY485" s="142"/>
      <c r="AZ485" s="142"/>
      <c r="BA485" s="142"/>
      <c r="BB485" s="142"/>
      <c r="BC485" s="142"/>
      <c r="BD485" s="142"/>
      <c r="BE485" s="142"/>
      <c r="BF485" s="142"/>
      <c r="BG485" s="142"/>
      <c r="BH485" s="142"/>
      <c r="BI485" s="142"/>
      <c r="BJ485" s="142"/>
      <c r="BK485" s="142"/>
      <c r="BL485" s="142"/>
      <c r="BM485" s="142"/>
      <c r="BN485" s="142"/>
      <c r="BO485" s="142"/>
      <c r="BP485" s="142"/>
    </row>
    <row r="486" spans="1:68" s="37" customFormat="1" ht="15.75" customHeight="1" x14ac:dyDescent="0.25">
      <c r="A486" s="234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44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  <c r="AQ486" s="142"/>
      <c r="AR486" s="142"/>
      <c r="AS486" s="142"/>
      <c r="AT486" s="142"/>
      <c r="AU486" s="142"/>
      <c r="AV486" s="142"/>
      <c r="AW486" s="142"/>
      <c r="AX486" s="142"/>
      <c r="AY486" s="142"/>
      <c r="AZ486" s="142"/>
      <c r="BA486" s="142"/>
      <c r="BB486" s="142"/>
      <c r="BC486" s="142"/>
      <c r="BD486" s="142"/>
      <c r="BE486" s="142"/>
      <c r="BF486" s="142"/>
      <c r="BG486" s="142"/>
      <c r="BH486" s="142"/>
      <c r="BI486" s="142"/>
      <c r="BJ486" s="142"/>
      <c r="BK486" s="142"/>
      <c r="BL486" s="142"/>
      <c r="BM486" s="142"/>
      <c r="BN486" s="142"/>
      <c r="BO486" s="142"/>
      <c r="BP486" s="142"/>
    </row>
    <row r="487" spans="1:68" s="37" customFormat="1" x14ac:dyDescent="0.25">
      <c r="A487" s="234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44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Q487" s="142"/>
      <c r="AR487" s="142"/>
      <c r="AS487" s="142"/>
      <c r="AT487" s="142"/>
      <c r="AU487" s="142"/>
      <c r="AV487" s="142"/>
      <c r="AW487" s="142"/>
      <c r="AX487" s="142"/>
      <c r="AY487" s="142"/>
      <c r="AZ487" s="142"/>
      <c r="BA487" s="142"/>
      <c r="BB487" s="142"/>
      <c r="BC487" s="142"/>
      <c r="BD487" s="142"/>
      <c r="BE487" s="142"/>
      <c r="BF487" s="142"/>
      <c r="BG487" s="142"/>
      <c r="BH487" s="142"/>
      <c r="BI487" s="142"/>
      <c r="BJ487" s="142"/>
      <c r="BK487" s="142"/>
      <c r="BL487" s="142"/>
      <c r="BM487" s="142"/>
      <c r="BN487" s="142"/>
      <c r="BO487" s="142"/>
      <c r="BP487" s="142"/>
    </row>
    <row r="488" spans="1:68" s="37" customFormat="1" ht="15.75" customHeight="1" x14ac:dyDescent="0.25">
      <c r="A488" s="234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44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  <c r="AQ488" s="142"/>
      <c r="AR488" s="142"/>
      <c r="AS488" s="142"/>
      <c r="AT488" s="142"/>
      <c r="AU488" s="142"/>
      <c r="AV488" s="142"/>
      <c r="AW488" s="142"/>
      <c r="AX488" s="142"/>
      <c r="AY488" s="142"/>
      <c r="AZ488" s="142"/>
      <c r="BA488" s="142"/>
      <c r="BB488" s="142"/>
      <c r="BC488" s="142"/>
      <c r="BD488" s="142"/>
      <c r="BE488" s="142"/>
      <c r="BF488" s="142"/>
      <c r="BG488" s="142"/>
      <c r="BH488" s="142"/>
      <c r="BI488" s="142"/>
      <c r="BJ488" s="142"/>
      <c r="BK488" s="142"/>
      <c r="BL488" s="142"/>
      <c r="BM488" s="142"/>
      <c r="BN488" s="142"/>
      <c r="BO488" s="142"/>
      <c r="BP488" s="142"/>
    </row>
    <row r="489" spans="1:68" s="37" customFormat="1" x14ac:dyDescent="0.25">
      <c r="A489" s="234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44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  <c r="AQ489" s="142"/>
      <c r="AR489" s="142"/>
      <c r="AS489" s="142"/>
      <c r="AT489" s="142"/>
      <c r="AU489" s="142"/>
      <c r="AV489" s="142"/>
      <c r="AW489" s="142"/>
      <c r="AX489" s="142"/>
      <c r="AY489" s="142"/>
      <c r="AZ489" s="142"/>
      <c r="BA489" s="142"/>
      <c r="BB489" s="142"/>
      <c r="BC489" s="142"/>
      <c r="BD489" s="142"/>
      <c r="BE489" s="142"/>
      <c r="BF489" s="142"/>
      <c r="BG489" s="142"/>
      <c r="BH489" s="142"/>
      <c r="BI489" s="142"/>
      <c r="BJ489" s="142"/>
      <c r="BK489" s="142"/>
      <c r="BL489" s="142"/>
      <c r="BM489" s="142"/>
      <c r="BN489" s="142"/>
      <c r="BO489" s="142"/>
      <c r="BP489" s="142"/>
    </row>
    <row r="490" spans="1:68" s="37" customFormat="1" ht="15.75" customHeight="1" x14ac:dyDescent="0.25">
      <c r="A490" s="234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44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  <c r="AQ490" s="142"/>
      <c r="AR490" s="142"/>
      <c r="AS490" s="142"/>
      <c r="AT490" s="142"/>
      <c r="AU490" s="142"/>
      <c r="AV490" s="142"/>
      <c r="AW490" s="142"/>
      <c r="AX490" s="142"/>
      <c r="AY490" s="142"/>
      <c r="AZ490" s="142"/>
      <c r="BA490" s="142"/>
      <c r="BB490" s="142"/>
      <c r="BC490" s="142"/>
      <c r="BD490" s="142"/>
      <c r="BE490" s="142"/>
      <c r="BF490" s="142"/>
      <c r="BG490" s="142"/>
      <c r="BH490" s="142"/>
      <c r="BI490" s="142"/>
      <c r="BJ490" s="142"/>
      <c r="BK490" s="142"/>
      <c r="BL490" s="142"/>
      <c r="BM490" s="142"/>
      <c r="BN490" s="142"/>
      <c r="BO490" s="142"/>
      <c r="BP490" s="142"/>
    </row>
    <row r="491" spans="1:68" s="37" customFormat="1" x14ac:dyDescent="0.25">
      <c r="A491" s="234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44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  <c r="AQ491" s="142"/>
      <c r="AR491" s="142"/>
      <c r="AS491" s="142"/>
      <c r="AT491" s="142"/>
      <c r="AU491" s="142"/>
      <c r="AV491" s="142"/>
      <c r="AW491" s="142"/>
      <c r="AX491" s="142"/>
      <c r="AY491" s="142"/>
      <c r="AZ491" s="142"/>
      <c r="BA491" s="142"/>
      <c r="BB491" s="142"/>
      <c r="BC491" s="142"/>
      <c r="BD491" s="142"/>
      <c r="BE491" s="142"/>
      <c r="BF491" s="142"/>
      <c r="BG491" s="142"/>
      <c r="BH491" s="142"/>
      <c r="BI491" s="142"/>
      <c r="BJ491" s="142"/>
      <c r="BK491" s="142"/>
      <c r="BL491" s="142"/>
      <c r="BM491" s="142"/>
      <c r="BN491" s="142"/>
      <c r="BO491" s="142"/>
      <c r="BP491" s="142"/>
    </row>
    <row r="492" spans="1:68" s="37" customFormat="1" ht="15.75" customHeight="1" x14ac:dyDescent="0.25">
      <c r="A492" s="234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44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2"/>
      <c r="AP492" s="142"/>
      <c r="AQ492" s="142"/>
      <c r="AR492" s="142"/>
      <c r="AS492" s="142"/>
      <c r="AT492" s="142"/>
      <c r="AU492" s="142"/>
      <c r="AV492" s="142"/>
      <c r="AW492" s="142"/>
      <c r="AX492" s="142"/>
      <c r="AY492" s="142"/>
      <c r="AZ492" s="142"/>
      <c r="BA492" s="142"/>
      <c r="BB492" s="142"/>
      <c r="BC492" s="142"/>
      <c r="BD492" s="142"/>
      <c r="BE492" s="142"/>
      <c r="BF492" s="142"/>
      <c r="BG492" s="142"/>
      <c r="BH492" s="142"/>
      <c r="BI492" s="142"/>
      <c r="BJ492" s="142"/>
      <c r="BK492" s="142"/>
      <c r="BL492" s="142"/>
      <c r="BM492" s="142"/>
      <c r="BN492" s="142"/>
      <c r="BO492" s="142"/>
      <c r="BP492" s="142"/>
    </row>
    <row r="493" spans="1:68" s="37" customFormat="1" x14ac:dyDescent="0.25">
      <c r="A493" s="234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44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  <c r="AQ493" s="142"/>
      <c r="AR493" s="142"/>
      <c r="AS493" s="142"/>
      <c r="AT493" s="142"/>
      <c r="AU493" s="142"/>
      <c r="AV493" s="142"/>
      <c r="AW493" s="142"/>
      <c r="AX493" s="142"/>
      <c r="AY493" s="142"/>
      <c r="AZ493" s="142"/>
      <c r="BA493" s="142"/>
      <c r="BB493" s="142"/>
      <c r="BC493" s="142"/>
      <c r="BD493" s="142"/>
      <c r="BE493" s="142"/>
      <c r="BF493" s="142"/>
      <c r="BG493" s="142"/>
      <c r="BH493" s="142"/>
      <c r="BI493" s="142"/>
      <c r="BJ493" s="142"/>
      <c r="BK493" s="142"/>
      <c r="BL493" s="142"/>
      <c r="BM493" s="142"/>
      <c r="BN493" s="142"/>
      <c r="BO493" s="142"/>
      <c r="BP493" s="142"/>
    </row>
    <row r="494" spans="1:68" s="37" customFormat="1" ht="15.75" customHeight="1" x14ac:dyDescent="0.25">
      <c r="A494" s="234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44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  <c r="AQ494" s="142"/>
      <c r="AR494" s="142"/>
      <c r="AS494" s="142"/>
      <c r="AT494" s="142"/>
      <c r="AU494" s="142"/>
      <c r="AV494" s="142"/>
      <c r="AW494" s="142"/>
      <c r="AX494" s="142"/>
      <c r="AY494" s="142"/>
      <c r="AZ494" s="142"/>
      <c r="BA494" s="142"/>
      <c r="BB494" s="142"/>
      <c r="BC494" s="142"/>
      <c r="BD494" s="142"/>
      <c r="BE494" s="142"/>
      <c r="BF494" s="142"/>
      <c r="BG494" s="142"/>
      <c r="BH494" s="142"/>
      <c r="BI494" s="142"/>
      <c r="BJ494" s="142"/>
      <c r="BK494" s="142"/>
      <c r="BL494" s="142"/>
      <c r="BM494" s="142"/>
      <c r="BN494" s="142"/>
      <c r="BO494" s="142"/>
      <c r="BP494" s="142"/>
    </row>
    <row r="495" spans="1:68" s="37" customFormat="1" x14ac:dyDescent="0.25">
      <c r="A495" s="234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44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  <c r="AQ495" s="142"/>
      <c r="AR495" s="142"/>
      <c r="AS495" s="142"/>
      <c r="AT495" s="142"/>
      <c r="AU495" s="142"/>
      <c r="AV495" s="142"/>
      <c r="AW495" s="142"/>
      <c r="AX495" s="142"/>
      <c r="AY495" s="142"/>
      <c r="AZ495" s="142"/>
      <c r="BA495" s="142"/>
      <c r="BB495" s="142"/>
      <c r="BC495" s="142"/>
      <c r="BD495" s="142"/>
      <c r="BE495" s="142"/>
      <c r="BF495" s="142"/>
      <c r="BG495" s="142"/>
      <c r="BH495" s="142"/>
      <c r="BI495" s="142"/>
      <c r="BJ495" s="142"/>
      <c r="BK495" s="142"/>
      <c r="BL495" s="142"/>
      <c r="BM495" s="142"/>
      <c r="BN495" s="142"/>
      <c r="BO495" s="142"/>
      <c r="BP495" s="142"/>
    </row>
    <row r="496" spans="1:68" s="37" customFormat="1" ht="15.75" customHeight="1" x14ac:dyDescent="0.25">
      <c r="A496" s="234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44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  <c r="AQ496" s="142"/>
      <c r="AR496" s="142"/>
      <c r="AS496" s="142"/>
      <c r="AT496" s="142"/>
      <c r="AU496" s="142"/>
      <c r="AV496" s="142"/>
      <c r="AW496" s="142"/>
      <c r="AX496" s="142"/>
      <c r="AY496" s="142"/>
      <c r="AZ496" s="142"/>
      <c r="BA496" s="142"/>
      <c r="BB496" s="142"/>
      <c r="BC496" s="142"/>
      <c r="BD496" s="142"/>
      <c r="BE496" s="142"/>
      <c r="BF496" s="142"/>
      <c r="BG496" s="142"/>
      <c r="BH496" s="142"/>
      <c r="BI496" s="142"/>
      <c r="BJ496" s="142"/>
      <c r="BK496" s="142"/>
      <c r="BL496" s="142"/>
      <c r="BM496" s="142"/>
      <c r="BN496" s="142"/>
      <c r="BO496" s="142"/>
      <c r="BP496" s="142"/>
    </row>
    <row r="497" spans="1:68" s="37" customFormat="1" x14ac:dyDescent="0.25">
      <c r="A497" s="234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44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  <c r="AQ497" s="142"/>
      <c r="AR497" s="142"/>
      <c r="AS497" s="142"/>
      <c r="AT497" s="142"/>
      <c r="AU497" s="142"/>
      <c r="AV497" s="142"/>
      <c r="AW497" s="142"/>
      <c r="AX497" s="142"/>
      <c r="AY497" s="142"/>
      <c r="AZ497" s="142"/>
      <c r="BA497" s="142"/>
      <c r="BB497" s="142"/>
      <c r="BC497" s="142"/>
      <c r="BD497" s="142"/>
      <c r="BE497" s="142"/>
      <c r="BF497" s="142"/>
      <c r="BG497" s="142"/>
      <c r="BH497" s="142"/>
      <c r="BI497" s="142"/>
      <c r="BJ497" s="142"/>
      <c r="BK497" s="142"/>
      <c r="BL497" s="142"/>
      <c r="BM497" s="142"/>
      <c r="BN497" s="142"/>
      <c r="BO497" s="142"/>
      <c r="BP497" s="142"/>
    </row>
    <row r="498" spans="1:68" s="37" customFormat="1" ht="15.75" customHeight="1" x14ac:dyDescent="0.25">
      <c r="A498" s="234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44"/>
      <c r="S498" s="142"/>
      <c r="T498" s="142"/>
      <c r="U498" s="142"/>
      <c r="V498" s="142"/>
      <c r="W498" s="142"/>
      <c r="X498" s="142"/>
      <c r="Y498" s="142"/>
      <c r="Z498" s="142"/>
      <c r="AA498" s="142"/>
      <c r="AB498" s="142"/>
      <c r="AC498" s="142"/>
      <c r="AD498" s="142"/>
      <c r="AE498" s="142"/>
      <c r="AF498" s="142"/>
      <c r="AG498" s="142"/>
      <c r="AH498" s="142"/>
      <c r="AI498" s="142"/>
      <c r="AJ498" s="142"/>
      <c r="AK498" s="142"/>
      <c r="AL498" s="142"/>
      <c r="AM498" s="142"/>
      <c r="AN498" s="142"/>
      <c r="AO498" s="142"/>
      <c r="AP498" s="142"/>
      <c r="AQ498" s="142"/>
      <c r="AR498" s="142"/>
      <c r="AS498" s="142"/>
      <c r="AT498" s="142"/>
      <c r="AU498" s="142"/>
      <c r="AV498" s="142"/>
      <c r="AW498" s="142"/>
      <c r="AX498" s="142"/>
      <c r="AY498" s="142"/>
      <c r="AZ498" s="142"/>
      <c r="BA498" s="142"/>
      <c r="BB498" s="142"/>
      <c r="BC498" s="142"/>
      <c r="BD498" s="142"/>
      <c r="BE498" s="142"/>
      <c r="BF498" s="142"/>
      <c r="BG498" s="142"/>
      <c r="BH498" s="142"/>
      <c r="BI498" s="142"/>
      <c r="BJ498" s="142"/>
      <c r="BK498" s="142"/>
      <c r="BL498" s="142"/>
      <c r="BM498" s="142"/>
      <c r="BN498" s="142"/>
      <c r="BO498" s="142"/>
      <c r="BP498" s="142"/>
    </row>
    <row r="499" spans="1:68" s="37" customFormat="1" x14ac:dyDescent="0.25">
      <c r="A499" s="234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44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Q499" s="142"/>
      <c r="AR499" s="142"/>
      <c r="AS499" s="142"/>
      <c r="AT499" s="142"/>
      <c r="AU499" s="142"/>
      <c r="AV499" s="142"/>
      <c r="AW499" s="142"/>
      <c r="AX499" s="142"/>
      <c r="AY499" s="142"/>
      <c r="AZ499" s="142"/>
      <c r="BA499" s="142"/>
      <c r="BB499" s="142"/>
      <c r="BC499" s="142"/>
      <c r="BD499" s="142"/>
      <c r="BE499" s="142"/>
      <c r="BF499" s="142"/>
      <c r="BG499" s="142"/>
      <c r="BH499" s="142"/>
      <c r="BI499" s="142"/>
      <c r="BJ499" s="142"/>
      <c r="BK499" s="142"/>
      <c r="BL499" s="142"/>
      <c r="BM499" s="142"/>
      <c r="BN499" s="142"/>
      <c r="BO499" s="142"/>
      <c r="BP499" s="142"/>
    </row>
    <row r="500" spans="1:68" s="37" customFormat="1" ht="15.75" customHeight="1" x14ac:dyDescent="0.25">
      <c r="A500" s="234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44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Q500" s="142"/>
      <c r="AR500" s="142"/>
      <c r="AS500" s="142"/>
      <c r="AT500" s="142"/>
      <c r="AU500" s="142"/>
      <c r="AV500" s="142"/>
      <c r="AW500" s="142"/>
      <c r="AX500" s="142"/>
      <c r="AY500" s="142"/>
      <c r="AZ500" s="142"/>
      <c r="BA500" s="142"/>
      <c r="BB500" s="142"/>
      <c r="BC500" s="142"/>
      <c r="BD500" s="142"/>
      <c r="BE500" s="142"/>
      <c r="BF500" s="142"/>
      <c r="BG500" s="142"/>
      <c r="BH500" s="142"/>
      <c r="BI500" s="142"/>
      <c r="BJ500" s="142"/>
      <c r="BK500" s="142"/>
      <c r="BL500" s="142"/>
      <c r="BM500" s="142"/>
      <c r="BN500" s="142"/>
      <c r="BO500" s="142"/>
      <c r="BP500" s="142"/>
    </row>
    <row r="501" spans="1:68" s="37" customFormat="1" x14ac:dyDescent="0.25">
      <c r="A501" s="234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44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42"/>
      <c r="AG501" s="142"/>
      <c r="AH501" s="142"/>
      <c r="AI501" s="142"/>
      <c r="AJ501" s="142"/>
      <c r="AK501" s="142"/>
      <c r="AL501" s="142"/>
      <c r="AM501" s="142"/>
      <c r="AN501" s="142"/>
      <c r="AO501" s="142"/>
      <c r="AP501" s="142"/>
      <c r="AQ501" s="142"/>
      <c r="AR501" s="142"/>
      <c r="AS501" s="142"/>
      <c r="AT501" s="142"/>
      <c r="AU501" s="142"/>
      <c r="AV501" s="142"/>
      <c r="AW501" s="142"/>
      <c r="AX501" s="142"/>
      <c r="AY501" s="142"/>
      <c r="AZ501" s="142"/>
      <c r="BA501" s="142"/>
      <c r="BB501" s="142"/>
      <c r="BC501" s="142"/>
      <c r="BD501" s="142"/>
      <c r="BE501" s="142"/>
      <c r="BF501" s="142"/>
      <c r="BG501" s="142"/>
      <c r="BH501" s="142"/>
      <c r="BI501" s="142"/>
      <c r="BJ501" s="142"/>
      <c r="BK501" s="142"/>
      <c r="BL501" s="142"/>
      <c r="BM501" s="142"/>
      <c r="BN501" s="142"/>
      <c r="BO501" s="142"/>
      <c r="BP501" s="142"/>
    </row>
    <row r="502" spans="1:68" s="37" customFormat="1" ht="15.75" customHeight="1" x14ac:dyDescent="0.25">
      <c r="A502" s="234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44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2"/>
      <c r="AK502" s="142"/>
      <c r="AL502" s="142"/>
      <c r="AM502" s="142"/>
      <c r="AN502" s="142"/>
      <c r="AO502" s="142"/>
      <c r="AP502" s="142"/>
      <c r="AQ502" s="142"/>
      <c r="AR502" s="142"/>
      <c r="AS502" s="142"/>
      <c r="AT502" s="142"/>
      <c r="AU502" s="142"/>
      <c r="AV502" s="142"/>
      <c r="AW502" s="142"/>
      <c r="AX502" s="142"/>
      <c r="AY502" s="142"/>
      <c r="AZ502" s="142"/>
      <c r="BA502" s="142"/>
      <c r="BB502" s="142"/>
      <c r="BC502" s="142"/>
      <c r="BD502" s="142"/>
      <c r="BE502" s="142"/>
      <c r="BF502" s="142"/>
      <c r="BG502" s="142"/>
      <c r="BH502" s="142"/>
      <c r="BI502" s="142"/>
      <c r="BJ502" s="142"/>
      <c r="BK502" s="142"/>
      <c r="BL502" s="142"/>
      <c r="BM502" s="142"/>
      <c r="BN502" s="142"/>
      <c r="BO502" s="142"/>
      <c r="BP502" s="142"/>
    </row>
    <row r="503" spans="1:68" s="37" customFormat="1" x14ac:dyDescent="0.25">
      <c r="A503" s="234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44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42"/>
      <c r="AH503" s="142"/>
      <c r="AI503" s="142"/>
      <c r="AJ503" s="142"/>
      <c r="AK503" s="142"/>
      <c r="AL503" s="142"/>
      <c r="AM503" s="142"/>
      <c r="AN503" s="142"/>
      <c r="AO503" s="142"/>
      <c r="AP503" s="142"/>
      <c r="AQ503" s="142"/>
      <c r="AR503" s="142"/>
      <c r="AS503" s="142"/>
      <c r="AT503" s="142"/>
      <c r="AU503" s="142"/>
      <c r="AV503" s="142"/>
      <c r="AW503" s="142"/>
      <c r="AX503" s="142"/>
      <c r="AY503" s="142"/>
      <c r="AZ503" s="142"/>
      <c r="BA503" s="142"/>
      <c r="BB503" s="142"/>
      <c r="BC503" s="142"/>
      <c r="BD503" s="142"/>
      <c r="BE503" s="142"/>
      <c r="BF503" s="142"/>
      <c r="BG503" s="142"/>
      <c r="BH503" s="142"/>
      <c r="BI503" s="142"/>
      <c r="BJ503" s="142"/>
      <c r="BK503" s="142"/>
      <c r="BL503" s="142"/>
      <c r="BM503" s="142"/>
      <c r="BN503" s="142"/>
      <c r="BO503" s="142"/>
      <c r="BP503" s="142"/>
    </row>
    <row r="504" spans="1:68" s="37" customFormat="1" ht="15.75" customHeight="1" x14ac:dyDescent="0.25">
      <c r="A504" s="234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44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2"/>
      <c r="AP504" s="142"/>
      <c r="AQ504" s="142"/>
      <c r="AR504" s="142"/>
      <c r="AS504" s="142"/>
      <c r="AT504" s="142"/>
      <c r="AU504" s="142"/>
      <c r="AV504" s="142"/>
      <c r="AW504" s="142"/>
      <c r="AX504" s="142"/>
      <c r="AY504" s="142"/>
      <c r="AZ504" s="142"/>
      <c r="BA504" s="142"/>
      <c r="BB504" s="142"/>
      <c r="BC504" s="142"/>
      <c r="BD504" s="142"/>
      <c r="BE504" s="142"/>
      <c r="BF504" s="142"/>
      <c r="BG504" s="142"/>
      <c r="BH504" s="142"/>
      <c r="BI504" s="142"/>
      <c r="BJ504" s="142"/>
      <c r="BK504" s="142"/>
      <c r="BL504" s="142"/>
      <c r="BM504" s="142"/>
      <c r="BN504" s="142"/>
      <c r="BO504" s="142"/>
      <c r="BP504" s="142"/>
    </row>
    <row r="505" spans="1:68" s="37" customFormat="1" x14ac:dyDescent="0.25">
      <c r="A505" s="234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44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  <c r="AQ505" s="142"/>
      <c r="AR505" s="142"/>
      <c r="AS505" s="142"/>
      <c r="AT505" s="142"/>
      <c r="AU505" s="142"/>
      <c r="AV505" s="142"/>
      <c r="AW505" s="142"/>
      <c r="AX505" s="142"/>
      <c r="AY505" s="142"/>
      <c r="AZ505" s="142"/>
      <c r="BA505" s="142"/>
      <c r="BB505" s="142"/>
      <c r="BC505" s="142"/>
      <c r="BD505" s="142"/>
      <c r="BE505" s="142"/>
      <c r="BF505" s="142"/>
      <c r="BG505" s="142"/>
      <c r="BH505" s="142"/>
      <c r="BI505" s="142"/>
      <c r="BJ505" s="142"/>
      <c r="BK505" s="142"/>
      <c r="BL505" s="142"/>
      <c r="BM505" s="142"/>
      <c r="BN505" s="142"/>
      <c r="BO505" s="142"/>
      <c r="BP505" s="142"/>
    </row>
    <row r="506" spans="1:68" s="37" customFormat="1" ht="15.75" customHeight="1" x14ac:dyDescent="0.25">
      <c r="A506" s="234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44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2"/>
      <c r="AK506" s="142"/>
      <c r="AL506" s="142"/>
      <c r="AM506" s="142"/>
      <c r="AN506" s="142"/>
      <c r="AO506" s="142"/>
      <c r="AP506" s="142"/>
      <c r="AQ506" s="142"/>
      <c r="AR506" s="142"/>
      <c r="AS506" s="142"/>
      <c r="AT506" s="142"/>
      <c r="AU506" s="142"/>
      <c r="AV506" s="142"/>
      <c r="AW506" s="142"/>
      <c r="AX506" s="142"/>
      <c r="AY506" s="142"/>
      <c r="AZ506" s="142"/>
      <c r="BA506" s="142"/>
      <c r="BB506" s="142"/>
      <c r="BC506" s="142"/>
      <c r="BD506" s="142"/>
      <c r="BE506" s="142"/>
      <c r="BF506" s="142"/>
      <c r="BG506" s="142"/>
      <c r="BH506" s="142"/>
      <c r="BI506" s="142"/>
      <c r="BJ506" s="142"/>
      <c r="BK506" s="142"/>
      <c r="BL506" s="142"/>
      <c r="BM506" s="142"/>
      <c r="BN506" s="142"/>
      <c r="BO506" s="142"/>
      <c r="BP506" s="142"/>
    </row>
    <row r="507" spans="1:68" s="37" customFormat="1" x14ac:dyDescent="0.25">
      <c r="A507" s="234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44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2"/>
      <c r="AP507" s="142"/>
      <c r="AQ507" s="142"/>
      <c r="AR507" s="142"/>
      <c r="AS507" s="142"/>
      <c r="AT507" s="142"/>
      <c r="AU507" s="142"/>
      <c r="AV507" s="142"/>
      <c r="AW507" s="142"/>
      <c r="AX507" s="142"/>
      <c r="AY507" s="142"/>
      <c r="AZ507" s="142"/>
      <c r="BA507" s="142"/>
      <c r="BB507" s="142"/>
      <c r="BC507" s="142"/>
      <c r="BD507" s="142"/>
      <c r="BE507" s="142"/>
      <c r="BF507" s="142"/>
      <c r="BG507" s="142"/>
      <c r="BH507" s="142"/>
      <c r="BI507" s="142"/>
      <c r="BJ507" s="142"/>
      <c r="BK507" s="142"/>
      <c r="BL507" s="142"/>
      <c r="BM507" s="142"/>
      <c r="BN507" s="142"/>
      <c r="BO507" s="142"/>
      <c r="BP507" s="142"/>
    </row>
    <row r="508" spans="1:68" s="37" customFormat="1" ht="15.75" customHeight="1" x14ac:dyDescent="0.25">
      <c r="A508" s="234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44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42"/>
      <c r="AJ508" s="142"/>
      <c r="AK508" s="142"/>
      <c r="AL508" s="142"/>
      <c r="AM508" s="142"/>
      <c r="AN508" s="142"/>
      <c r="AO508" s="142"/>
      <c r="AP508" s="142"/>
      <c r="AQ508" s="142"/>
      <c r="AR508" s="142"/>
      <c r="AS508" s="142"/>
      <c r="AT508" s="142"/>
      <c r="AU508" s="142"/>
      <c r="AV508" s="142"/>
      <c r="AW508" s="142"/>
      <c r="AX508" s="142"/>
      <c r="AY508" s="142"/>
      <c r="AZ508" s="142"/>
      <c r="BA508" s="142"/>
      <c r="BB508" s="142"/>
      <c r="BC508" s="142"/>
      <c r="BD508" s="142"/>
      <c r="BE508" s="142"/>
      <c r="BF508" s="142"/>
      <c r="BG508" s="142"/>
      <c r="BH508" s="142"/>
      <c r="BI508" s="142"/>
      <c r="BJ508" s="142"/>
      <c r="BK508" s="142"/>
      <c r="BL508" s="142"/>
      <c r="BM508" s="142"/>
      <c r="BN508" s="142"/>
      <c r="BO508" s="142"/>
      <c r="BP508" s="142"/>
    </row>
    <row r="509" spans="1:68" s="37" customFormat="1" x14ac:dyDescent="0.25">
      <c r="A509" s="234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44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2"/>
      <c r="AP509" s="142"/>
      <c r="AQ509" s="142"/>
      <c r="AR509" s="142"/>
      <c r="AS509" s="142"/>
      <c r="AT509" s="142"/>
      <c r="AU509" s="142"/>
      <c r="AV509" s="142"/>
      <c r="AW509" s="142"/>
      <c r="AX509" s="142"/>
      <c r="AY509" s="142"/>
      <c r="AZ509" s="142"/>
      <c r="BA509" s="142"/>
      <c r="BB509" s="142"/>
      <c r="BC509" s="142"/>
      <c r="BD509" s="142"/>
      <c r="BE509" s="142"/>
      <c r="BF509" s="142"/>
      <c r="BG509" s="142"/>
      <c r="BH509" s="142"/>
      <c r="BI509" s="142"/>
      <c r="BJ509" s="142"/>
      <c r="BK509" s="142"/>
      <c r="BL509" s="142"/>
      <c r="BM509" s="142"/>
      <c r="BN509" s="142"/>
      <c r="BO509" s="142"/>
      <c r="BP509" s="142"/>
    </row>
    <row r="510" spans="1:68" s="37" customFormat="1" ht="15.75" customHeight="1" x14ac:dyDescent="0.25">
      <c r="A510" s="234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44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2"/>
      <c r="AP510" s="142"/>
      <c r="AQ510" s="142"/>
      <c r="AR510" s="142"/>
      <c r="AS510" s="142"/>
      <c r="AT510" s="142"/>
      <c r="AU510" s="142"/>
      <c r="AV510" s="142"/>
      <c r="AW510" s="142"/>
      <c r="AX510" s="142"/>
      <c r="AY510" s="142"/>
      <c r="AZ510" s="142"/>
      <c r="BA510" s="142"/>
      <c r="BB510" s="142"/>
      <c r="BC510" s="142"/>
      <c r="BD510" s="142"/>
      <c r="BE510" s="142"/>
      <c r="BF510" s="142"/>
      <c r="BG510" s="142"/>
      <c r="BH510" s="142"/>
      <c r="BI510" s="142"/>
      <c r="BJ510" s="142"/>
      <c r="BK510" s="142"/>
      <c r="BL510" s="142"/>
      <c r="BM510" s="142"/>
      <c r="BN510" s="142"/>
      <c r="BO510" s="142"/>
      <c r="BP510" s="142"/>
    </row>
    <row r="511" spans="1:68" s="37" customFormat="1" x14ac:dyDescent="0.25">
      <c r="A511" s="234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44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42"/>
      <c r="AG511" s="142"/>
      <c r="AH511" s="142"/>
      <c r="AI511" s="142"/>
      <c r="AJ511" s="142"/>
      <c r="AK511" s="142"/>
      <c r="AL511" s="142"/>
      <c r="AM511" s="142"/>
      <c r="AN511" s="142"/>
      <c r="AO511" s="142"/>
      <c r="AP511" s="142"/>
      <c r="AQ511" s="142"/>
      <c r="AR511" s="142"/>
      <c r="AS511" s="142"/>
      <c r="AT511" s="142"/>
      <c r="AU511" s="142"/>
      <c r="AV511" s="142"/>
      <c r="AW511" s="142"/>
      <c r="AX511" s="142"/>
      <c r="AY511" s="142"/>
      <c r="AZ511" s="142"/>
      <c r="BA511" s="142"/>
      <c r="BB511" s="142"/>
      <c r="BC511" s="142"/>
      <c r="BD511" s="142"/>
      <c r="BE511" s="142"/>
      <c r="BF511" s="142"/>
      <c r="BG511" s="142"/>
      <c r="BH511" s="142"/>
      <c r="BI511" s="142"/>
      <c r="BJ511" s="142"/>
      <c r="BK511" s="142"/>
      <c r="BL511" s="142"/>
      <c r="BM511" s="142"/>
      <c r="BN511" s="142"/>
      <c r="BO511" s="142"/>
      <c r="BP511" s="142"/>
    </row>
    <row r="512" spans="1:68" s="37" customFormat="1" ht="15.75" customHeight="1" x14ac:dyDescent="0.25">
      <c r="A512" s="234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44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  <c r="AQ512" s="142"/>
      <c r="AR512" s="142"/>
      <c r="AS512" s="142"/>
      <c r="AT512" s="142"/>
      <c r="AU512" s="142"/>
      <c r="AV512" s="142"/>
      <c r="AW512" s="142"/>
      <c r="AX512" s="142"/>
      <c r="AY512" s="142"/>
      <c r="AZ512" s="142"/>
      <c r="BA512" s="142"/>
      <c r="BB512" s="142"/>
      <c r="BC512" s="142"/>
      <c r="BD512" s="142"/>
      <c r="BE512" s="142"/>
      <c r="BF512" s="142"/>
      <c r="BG512" s="142"/>
      <c r="BH512" s="142"/>
      <c r="BI512" s="142"/>
      <c r="BJ512" s="142"/>
      <c r="BK512" s="142"/>
      <c r="BL512" s="142"/>
      <c r="BM512" s="142"/>
      <c r="BN512" s="142"/>
      <c r="BO512" s="142"/>
      <c r="BP512" s="142"/>
    </row>
    <row r="513" spans="1:68" s="37" customFormat="1" x14ac:dyDescent="0.25">
      <c r="A513" s="234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44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  <c r="AQ513" s="142"/>
      <c r="AR513" s="142"/>
      <c r="AS513" s="142"/>
      <c r="AT513" s="142"/>
      <c r="AU513" s="142"/>
      <c r="AV513" s="142"/>
      <c r="AW513" s="142"/>
      <c r="AX513" s="142"/>
      <c r="AY513" s="142"/>
      <c r="AZ513" s="142"/>
      <c r="BA513" s="142"/>
      <c r="BB513" s="142"/>
      <c r="BC513" s="142"/>
      <c r="BD513" s="142"/>
      <c r="BE513" s="142"/>
      <c r="BF513" s="142"/>
      <c r="BG513" s="142"/>
      <c r="BH513" s="142"/>
      <c r="BI513" s="142"/>
      <c r="BJ513" s="142"/>
      <c r="BK513" s="142"/>
      <c r="BL513" s="142"/>
      <c r="BM513" s="142"/>
      <c r="BN513" s="142"/>
      <c r="BO513" s="142"/>
      <c r="BP513" s="142"/>
    </row>
    <row r="514" spans="1:68" s="37" customFormat="1" ht="15.75" customHeight="1" x14ac:dyDescent="0.25">
      <c r="A514" s="234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44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42"/>
      <c r="AG514" s="142"/>
      <c r="AH514" s="142"/>
      <c r="AI514" s="142"/>
      <c r="AJ514" s="142"/>
      <c r="AK514" s="142"/>
      <c r="AL514" s="142"/>
      <c r="AM514" s="142"/>
      <c r="AN514" s="142"/>
      <c r="AO514" s="142"/>
      <c r="AP514" s="142"/>
      <c r="AQ514" s="142"/>
      <c r="AR514" s="142"/>
      <c r="AS514" s="142"/>
      <c r="AT514" s="142"/>
      <c r="AU514" s="142"/>
      <c r="AV514" s="142"/>
      <c r="AW514" s="142"/>
      <c r="AX514" s="142"/>
      <c r="AY514" s="142"/>
      <c r="AZ514" s="142"/>
      <c r="BA514" s="142"/>
      <c r="BB514" s="142"/>
      <c r="BC514" s="142"/>
      <c r="BD514" s="142"/>
      <c r="BE514" s="142"/>
      <c r="BF514" s="142"/>
      <c r="BG514" s="142"/>
      <c r="BH514" s="142"/>
      <c r="BI514" s="142"/>
      <c r="BJ514" s="142"/>
      <c r="BK514" s="142"/>
      <c r="BL514" s="142"/>
      <c r="BM514" s="142"/>
      <c r="BN514" s="142"/>
      <c r="BO514" s="142"/>
      <c r="BP514" s="142"/>
    </row>
    <row r="515" spans="1:68" s="37" customFormat="1" x14ac:dyDescent="0.25">
      <c r="A515" s="234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44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/>
      <c r="AL515" s="142"/>
      <c r="AM515" s="142"/>
      <c r="AN515" s="142"/>
      <c r="AO515" s="142"/>
      <c r="AP515" s="142"/>
      <c r="AQ515" s="142"/>
      <c r="AR515" s="142"/>
      <c r="AS515" s="142"/>
      <c r="AT515" s="142"/>
      <c r="AU515" s="142"/>
      <c r="AV515" s="142"/>
      <c r="AW515" s="142"/>
      <c r="AX515" s="142"/>
      <c r="AY515" s="142"/>
      <c r="AZ515" s="142"/>
      <c r="BA515" s="142"/>
      <c r="BB515" s="142"/>
      <c r="BC515" s="142"/>
      <c r="BD515" s="142"/>
      <c r="BE515" s="142"/>
      <c r="BF515" s="142"/>
      <c r="BG515" s="142"/>
      <c r="BH515" s="142"/>
      <c r="BI515" s="142"/>
      <c r="BJ515" s="142"/>
      <c r="BK515" s="142"/>
      <c r="BL515" s="142"/>
      <c r="BM515" s="142"/>
      <c r="BN515" s="142"/>
      <c r="BO515" s="142"/>
      <c r="BP515" s="142"/>
    </row>
    <row r="516" spans="1:68" s="37" customFormat="1" ht="15.75" customHeight="1" x14ac:dyDescent="0.25">
      <c r="A516" s="234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44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2"/>
      <c r="AP516" s="142"/>
      <c r="AQ516" s="142"/>
      <c r="AR516" s="142"/>
      <c r="AS516" s="142"/>
      <c r="AT516" s="142"/>
      <c r="AU516" s="142"/>
      <c r="AV516" s="142"/>
      <c r="AW516" s="142"/>
      <c r="AX516" s="142"/>
      <c r="AY516" s="142"/>
      <c r="AZ516" s="142"/>
      <c r="BA516" s="142"/>
      <c r="BB516" s="142"/>
      <c r="BC516" s="142"/>
      <c r="BD516" s="142"/>
      <c r="BE516" s="142"/>
      <c r="BF516" s="142"/>
      <c r="BG516" s="142"/>
      <c r="BH516" s="142"/>
      <c r="BI516" s="142"/>
      <c r="BJ516" s="142"/>
      <c r="BK516" s="142"/>
      <c r="BL516" s="142"/>
      <c r="BM516" s="142"/>
      <c r="BN516" s="142"/>
      <c r="BO516" s="142"/>
      <c r="BP516" s="142"/>
    </row>
    <row r="517" spans="1:68" s="37" customFormat="1" x14ac:dyDescent="0.25">
      <c r="A517" s="234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44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42"/>
      <c r="AH517" s="142"/>
      <c r="AI517" s="142"/>
      <c r="AJ517" s="142"/>
      <c r="AK517" s="142"/>
      <c r="AL517" s="142"/>
      <c r="AM517" s="142"/>
      <c r="AN517" s="142"/>
      <c r="AO517" s="142"/>
      <c r="AP517" s="142"/>
      <c r="AQ517" s="142"/>
      <c r="AR517" s="142"/>
      <c r="AS517" s="142"/>
      <c r="AT517" s="142"/>
      <c r="AU517" s="142"/>
      <c r="AV517" s="142"/>
      <c r="AW517" s="142"/>
      <c r="AX517" s="142"/>
      <c r="AY517" s="142"/>
      <c r="AZ517" s="142"/>
      <c r="BA517" s="142"/>
      <c r="BB517" s="142"/>
      <c r="BC517" s="142"/>
      <c r="BD517" s="142"/>
      <c r="BE517" s="142"/>
      <c r="BF517" s="142"/>
      <c r="BG517" s="142"/>
      <c r="BH517" s="142"/>
      <c r="BI517" s="142"/>
      <c r="BJ517" s="142"/>
      <c r="BK517" s="142"/>
      <c r="BL517" s="142"/>
      <c r="BM517" s="142"/>
      <c r="BN517" s="142"/>
      <c r="BO517" s="142"/>
      <c r="BP517" s="142"/>
    </row>
    <row r="518" spans="1:68" s="37" customFormat="1" ht="15.75" customHeight="1" x14ac:dyDescent="0.25">
      <c r="A518" s="234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44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2"/>
      <c r="AP518" s="142"/>
      <c r="AQ518" s="142"/>
      <c r="AR518" s="142"/>
      <c r="AS518" s="142"/>
      <c r="AT518" s="142"/>
      <c r="AU518" s="142"/>
      <c r="AV518" s="142"/>
      <c r="AW518" s="142"/>
      <c r="AX518" s="142"/>
      <c r="AY518" s="142"/>
      <c r="AZ518" s="142"/>
      <c r="BA518" s="142"/>
      <c r="BB518" s="142"/>
      <c r="BC518" s="142"/>
      <c r="BD518" s="142"/>
      <c r="BE518" s="142"/>
      <c r="BF518" s="142"/>
      <c r="BG518" s="142"/>
      <c r="BH518" s="142"/>
      <c r="BI518" s="142"/>
      <c r="BJ518" s="142"/>
      <c r="BK518" s="142"/>
      <c r="BL518" s="142"/>
      <c r="BM518" s="142"/>
      <c r="BN518" s="142"/>
      <c r="BO518" s="142"/>
      <c r="BP518" s="142"/>
    </row>
    <row r="519" spans="1:68" s="37" customFormat="1" x14ac:dyDescent="0.25">
      <c r="A519" s="234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44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42"/>
      <c r="AJ519" s="142"/>
      <c r="AK519" s="142"/>
      <c r="AL519" s="142"/>
      <c r="AM519" s="142"/>
      <c r="AN519" s="142"/>
      <c r="AO519" s="142"/>
      <c r="AP519" s="142"/>
      <c r="AQ519" s="142"/>
      <c r="AR519" s="142"/>
      <c r="AS519" s="142"/>
      <c r="AT519" s="142"/>
      <c r="AU519" s="142"/>
      <c r="AV519" s="142"/>
      <c r="AW519" s="142"/>
      <c r="AX519" s="142"/>
      <c r="AY519" s="142"/>
      <c r="AZ519" s="142"/>
      <c r="BA519" s="142"/>
      <c r="BB519" s="142"/>
      <c r="BC519" s="142"/>
      <c r="BD519" s="142"/>
      <c r="BE519" s="142"/>
      <c r="BF519" s="142"/>
      <c r="BG519" s="142"/>
      <c r="BH519" s="142"/>
      <c r="BI519" s="142"/>
      <c r="BJ519" s="142"/>
      <c r="BK519" s="142"/>
      <c r="BL519" s="142"/>
      <c r="BM519" s="142"/>
      <c r="BN519" s="142"/>
      <c r="BO519" s="142"/>
      <c r="BP519" s="142"/>
    </row>
    <row r="520" spans="1:68" s="37" customFormat="1" ht="15.75" customHeight="1" x14ac:dyDescent="0.25">
      <c r="A520" s="234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44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2"/>
      <c r="AP520" s="142"/>
      <c r="AQ520" s="142"/>
      <c r="AR520" s="142"/>
      <c r="AS520" s="142"/>
      <c r="AT520" s="142"/>
      <c r="AU520" s="142"/>
      <c r="AV520" s="142"/>
      <c r="AW520" s="142"/>
      <c r="AX520" s="142"/>
      <c r="AY520" s="142"/>
      <c r="AZ520" s="142"/>
      <c r="BA520" s="142"/>
      <c r="BB520" s="142"/>
      <c r="BC520" s="142"/>
      <c r="BD520" s="142"/>
      <c r="BE520" s="142"/>
      <c r="BF520" s="142"/>
      <c r="BG520" s="142"/>
      <c r="BH520" s="142"/>
      <c r="BI520" s="142"/>
      <c r="BJ520" s="142"/>
      <c r="BK520" s="142"/>
      <c r="BL520" s="142"/>
      <c r="BM520" s="142"/>
      <c r="BN520" s="142"/>
      <c r="BO520" s="142"/>
      <c r="BP520" s="142"/>
    </row>
    <row r="521" spans="1:68" s="37" customFormat="1" x14ac:dyDescent="0.25">
      <c r="A521" s="234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44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  <c r="AQ521" s="142"/>
      <c r="AR521" s="142"/>
      <c r="AS521" s="142"/>
      <c r="AT521" s="142"/>
      <c r="AU521" s="142"/>
      <c r="AV521" s="142"/>
      <c r="AW521" s="142"/>
      <c r="AX521" s="142"/>
      <c r="AY521" s="142"/>
      <c r="AZ521" s="142"/>
      <c r="BA521" s="142"/>
      <c r="BB521" s="142"/>
      <c r="BC521" s="142"/>
      <c r="BD521" s="142"/>
      <c r="BE521" s="142"/>
      <c r="BF521" s="142"/>
      <c r="BG521" s="142"/>
      <c r="BH521" s="142"/>
      <c r="BI521" s="142"/>
      <c r="BJ521" s="142"/>
      <c r="BK521" s="142"/>
      <c r="BL521" s="142"/>
      <c r="BM521" s="142"/>
      <c r="BN521" s="142"/>
      <c r="BO521" s="142"/>
      <c r="BP521" s="142"/>
    </row>
    <row r="522" spans="1:68" s="37" customFormat="1" ht="15.75" customHeight="1" x14ac:dyDescent="0.25">
      <c r="A522" s="234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44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  <c r="AQ522" s="142"/>
      <c r="AR522" s="142"/>
      <c r="AS522" s="142"/>
      <c r="AT522" s="142"/>
      <c r="AU522" s="142"/>
      <c r="AV522" s="142"/>
      <c r="AW522" s="142"/>
      <c r="AX522" s="142"/>
      <c r="AY522" s="142"/>
      <c r="AZ522" s="142"/>
      <c r="BA522" s="142"/>
      <c r="BB522" s="142"/>
      <c r="BC522" s="142"/>
      <c r="BD522" s="142"/>
      <c r="BE522" s="142"/>
      <c r="BF522" s="142"/>
      <c r="BG522" s="142"/>
      <c r="BH522" s="142"/>
      <c r="BI522" s="142"/>
      <c r="BJ522" s="142"/>
      <c r="BK522" s="142"/>
      <c r="BL522" s="142"/>
      <c r="BM522" s="142"/>
      <c r="BN522" s="142"/>
      <c r="BO522" s="142"/>
      <c r="BP522" s="142"/>
    </row>
    <row r="523" spans="1:68" s="37" customFormat="1" x14ac:dyDescent="0.25">
      <c r="A523" s="234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44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2"/>
      <c r="AM523" s="142"/>
      <c r="AN523" s="142"/>
      <c r="AO523" s="142"/>
      <c r="AP523" s="142"/>
      <c r="AQ523" s="142"/>
      <c r="AR523" s="142"/>
      <c r="AS523" s="142"/>
      <c r="AT523" s="142"/>
      <c r="AU523" s="142"/>
      <c r="AV523" s="142"/>
      <c r="AW523" s="142"/>
      <c r="AX523" s="142"/>
      <c r="AY523" s="142"/>
      <c r="AZ523" s="142"/>
      <c r="BA523" s="142"/>
      <c r="BB523" s="142"/>
      <c r="BC523" s="142"/>
      <c r="BD523" s="142"/>
      <c r="BE523" s="142"/>
      <c r="BF523" s="142"/>
      <c r="BG523" s="142"/>
      <c r="BH523" s="142"/>
      <c r="BI523" s="142"/>
      <c r="BJ523" s="142"/>
      <c r="BK523" s="142"/>
      <c r="BL523" s="142"/>
      <c r="BM523" s="142"/>
      <c r="BN523" s="142"/>
      <c r="BO523" s="142"/>
      <c r="BP523" s="142"/>
    </row>
    <row r="524" spans="1:68" s="37" customFormat="1" ht="15.75" customHeight="1" x14ac:dyDescent="0.25">
      <c r="A524" s="234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44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/>
      <c r="AQ524" s="142"/>
      <c r="AR524" s="142"/>
      <c r="AS524" s="142"/>
      <c r="AT524" s="142"/>
      <c r="AU524" s="142"/>
      <c r="AV524" s="142"/>
      <c r="AW524" s="142"/>
      <c r="AX524" s="142"/>
      <c r="AY524" s="142"/>
      <c r="AZ524" s="142"/>
      <c r="BA524" s="142"/>
      <c r="BB524" s="142"/>
      <c r="BC524" s="142"/>
      <c r="BD524" s="142"/>
      <c r="BE524" s="142"/>
      <c r="BF524" s="142"/>
      <c r="BG524" s="142"/>
      <c r="BH524" s="142"/>
      <c r="BI524" s="142"/>
      <c r="BJ524" s="142"/>
      <c r="BK524" s="142"/>
      <c r="BL524" s="142"/>
      <c r="BM524" s="142"/>
      <c r="BN524" s="142"/>
      <c r="BO524" s="142"/>
      <c r="BP524" s="142"/>
    </row>
    <row r="525" spans="1:68" s="37" customFormat="1" x14ac:dyDescent="0.25">
      <c r="A525" s="234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44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/>
      <c r="AQ525" s="142"/>
      <c r="AR525" s="142"/>
      <c r="AS525" s="142"/>
      <c r="AT525" s="142"/>
      <c r="AU525" s="142"/>
      <c r="AV525" s="142"/>
      <c r="AW525" s="142"/>
      <c r="AX525" s="142"/>
      <c r="AY525" s="142"/>
      <c r="AZ525" s="142"/>
      <c r="BA525" s="142"/>
      <c r="BB525" s="142"/>
      <c r="BC525" s="142"/>
      <c r="BD525" s="142"/>
      <c r="BE525" s="142"/>
      <c r="BF525" s="142"/>
      <c r="BG525" s="142"/>
      <c r="BH525" s="142"/>
      <c r="BI525" s="142"/>
      <c r="BJ525" s="142"/>
      <c r="BK525" s="142"/>
      <c r="BL525" s="142"/>
      <c r="BM525" s="142"/>
      <c r="BN525" s="142"/>
      <c r="BO525" s="142"/>
      <c r="BP525" s="142"/>
    </row>
    <row r="526" spans="1:68" s="37" customFormat="1" ht="15.75" customHeight="1" x14ac:dyDescent="0.25">
      <c r="A526" s="234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44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/>
      <c r="AQ526" s="142"/>
      <c r="AR526" s="142"/>
      <c r="AS526" s="142"/>
      <c r="AT526" s="142"/>
      <c r="AU526" s="142"/>
      <c r="AV526" s="142"/>
      <c r="AW526" s="142"/>
      <c r="AX526" s="142"/>
      <c r="AY526" s="142"/>
      <c r="AZ526" s="142"/>
      <c r="BA526" s="142"/>
      <c r="BB526" s="142"/>
      <c r="BC526" s="142"/>
      <c r="BD526" s="142"/>
      <c r="BE526" s="142"/>
      <c r="BF526" s="142"/>
      <c r="BG526" s="142"/>
      <c r="BH526" s="142"/>
      <c r="BI526" s="142"/>
      <c r="BJ526" s="142"/>
      <c r="BK526" s="142"/>
      <c r="BL526" s="142"/>
      <c r="BM526" s="142"/>
      <c r="BN526" s="142"/>
      <c r="BO526" s="142"/>
      <c r="BP526" s="142"/>
    </row>
    <row r="527" spans="1:68" s="37" customFormat="1" x14ac:dyDescent="0.25">
      <c r="A527" s="234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44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42"/>
      <c r="AH527" s="142"/>
      <c r="AI527" s="142"/>
      <c r="AJ527" s="142"/>
      <c r="AK527" s="142"/>
      <c r="AL527" s="142"/>
      <c r="AM527" s="142"/>
      <c r="AN527" s="142"/>
      <c r="AO527" s="142"/>
      <c r="AP527" s="142"/>
      <c r="AQ527" s="142"/>
      <c r="AR527" s="142"/>
      <c r="AS527" s="142"/>
      <c r="AT527" s="142"/>
      <c r="AU527" s="142"/>
      <c r="AV527" s="142"/>
      <c r="AW527" s="142"/>
      <c r="AX527" s="142"/>
      <c r="AY527" s="142"/>
      <c r="AZ527" s="142"/>
      <c r="BA527" s="142"/>
      <c r="BB527" s="142"/>
      <c r="BC527" s="142"/>
      <c r="BD527" s="142"/>
      <c r="BE527" s="142"/>
      <c r="BF527" s="142"/>
      <c r="BG527" s="142"/>
      <c r="BH527" s="142"/>
      <c r="BI527" s="142"/>
      <c r="BJ527" s="142"/>
      <c r="BK527" s="142"/>
      <c r="BL527" s="142"/>
      <c r="BM527" s="142"/>
      <c r="BN527" s="142"/>
      <c r="BO527" s="142"/>
      <c r="BP527" s="142"/>
    </row>
    <row r="528" spans="1:68" s="37" customFormat="1" ht="15.75" customHeight="1" x14ac:dyDescent="0.25">
      <c r="A528" s="234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44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42"/>
      <c r="AH528" s="142"/>
      <c r="AI528" s="142"/>
      <c r="AJ528" s="142"/>
      <c r="AK528" s="142"/>
      <c r="AL528" s="142"/>
      <c r="AM528" s="142"/>
      <c r="AN528" s="142"/>
      <c r="AO528" s="142"/>
      <c r="AP528" s="142"/>
      <c r="AQ528" s="142"/>
      <c r="AR528" s="142"/>
      <c r="AS528" s="142"/>
      <c r="AT528" s="142"/>
      <c r="AU528" s="142"/>
      <c r="AV528" s="142"/>
      <c r="AW528" s="142"/>
      <c r="AX528" s="142"/>
      <c r="AY528" s="142"/>
      <c r="AZ528" s="142"/>
      <c r="BA528" s="142"/>
      <c r="BB528" s="142"/>
      <c r="BC528" s="142"/>
      <c r="BD528" s="142"/>
      <c r="BE528" s="142"/>
      <c r="BF528" s="142"/>
      <c r="BG528" s="142"/>
      <c r="BH528" s="142"/>
      <c r="BI528" s="142"/>
      <c r="BJ528" s="142"/>
      <c r="BK528" s="142"/>
      <c r="BL528" s="142"/>
      <c r="BM528" s="142"/>
      <c r="BN528" s="142"/>
      <c r="BO528" s="142"/>
      <c r="BP528" s="142"/>
    </row>
    <row r="529" spans="1:68" s="37" customFormat="1" x14ac:dyDescent="0.25">
      <c r="A529" s="234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44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42"/>
      <c r="AJ529" s="142"/>
      <c r="AK529" s="142"/>
      <c r="AL529" s="142"/>
      <c r="AM529" s="142"/>
      <c r="AN529" s="142"/>
      <c r="AO529" s="142"/>
      <c r="AP529" s="142"/>
      <c r="AQ529" s="142"/>
      <c r="AR529" s="142"/>
      <c r="AS529" s="142"/>
      <c r="AT529" s="142"/>
      <c r="AU529" s="142"/>
      <c r="AV529" s="142"/>
      <c r="AW529" s="142"/>
      <c r="AX529" s="142"/>
      <c r="AY529" s="142"/>
      <c r="AZ529" s="142"/>
      <c r="BA529" s="142"/>
      <c r="BB529" s="142"/>
      <c r="BC529" s="142"/>
      <c r="BD529" s="142"/>
      <c r="BE529" s="142"/>
      <c r="BF529" s="142"/>
      <c r="BG529" s="142"/>
      <c r="BH529" s="142"/>
      <c r="BI529" s="142"/>
      <c r="BJ529" s="142"/>
      <c r="BK529" s="142"/>
      <c r="BL529" s="142"/>
      <c r="BM529" s="142"/>
      <c r="BN529" s="142"/>
      <c r="BO529" s="142"/>
      <c r="BP529" s="142"/>
    </row>
    <row r="530" spans="1:68" s="37" customFormat="1" ht="15.75" customHeight="1" x14ac:dyDescent="0.25">
      <c r="A530" s="234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44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42"/>
      <c r="AH530" s="142"/>
      <c r="AI530" s="142"/>
      <c r="AJ530" s="142"/>
      <c r="AK530" s="142"/>
      <c r="AL530" s="142"/>
      <c r="AM530" s="142"/>
      <c r="AN530" s="142"/>
      <c r="AO530" s="142"/>
      <c r="AP530" s="142"/>
      <c r="AQ530" s="142"/>
      <c r="AR530" s="142"/>
      <c r="AS530" s="142"/>
      <c r="AT530" s="142"/>
      <c r="AU530" s="142"/>
      <c r="AV530" s="142"/>
      <c r="AW530" s="142"/>
      <c r="AX530" s="142"/>
      <c r="AY530" s="142"/>
      <c r="AZ530" s="142"/>
      <c r="BA530" s="142"/>
      <c r="BB530" s="142"/>
      <c r="BC530" s="142"/>
      <c r="BD530" s="142"/>
      <c r="BE530" s="142"/>
      <c r="BF530" s="142"/>
      <c r="BG530" s="142"/>
      <c r="BH530" s="142"/>
      <c r="BI530" s="142"/>
      <c r="BJ530" s="142"/>
      <c r="BK530" s="142"/>
      <c r="BL530" s="142"/>
      <c r="BM530" s="142"/>
      <c r="BN530" s="142"/>
      <c r="BO530" s="142"/>
      <c r="BP530" s="142"/>
    </row>
    <row r="531" spans="1:68" s="37" customFormat="1" x14ac:dyDescent="0.25">
      <c r="A531" s="234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44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2"/>
      <c r="AG531" s="142"/>
      <c r="AH531" s="142"/>
      <c r="AI531" s="142"/>
      <c r="AJ531" s="142"/>
      <c r="AK531" s="142"/>
      <c r="AL531" s="142"/>
      <c r="AM531" s="142"/>
      <c r="AN531" s="142"/>
      <c r="AO531" s="142"/>
      <c r="AP531" s="142"/>
      <c r="AQ531" s="142"/>
      <c r="AR531" s="142"/>
      <c r="AS531" s="142"/>
      <c r="AT531" s="142"/>
      <c r="AU531" s="142"/>
      <c r="AV531" s="142"/>
      <c r="AW531" s="142"/>
      <c r="AX531" s="142"/>
      <c r="AY531" s="142"/>
      <c r="AZ531" s="142"/>
      <c r="BA531" s="142"/>
      <c r="BB531" s="142"/>
      <c r="BC531" s="142"/>
      <c r="BD531" s="142"/>
      <c r="BE531" s="142"/>
      <c r="BF531" s="142"/>
      <c r="BG531" s="142"/>
      <c r="BH531" s="142"/>
      <c r="BI531" s="142"/>
      <c r="BJ531" s="142"/>
      <c r="BK531" s="142"/>
      <c r="BL531" s="142"/>
      <c r="BM531" s="142"/>
      <c r="BN531" s="142"/>
      <c r="BO531" s="142"/>
      <c r="BP531" s="142"/>
    </row>
    <row r="532" spans="1:68" s="37" customFormat="1" ht="15.75" customHeight="1" x14ac:dyDescent="0.25">
      <c r="A532" s="234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44"/>
      <c r="S532" s="142"/>
      <c r="T532" s="142"/>
      <c r="U532" s="142"/>
      <c r="V532" s="142"/>
      <c r="W532" s="142"/>
      <c r="X532" s="142"/>
      <c r="Y532" s="142"/>
      <c r="Z532" s="142"/>
      <c r="AA532" s="142"/>
      <c r="AB532" s="142"/>
      <c r="AC532" s="142"/>
      <c r="AD532" s="142"/>
      <c r="AE532" s="142"/>
      <c r="AF532" s="142"/>
      <c r="AG532" s="142"/>
      <c r="AH532" s="142"/>
      <c r="AI532" s="142"/>
      <c r="AJ532" s="142"/>
      <c r="AK532" s="142"/>
      <c r="AL532" s="142"/>
      <c r="AM532" s="142"/>
      <c r="AN532" s="142"/>
      <c r="AO532" s="142"/>
      <c r="AP532" s="142"/>
      <c r="AQ532" s="142"/>
      <c r="AR532" s="142"/>
      <c r="AS532" s="142"/>
      <c r="AT532" s="142"/>
      <c r="AU532" s="142"/>
      <c r="AV532" s="142"/>
      <c r="AW532" s="142"/>
      <c r="AX532" s="142"/>
      <c r="AY532" s="142"/>
      <c r="AZ532" s="142"/>
      <c r="BA532" s="142"/>
      <c r="BB532" s="142"/>
      <c r="BC532" s="142"/>
      <c r="BD532" s="142"/>
      <c r="BE532" s="142"/>
      <c r="BF532" s="142"/>
      <c r="BG532" s="142"/>
      <c r="BH532" s="142"/>
      <c r="BI532" s="142"/>
      <c r="BJ532" s="142"/>
      <c r="BK532" s="142"/>
      <c r="BL532" s="142"/>
      <c r="BM532" s="142"/>
      <c r="BN532" s="142"/>
      <c r="BO532" s="142"/>
      <c r="BP532" s="142"/>
    </row>
    <row r="533" spans="1:68" s="37" customFormat="1" x14ac:dyDescent="0.25">
      <c r="A533" s="234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44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Q533" s="142"/>
      <c r="AR533" s="142"/>
      <c r="AS533" s="142"/>
      <c r="AT533" s="142"/>
      <c r="AU533" s="142"/>
      <c r="AV533" s="142"/>
      <c r="AW533" s="142"/>
      <c r="AX533" s="142"/>
      <c r="AY533" s="142"/>
      <c r="AZ533" s="142"/>
      <c r="BA533" s="142"/>
      <c r="BB533" s="142"/>
      <c r="BC533" s="142"/>
      <c r="BD533" s="142"/>
      <c r="BE533" s="142"/>
      <c r="BF533" s="142"/>
      <c r="BG533" s="142"/>
      <c r="BH533" s="142"/>
      <c r="BI533" s="142"/>
      <c r="BJ533" s="142"/>
      <c r="BK533" s="142"/>
      <c r="BL533" s="142"/>
      <c r="BM533" s="142"/>
      <c r="BN533" s="142"/>
      <c r="BO533" s="142"/>
      <c r="BP533" s="142"/>
    </row>
    <row r="534" spans="1:68" s="37" customFormat="1" ht="15.75" customHeight="1" x14ac:dyDescent="0.25">
      <c r="A534" s="234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44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42"/>
      <c r="AH534" s="142"/>
      <c r="AI534" s="142"/>
      <c r="AJ534" s="142"/>
      <c r="AK534" s="142"/>
      <c r="AL534" s="142"/>
      <c r="AM534" s="142"/>
      <c r="AN534" s="142"/>
      <c r="AO534" s="142"/>
      <c r="AP534" s="142"/>
      <c r="AQ534" s="142"/>
      <c r="AR534" s="142"/>
      <c r="AS534" s="142"/>
      <c r="AT534" s="142"/>
      <c r="AU534" s="142"/>
      <c r="AV534" s="142"/>
      <c r="AW534" s="142"/>
      <c r="AX534" s="142"/>
      <c r="AY534" s="142"/>
      <c r="AZ534" s="142"/>
      <c r="BA534" s="142"/>
      <c r="BB534" s="142"/>
      <c r="BC534" s="142"/>
      <c r="BD534" s="142"/>
      <c r="BE534" s="142"/>
      <c r="BF534" s="142"/>
      <c r="BG534" s="142"/>
      <c r="BH534" s="142"/>
      <c r="BI534" s="142"/>
      <c r="BJ534" s="142"/>
      <c r="BK534" s="142"/>
      <c r="BL534" s="142"/>
      <c r="BM534" s="142"/>
      <c r="BN534" s="142"/>
      <c r="BO534" s="142"/>
      <c r="BP534" s="142"/>
    </row>
    <row r="535" spans="1:68" s="37" customFormat="1" x14ac:dyDescent="0.25">
      <c r="A535" s="234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44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/>
      <c r="AL535" s="142"/>
      <c r="AM535" s="142"/>
      <c r="AN535" s="142"/>
      <c r="AO535" s="142"/>
      <c r="AP535" s="142"/>
      <c r="AQ535" s="142"/>
      <c r="AR535" s="142"/>
      <c r="AS535" s="142"/>
      <c r="AT535" s="142"/>
      <c r="AU535" s="142"/>
      <c r="AV535" s="142"/>
      <c r="AW535" s="142"/>
      <c r="AX535" s="142"/>
      <c r="AY535" s="142"/>
      <c r="AZ535" s="142"/>
      <c r="BA535" s="142"/>
      <c r="BB535" s="142"/>
      <c r="BC535" s="142"/>
      <c r="BD535" s="142"/>
      <c r="BE535" s="142"/>
      <c r="BF535" s="142"/>
      <c r="BG535" s="142"/>
      <c r="BH535" s="142"/>
      <c r="BI535" s="142"/>
      <c r="BJ535" s="142"/>
      <c r="BK535" s="142"/>
      <c r="BL535" s="142"/>
      <c r="BM535" s="142"/>
      <c r="BN535" s="142"/>
      <c r="BO535" s="142"/>
      <c r="BP535" s="142"/>
    </row>
    <row r="536" spans="1:68" s="37" customFormat="1" ht="15.75" customHeight="1" x14ac:dyDescent="0.25">
      <c r="A536" s="234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44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42"/>
      <c r="AJ536" s="142"/>
      <c r="AK536" s="142"/>
      <c r="AL536" s="142"/>
      <c r="AM536" s="142"/>
      <c r="AN536" s="142"/>
      <c r="AO536" s="142"/>
      <c r="AP536" s="142"/>
      <c r="AQ536" s="142"/>
      <c r="AR536" s="142"/>
      <c r="AS536" s="142"/>
      <c r="AT536" s="142"/>
      <c r="AU536" s="142"/>
      <c r="AV536" s="142"/>
      <c r="AW536" s="142"/>
      <c r="AX536" s="142"/>
      <c r="AY536" s="142"/>
      <c r="AZ536" s="142"/>
      <c r="BA536" s="142"/>
      <c r="BB536" s="142"/>
      <c r="BC536" s="142"/>
      <c r="BD536" s="142"/>
      <c r="BE536" s="142"/>
      <c r="BF536" s="142"/>
      <c r="BG536" s="142"/>
      <c r="BH536" s="142"/>
      <c r="BI536" s="142"/>
      <c r="BJ536" s="142"/>
      <c r="BK536" s="142"/>
      <c r="BL536" s="142"/>
      <c r="BM536" s="142"/>
      <c r="BN536" s="142"/>
      <c r="BO536" s="142"/>
      <c r="BP536" s="142"/>
    </row>
    <row r="537" spans="1:68" s="37" customFormat="1" x14ac:dyDescent="0.25">
      <c r="A537" s="234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44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42"/>
      <c r="AJ537" s="142"/>
      <c r="AK537" s="142"/>
      <c r="AL537" s="142"/>
      <c r="AM537" s="142"/>
      <c r="AN537" s="142"/>
      <c r="AO537" s="142"/>
      <c r="AP537" s="142"/>
      <c r="AQ537" s="142"/>
      <c r="AR537" s="142"/>
      <c r="AS537" s="142"/>
      <c r="AT537" s="142"/>
      <c r="AU537" s="142"/>
      <c r="AV537" s="142"/>
      <c r="AW537" s="142"/>
      <c r="AX537" s="142"/>
      <c r="AY537" s="142"/>
      <c r="AZ537" s="142"/>
      <c r="BA537" s="142"/>
      <c r="BB537" s="142"/>
      <c r="BC537" s="142"/>
      <c r="BD537" s="142"/>
      <c r="BE537" s="142"/>
      <c r="BF537" s="142"/>
      <c r="BG537" s="142"/>
      <c r="BH537" s="142"/>
      <c r="BI537" s="142"/>
      <c r="BJ537" s="142"/>
      <c r="BK537" s="142"/>
      <c r="BL537" s="142"/>
      <c r="BM537" s="142"/>
      <c r="BN537" s="142"/>
      <c r="BO537" s="142"/>
      <c r="BP537" s="142"/>
    </row>
    <row r="538" spans="1:68" s="37" customFormat="1" ht="15.75" customHeight="1" x14ac:dyDescent="0.25">
      <c r="A538" s="234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44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2"/>
      <c r="AE538" s="142"/>
      <c r="AF538" s="142"/>
      <c r="AG538" s="142"/>
      <c r="AH538" s="142"/>
      <c r="AI538" s="142"/>
      <c r="AJ538" s="142"/>
      <c r="AK538" s="142"/>
      <c r="AL538" s="142"/>
      <c r="AM538" s="142"/>
      <c r="AN538" s="142"/>
      <c r="AO538" s="142"/>
      <c r="AP538" s="142"/>
      <c r="AQ538" s="142"/>
      <c r="AR538" s="142"/>
      <c r="AS538" s="142"/>
      <c r="AT538" s="142"/>
      <c r="AU538" s="142"/>
      <c r="AV538" s="142"/>
      <c r="AW538" s="142"/>
      <c r="AX538" s="142"/>
      <c r="AY538" s="142"/>
      <c r="AZ538" s="142"/>
      <c r="BA538" s="142"/>
      <c r="BB538" s="142"/>
      <c r="BC538" s="142"/>
      <c r="BD538" s="142"/>
      <c r="BE538" s="142"/>
      <c r="BF538" s="142"/>
      <c r="BG538" s="142"/>
      <c r="BH538" s="142"/>
      <c r="BI538" s="142"/>
      <c r="BJ538" s="142"/>
      <c r="BK538" s="142"/>
      <c r="BL538" s="142"/>
      <c r="BM538" s="142"/>
      <c r="BN538" s="142"/>
      <c r="BO538" s="142"/>
      <c r="BP538" s="142"/>
    </row>
    <row r="539" spans="1:68" s="37" customFormat="1" x14ac:dyDescent="0.25">
      <c r="A539" s="234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44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2"/>
      <c r="AP539" s="142"/>
      <c r="AQ539" s="142"/>
      <c r="AR539" s="142"/>
      <c r="AS539" s="142"/>
      <c r="AT539" s="142"/>
      <c r="AU539" s="142"/>
      <c r="AV539" s="142"/>
      <c r="AW539" s="142"/>
      <c r="AX539" s="142"/>
      <c r="AY539" s="142"/>
      <c r="AZ539" s="142"/>
      <c r="BA539" s="142"/>
      <c r="BB539" s="142"/>
      <c r="BC539" s="142"/>
      <c r="BD539" s="142"/>
      <c r="BE539" s="142"/>
      <c r="BF539" s="142"/>
      <c r="BG539" s="142"/>
      <c r="BH539" s="142"/>
      <c r="BI539" s="142"/>
      <c r="BJ539" s="142"/>
      <c r="BK539" s="142"/>
      <c r="BL539" s="142"/>
      <c r="BM539" s="142"/>
      <c r="BN539" s="142"/>
      <c r="BO539" s="142"/>
      <c r="BP539" s="142"/>
    </row>
    <row r="540" spans="1:68" s="37" customFormat="1" ht="15.75" customHeight="1" x14ac:dyDescent="0.25">
      <c r="A540" s="234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44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42"/>
      <c r="AJ540" s="142"/>
      <c r="AK540" s="142"/>
      <c r="AL540" s="142"/>
      <c r="AM540" s="142"/>
      <c r="AN540" s="142"/>
      <c r="AO540" s="142"/>
      <c r="AP540" s="142"/>
      <c r="AQ540" s="142"/>
      <c r="AR540" s="142"/>
      <c r="AS540" s="142"/>
      <c r="AT540" s="142"/>
      <c r="AU540" s="142"/>
      <c r="AV540" s="142"/>
      <c r="AW540" s="142"/>
      <c r="AX540" s="142"/>
      <c r="AY540" s="142"/>
      <c r="AZ540" s="142"/>
      <c r="BA540" s="142"/>
      <c r="BB540" s="142"/>
      <c r="BC540" s="142"/>
      <c r="BD540" s="142"/>
      <c r="BE540" s="142"/>
      <c r="BF540" s="142"/>
      <c r="BG540" s="142"/>
      <c r="BH540" s="142"/>
      <c r="BI540" s="142"/>
      <c r="BJ540" s="142"/>
      <c r="BK540" s="142"/>
      <c r="BL540" s="142"/>
      <c r="BM540" s="142"/>
      <c r="BN540" s="142"/>
      <c r="BO540" s="142"/>
      <c r="BP540" s="142"/>
    </row>
    <row r="541" spans="1:68" s="37" customFormat="1" x14ac:dyDescent="0.25">
      <c r="A541" s="234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44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42"/>
      <c r="AH541" s="142"/>
      <c r="AI541" s="142"/>
      <c r="AJ541" s="142"/>
      <c r="AK541" s="142"/>
      <c r="AL541" s="142"/>
      <c r="AM541" s="142"/>
      <c r="AN541" s="142"/>
      <c r="AO541" s="142"/>
      <c r="AP541" s="142"/>
      <c r="AQ541" s="142"/>
      <c r="AR541" s="142"/>
      <c r="AS541" s="142"/>
      <c r="AT541" s="142"/>
      <c r="AU541" s="142"/>
      <c r="AV541" s="142"/>
      <c r="AW541" s="142"/>
      <c r="AX541" s="142"/>
      <c r="AY541" s="142"/>
      <c r="AZ541" s="142"/>
      <c r="BA541" s="142"/>
      <c r="BB541" s="142"/>
      <c r="BC541" s="142"/>
      <c r="BD541" s="142"/>
      <c r="BE541" s="142"/>
      <c r="BF541" s="142"/>
      <c r="BG541" s="142"/>
      <c r="BH541" s="142"/>
      <c r="BI541" s="142"/>
      <c r="BJ541" s="142"/>
      <c r="BK541" s="142"/>
      <c r="BL541" s="142"/>
      <c r="BM541" s="142"/>
      <c r="BN541" s="142"/>
      <c r="BO541" s="142"/>
      <c r="BP541" s="142"/>
    </row>
    <row r="542" spans="1:68" s="37" customFormat="1" ht="15.75" customHeight="1" x14ac:dyDescent="0.25">
      <c r="A542" s="234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44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2"/>
      <c r="AE542" s="142"/>
      <c r="AF542" s="142"/>
      <c r="AG542" s="142"/>
      <c r="AH542" s="142"/>
      <c r="AI542" s="142"/>
      <c r="AJ542" s="142"/>
      <c r="AK542" s="142"/>
      <c r="AL542" s="142"/>
      <c r="AM542" s="142"/>
      <c r="AN542" s="142"/>
      <c r="AO542" s="142"/>
      <c r="AP542" s="142"/>
      <c r="AQ542" s="142"/>
      <c r="AR542" s="142"/>
      <c r="AS542" s="142"/>
      <c r="AT542" s="142"/>
      <c r="AU542" s="142"/>
      <c r="AV542" s="142"/>
      <c r="AW542" s="142"/>
      <c r="AX542" s="142"/>
      <c r="AY542" s="142"/>
      <c r="AZ542" s="142"/>
      <c r="BA542" s="142"/>
      <c r="BB542" s="142"/>
      <c r="BC542" s="142"/>
      <c r="BD542" s="142"/>
      <c r="BE542" s="142"/>
      <c r="BF542" s="142"/>
      <c r="BG542" s="142"/>
      <c r="BH542" s="142"/>
      <c r="BI542" s="142"/>
      <c r="BJ542" s="142"/>
      <c r="BK542" s="142"/>
      <c r="BL542" s="142"/>
      <c r="BM542" s="142"/>
      <c r="BN542" s="142"/>
      <c r="BO542" s="142"/>
      <c r="BP542" s="142"/>
    </row>
    <row r="543" spans="1:68" s="37" customFormat="1" x14ac:dyDescent="0.25">
      <c r="A543" s="234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44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42"/>
      <c r="AH543" s="142"/>
      <c r="AI543" s="142"/>
      <c r="AJ543" s="142"/>
      <c r="AK543" s="142"/>
      <c r="AL543" s="142"/>
      <c r="AM543" s="142"/>
      <c r="AN543" s="142"/>
      <c r="AO543" s="142"/>
      <c r="AP543" s="142"/>
      <c r="AQ543" s="142"/>
      <c r="AR543" s="142"/>
      <c r="AS543" s="142"/>
      <c r="AT543" s="142"/>
      <c r="AU543" s="142"/>
      <c r="AV543" s="142"/>
      <c r="AW543" s="142"/>
      <c r="AX543" s="142"/>
      <c r="AY543" s="142"/>
      <c r="AZ543" s="142"/>
      <c r="BA543" s="142"/>
      <c r="BB543" s="142"/>
      <c r="BC543" s="142"/>
      <c r="BD543" s="142"/>
      <c r="BE543" s="142"/>
      <c r="BF543" s="142"/>
      <c r="BG543" s="142"/>
      <c r="BH543" s="142"/>
      <c r="BI543" s="142"/>
      <c r="BJ543" s="142"/>
      <c r="BK543" s="142"/>
      <c r="BL543" s="142"/>
      <c r="BM543" s="142"/>
      <c r="BN543" s="142"/>
      <c r="BO543" s="142"/>
      <c r="BP543" s="142"/>
    </row>
    <row r="544" spans="1:68" s="37" customFormat="1" ht="15.75" customHeight="1" x14ac:dyDescent="0.25">
      <c r="A544" s="234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44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42"/>
      <c r="AG544" s="142"/>
      <c r="AH544" s="142"/>
      <c r="AI544" s="142"/>
      <c r="AJ544" s="142"/>
      <c r="AK544" s="142"/>
      <c r="AL544" s="142"/>
      <c r="AM544" s="142"/>
      <c r="AN544" s="142"/>
      <c r="AO544" s="142"/>
      <c r="AP544" s="142"/>
      <c r="AQ544" s="142"/>
      <c r="AR544" s="142"/>
      <c r="AS544" s="142"/>
      <c r="AT544" s="142"/>
      <c r="AU544" s="142"/>
      <c r="AV544" s="142"/>
      <c r="AW544" s="142"/>
      <c r="AX544" s="142"/>
      <c r="AY544" s="142"/>
      <c r="AZ544" s="142"/>
      <c r="BA544" s="142"/>
      <c r="BB544" s="142"/>
      <c r="BC544" s="142"/>
      <c r="BD544" s="142"/>
      <c r="BE544" s="142"/>
      <c r="BF544" s="142"/>
      <c r="BG544" s="142"/>
      <c r="BH544" s="142"/>
      <c r="BI544" s="142"/>
      <c r="BJ544" s="142"/>
      <c r="BK544" s="142"/>
      <c r="BL544" s="142"/>
      <c r="BM544" s="142"/>
      <c r="BN544" s="142"/>
      <c r="BO544" s="142"/>
      <c r="BP544" s="142"/>
    </row>
    <row r="545" spans="1:68" s="37" customFormat="1" x14ac:dyDescent="0.25">
      <c r="A545" s="234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44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42"/>
      <c r="AH545" s="142"/>
      <c r="AI545" s="142"/>
      <c r="AJ545" s="142"/>
      <c r="AK545" s="142"/>
      <c r="AL545" s="142"/>
      <c r="AM545" s="142"/>
      <c r="AN545" s="142"/>
      <c r="AO545" s="142"/>
      <c r="AP545" s="142"/>
      <c r="AQ545" s="142"/>
      <c r="AR545" s="142"/>
      <c r="AS545" s="142"/>
      <c r="AT545" s="142"/>
      <c r="AU545" s="142"/>
      <c r="AV545" s="142"/>
      <c r="AW545" s="142"/>
      <c r="AX545" s="142"/>
      <c r="AY545" s="142"/>
      <c r="AZ545" s="142"/>
      <c r="BA545" s="142"/>
      <c r="BB545" s="142"/>
      <c r="BC545" s="142"/>
      <c r="BD545" s="142"/>
      <c r="BE545" s="142"/>
      <c r="BF545" s="142"/>
      <c r="BG545" s="142"/>
      <c r="BH545" s="142"/>
      <c r="BI545" s="142"/>
      <c r="BJ545" s="142"/>
      <c r="BK545" s="142"/>
      <c r="BL545" s="142"/>
      <c r="BM545" s="142"/>
      <c r="BN545" s="142"/>
      <c r="BO545" s="142"/>
      <c r="BP545" s="142"/>
    </row>
    <row r="546" spans="1:68" s="37" customFormat="1" ht="15.75" customHeight="1" x14ac:dyDescent="0.25">
      <c r="A546" s="234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44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42"/>
      <c r="AG546" s="142"/>
      <c r="AH546" s="142"/>
      <c r="AI546" s="142"/>
      <c r="AJ546" s="142"/>
      <c r="AK546" s="142"/>
      <c r="AL546" s="142"/>
      <c r="AM546" s="142"/>
      <c r="AN546" s="142"/>
      <c r="AO546" s="142"/>
      <c r="AP546" s="142"/>
      <c r="AQ546" s="142"/>
      <c r="AR546" s="142"/>
      <c r="AS546" s="142"/>
      <c r="AT546" s="142"/>
      <c r="AU546" s="142"/>
      <c r="AV546" s="142"/>
      <c r="AW546" s="142"/>
      <c r="AX546" s="142"/>
      <c r="AY546" s="142"/>
      <c r="AZ546" s="142"/>
      <c r="BA546" s="142"/>
      <c r="BB546" s="142"/>
      <c r="BC546" s="142"/>
      <c r="BD546" s="142"/>
      <c r="BE546" s="142"/>
      <c r="BF546" s="142"/>
      <c r="BG546" s="142"/>
      <c r="BH546" s="142"/>
      <c r="BI546" s="142"/>
      <c r="BJ546" s="142"/>
      <c r="BK546" s="142"/>
      <c r="BL546" s="142"/>
      <c r="BM546" s="142"/>
      <c r="BN546" s="142"/>
      <c r="BO546" s="142"/>
      <c r="BP546" s="142"/>
    </row>
    <row r="547" spans="1:68" s="37" customFormat="1" x14ac:dyDescent="0.25">
      <c r="A547" s="234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44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42"/>
      <c r="AH547" s="142"/>
      <c r="AI547" s="142"/>
      <c r="AJ547" s="142"/>
      <c r="AK547" s="142"/>
      <c r="AL547" s="142"/>
      <c r="AM547" s="142"/>
      <c r="AN547" s="142"/>
      <c r="AO547" s="142"/>
      <c r="AP547" s="142"/>
      <c r="AQ547" s="142"/>
      <c r="AR547" s="142"/>
      <c r="AS547" s="142"/>
      <c r="AT547" s="142"/>
      <c r="AU547" s="142"/>
      <c r="AV547" s="142"/>
      <c r="AW547" s="142"/>
      <c r="AX547" s="142"/>
      <c r="AY547" s="142"/>
      <c r="AZ547" s="142"/>
      <c r="BA547" s="142"/>
      <c r="BB547" s="142"/>
      <c r="BC547" s="142"/>
      <c r="BD547" s="142"/>
      <c r="BE547" s="142"/>
      <c r="BF547" s="142"/>
      <c r="BG547" s="142"/>
      <c r="BH547" s="142"/>
      <c r="BI547" s="142"/>
      <c r="BJ547" s="142"/>
      <c r="BK547" s="142"/>
      <c r="BL547" s="142"/>
      <c r="BM547" s="142"/>
      <c r="BN547" s="142"/>
      <c r="BO547" s="142"/>
      <c r="BP547" s="142"/>
    </row>
    <row r="548" spans="1:68" s="37" customFormat="1" ht="15.75" customHeight="1" x14ac:dyDescent="0.25">
      <c r="A548" s="234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44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42"/>
      <c r="AG548" s="142"/>
      <c r="AH548" s="142"/>
      <c r="AI548" s="142"/>
      <c r="AJ548" s="142"/>
      <c r="AK548" s="142"/>
      <c r="AL548" s="142"/>
      <c r="AM548" s="142"/>
      <c r="AN548" s="142"/>
      <c r="AO548" s="142"/>
      <c r="AP548" s="142"/>
      <c r="AQ548" s="142"/>
      <c r="AR548" s="142"/>
      <c r="AS548" s="142"/>
      <c r="AT548" s="142"/>
      <c r="AU548" s="142"/>
      <c r="AV548" s="142"/>
      <c r="AW548" s="142"/>
      <c r="AX548" s="142"/>
      <c r="AY548" s="142"/>
      <c r="AZ548" s="142"/>
      <c r="BA548" s="142"/>
      <c r="BB548" s="142"/>
      <c r="BC548" s="142"/>
      <c r="BD548" s="142"/>
      <c r="BE548" s="142"/>
      <c r="BF548" s="142"/>
      <c r="BG548" s="142"/>
      <c r="BH548" s="142"/>
      <c r="BI548" s="142"/>
      <c r="BJ548" s="142"/>
      <c r="BK548" s="142"/>
      <c r="BL548" s="142"/>
      <c r="BM548" s="142"/>
      <c r="BN548" s="142"/>
      <c r="BO548" s="142"/>
      <c r="BP548" s="142"/>
    </row>
    <row r="549" spans="1:68" s="37" customFormat="1" x14ac:dyDescent="0.25">
      <c r="A549" s="234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44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42"/>
      <c r="AH549" s="142"/>
      <c r="AI549" s="142"/>
      <c r="AJ549" s="142"/>
      <c r="AK549" s="142"/>
      <c r="AL549" s="142"/>
      <c r="AM549" s="142"/>
      <c r="AN549" s="142"/>
      <c r="AO549" s="142"/>
      <c r="AP549" s="142"/>
      <c r="AQ549" s="142"/>
      <c r="AR549" s="142"/>
      <c r="AS549" s="142"/>
      <c r="AT549" s="142"/>
      <c r="AU549" s="142"/>
      <c r="AV549" s="142"/>
      <c r="AW549" s="142"/>
      <c r="AX549" s="142"/>
      <c r="AY549" s="142"/>
      <c r="AZ549" s="142"/>
      <c r="BA549" s="142"/>
      <c r="BB549" s="142"/>
      <c r="BC549" s="142"/>
      <c r="BD549" s="142"/>
      <c r="BE549" s="142"/>
      <c r="BF549" s="142"/>
      <c r="BG549" s="142"/>
      <c r="BH549" s="142"/>
      <c r="BI549" s="142"/>
      <c r="BJ549" s="142"/>
      <c r="BK549" s="142"/>
      <c r="BL549" s="142"/>
      <c r="BM549" s="142"/>
      <c r="BN549" s="142"/>
      <c r="BO549" s="142"/>
      <c r="BP549" s="142"/>
    </row>
    <row r="550" spans="1:68" s="37" customFormat="1" ht="15.75" customHeight="1" x14ac:dyDescent="0.25">
      <c r="A550" s="234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44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42"/>
      <c r="AJ550" s="142"/>
      <c r="AK550" s="142"/>
      <c r="AL550" s="142"/>
      <c r="AM550" s="142"/>
      <c r="AN550" s="142"/>
      <c r="AO550" s="142"/>
      <c r="AP550" s="142"/>
      <c r="AQ550" s="142"/>
      <c r="AR550" s="142"/>
      <c r="AS550" s="142"/>
      <c r="AT550" s="142"/>
      <c r="AU550" s="142"/>
      <c r="AV550" s="142"/>
      <c r="AW550" s="142"/>
      <c r="AX550" s="142"/>
      <c r="AY550" s="142"/>
      <c r="AZ550" s="142"/>
      <c r="BA550" s="142"/>
      <c r="BB550" s="142"/>
      <c r="BC550" s="142"/>
      <c r="BD550" s="142"/>
      <c r="BE550" s="142"/>
      <c r="BF550" s="142"/>
      <c r="BG550" s="142"/>
      <c r="BH550" s="142"/>
      <c r="BI550" s="142"/>
      <c r="BJ550" s="142"/>
      <c r="BK550" s="142"/>
      <c r="BL550" s="142"/>
      <c r="BM550" s="142"/>
      <c r="BN550" s="142"/>
      <c r="BO550" s="142"/>
      <c r="BP550" s="142"/>
    </row>
    <row r="551" spans="1:68" s="37" customFormat="1" x14ac:dyDescent="0.25">
      <c r="A551" s="234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44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2"/>
      <c r="AE551" s="142"/>
      <c r="AF551" s="142"/>
      <c r="AG551" s="142"/>
      <c r="AH551" s="142"/>
      <c r="AI551" s="142"/>
      <c r="AJ551" s="142"/>
      <c r="AK551" s="142"/>
      <c r="AL551" s="142"/>
      <c r="AM551" s="142"/>
      <c r="AN551" s="142"/>
      <c r="AO551" s="142"/>
      <c r="AP551" s="142"/>
      <c r="AQ551" s="142"/>
      <c r="AR551" s="142"/>
      <c r="AS551" s="142"/>
      <c r="AT551" s="142"/>
      <c r="AU551" s="142"/>
      <c r="AV551" s="142"/>
      <c r="AW551" s="142"/>
      <c r="AX551" s="142"/>
      <c r="AY551" s="142"/>
      <c r="AZ551" s="142"/>
      <c r="BA551" s="142"/>
      <c r="BB551" s="142"/>
      <c r="BC551" s="142"/>
      <c r="BD551" s="142"/>
      <c r="BE551" s="142"/>
      <c r="BF551" s="142"/>
      <c r="BG551" s="142"/>
      <c r="BH551" s="142"/>
      <c r="BI551" s="142"/>
      <c r="BJ551" s="142"/>
      <c r="BK551" s="142"/>
      <c r="BL551" s="142"/>
      <c r="BM551" s="142"/>
      <c r="BN551" s="142"/>
      <c r="BO551" s="142"/>
      <c r="BP551" s="142"/>
    </row>
    <row r="552" spans="1:68" s="37" customFormat="1" ht="15.75" customHeight="1" x14ac:dyDescent="0.25">
      <c r="A552" s="234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44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42"/>
      <c r="AG552" s="142"/>
      <c r="AH552" s="142"/>
      <c r="AI552" s="142"/>
      <c r="AJ552" s="142"/>
      <c r="AK552" s="142"/>
      <c r="AL552" s="142"/>
      <c r="AM552" s="142"/>
      <c r="AN552" s="142"/>
      <c r="AO552" s="142"/>
      <c r="AP552" s="142"/>
      <c r="AQ552" s="142"/>
      <c r="AR552" s="142"/>
      <c r="AS552" s="142"/>
      <c r="AT552" s="142"/>
      <c r="AU552" s="142"/>
      <c r="AV552" s="142"/>
      <c r="AW552" s="142"/>
      <c r="AX552" s="142"/>
      <c r="AY552" s="142"/>
      <c r="AZ552" s="142"/>
      <c r="BA552" s="142"/>
      <c r="BB552" s="142"/>
      <c r="BC552" s="142"/>
      <c r="BD552" s="142"/>
      <c r="BE552" s="142"/>
      <c r="BF552" s="142"/>
      <c r="BG552" s="142"/>
      <c r="BH552" s="142"/>
      <c r="BI552" s="142"/>
      <c r="BJ552" s="142"/>
      <c r="BK552" s="142"/>
      <c r="BL552" s="142"/>
      <c r="BM552" s="142"/>
      <c r="BN552" s="142"/>
      <c r="BO552" s="142"/>
      <c r="BP552" s="142"/>
    </row>
    <row r="553" spans="1:68" s="37" customFormat="1" x14ac:dyDescent="0.25">
      <c r="A553" s="234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44"/>
      <c r="S553" s="142"/>
      <c r="T553" s="142"/>
      <c r="U553" s="142"/>
      <c r="V553" s="142"/>
      <c r="W553" s="142"/>
      <c r="X553" s="142"/>
      <c r="Y553" s="142"/>
      <c r="Z553" s="142"/>
      <c r="AA553" s="142"/>
      <c r="AB553" s="142"/>
      <c r="AC553" s="142"/>
      <c r="AD553" s="142"/>
      <c r="AE553" s="142"/>
      <c r="AF553" s="142"/>
      <c r="AG553" s="142"/>
      <c r="AH553" s="142"/>
      <c r="AI553" s="142"/>
      <c r="AJ553" s="142"/>
      <c r="AK553" s="142"/>
      <c r="AL553" s="142"/>
      <c r="AM553" s="142"/>
      <c r="AN553" s="142"/>
      <c r="AO553" s="142"/>
      <c r="AP553" s="142"/>
      <c r="AQ553" s="142"/>
      <c r="AR553" s="142"/>
      <c r="AS553" s="142"/>
      <c r="AT553" s="142"/>
      <c r="AU553" s="142"/>
      <c r="AV553" s="142"/>
      <c r="AW553" s="142"/>
      <c r="AX553" s="142"/>
      <c r="AY553" s="142"/>
      <c r="AZ553" s="142"/>
      <c r="BA553" s="142"/>
      <c r="BB553" s="142"/>
      <c r="BC553" s="142"/>
      <c r="BD553" s="142"/>
      <c r="BE553" s="142"/>
      <c r="BF553" s="142"/>
      <c r="BG553" s="142"/>
      <c r="BH553" s="142"/>
      <c r="BI553" s="142"/>
      <c r="BJ553" s="142"/>
      <c r="BK553" s="142"/>
      <c r="BL553" s="142"/>
      <c r="BM553" s="142"/>
      <c r="BN553" s="142"/>
      <c r="BO553" s="142"/>
      <c r="BP553" s="142"/>
    </row>
    <row r="554" spans="1:68" s="37" customFormat="1" ht="15.75" customHeight="1" x14ac:dyDescent="0.25">
      <c r="A554" s="234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44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42"/>
      <c r="AH554" s="142"/>
      <c r="AI554" s="142"/>
      <c r="AJ554" s="142"/>
      <c r="AK554" s="142"/>
      <c r="AL554" s="142"/>
      <c r="AM554" s="142"/>
      <c r="AN554" s="142"/>
      <c r="AO554" s="142"/>
      <c r="AP554" s="142"/>
      <c r="AQ554" s="142"/>
      <c r="AR554" s="142"/>
      <c r="AS554" s="142"/>
      <c r="AT554" s="142"/>
      <c r="AU554" s="142"/>
      <c r="AV554" s="142"/>
      <c r="AW554" s="142"/>
      <c r="AX554" s="142"/>
      <c r="AY554" s="142"/>
      <c r="AZ554" s="142"/>
      <c r="BA554" s="142"/>
      <c r="BB554" s="142"/>
      <c r="BC554" s="142"/>
      <c r="BD554" s="142"/>
      <c r="BE554" s="142"/>
      <c r="BF554" s="142"/>
      <c r="BG554" s="142"/>
      <c r="BH554" s="142"/>
      <c r="BI554" s="142"/>
      <c r="BJ554" s="142"/>
      <c r="BK554" s="142"/>
      <c r="BL554" s="142"/>
      <c r="BM554" s="142"/>
      <c r="BN554" s="142"/>
      <c r="BO554" s="142"/>
      <c r="BP554" s="142"/>
    </row>
    <row r="555" spans="1:68" s="37" customFormat="1" x14ac:dyDescent="0.25">
      <c r="A555" s="234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44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142"/>
      <c r="AM555" s="142"/>
      <c r="AN555" s="142"/>
      <c r="AO555" s="142"/>
      <c r="AP555" s="142"/>
      <c r="AQ555" s="142"/>
      <c r="AR555" s="142"/>
      <c r="AS555" s="142"/>
      <c r="AT555" s="142"/>
      <c r="AU555" s="142"/>
      <c r="AV555" s="142"/>
      <c r="AW555" s="142"/>
      <c r="AX555" s="142"/>
      <c r="AY555" s="142"/>
      <c r="AZ555" s="142"/>
      <c r="BA555" s="142"/>
      <c r="BB555" s="142"/>
      <c r="BC555" s="142"/>
      <c r="BD555" s="142"/>
      <c r="BE555" s="142"/>
      <c r="BF555" s="142"/>
      <c r="BG555" s="142"/>
      <c r="BH555" s="142"/>
      <c r="BI555" s="142"/>
      <c r="BJ555" s="142"/>
      <c r="BK555" s="142"/>
      <c r="BL555" s="142"/>
      <c r="BM555" s="142"/>
      <c r="BN555" s="142"/>
      <c r="BO555" s="142"/>
      <c r="BP555" s="142"/>
    </row>
    <row r="556" spans="1:68" s="37" customFormat="1" ht="15.75" customHeight="1" x14ac:dyDescent="0.25">
      <c r="A556" s="234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44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42"/>
      <c r="AH556" s="142"/>
      <c r="AI556" s="142"/>
      <c r="AJ556" s="142"/>
      <c r="AK556" s="142"/>
      <c r="AL556" s="142"/>
      <c r="AM556" s="142"/>
      <c r="AN556" s="142"/>
      <c r="AO556" s="142"/>
      <c r="AP556" s="142"/>
      <c r="AQ556" s="142"/>
      <c r="AR556" s="142"/>
      <c r="AS556" s="142"/>
      <c r="AT556" s="142"/>
      <c r="AU556" s="142"/>
      <c r="AV556" s="142"/>
      <c r="AW556" s="142"/>
      <c r="AX556" s="142"/>
      <c r="AY556" s="142"/>
      <c r="AZ556" s="142"/>
      <c r="BA556" s="142"/>
      <c r="BB556" s="142"/>
      <c r="BC556" s="142"/>
      <c r="BD556" s="142"/>
      <c r="BE556" s="142"/>
      <c r="BF556" s="142"/>
      <c r="BG556" s="142"/>
      <c r="BH556" s="142"/>
      <c r="BI556" s="142"/>
      <c r="BJ556" s="142"/>
      <c r="BK556" s="142"/>
      <c r="BL556" s="142"/>
      <c r="BM556" s="142"/>
      <c r="BN556" s="142"/>
      <c r="BO556" s="142"/>
      <c r="BP556" s="142"/>
    </row>
    <row r="557" spans="1:68" s="37" customFormat="1" x14ac:dyDescent="0.25">
      <c r="A557" s="234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44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42"/>
      <c r="AH557" s="142"/>
      <c r="AI557" s="142"/>
      <c r="AJ557" s="142"/>
      <c r="AK557" s="142"/>
      <c r="AL557" s="142"/>
      <c r="AM557" s="142"/>
      <c r="AN557" s="142"/>
      <c r="AO557" s="142"/>
      <c r="AP557" s="142"/>
      <c r="AQ557" s="142"/>
      <c r="AR557" s="142"/>
      <c r="AS557" s="142"/>
      <c r="AT557" s="142"/>
      <c r="AU557" s="142"/>
      <c r="AV557" s="142"/>
      <c r="AW557" s="142"/>
      <c r="AX557" s="142"/>
      <c r="AY557" s="142"/>
      <c r="AZ557" s="142"/>
      <c r="BA557" s="142"/>
      <c r="BB557" s="142"/>
      <c r="BC557" s="142"/>
      <c r="BD557" s="142"/>
      <c r="BE557" s="142"/>
      <c r="BF557" s="142"/>
      <c r="BG557" s="142"/>
      <c r="BH557" s="142"/>
      <c r="BI557" s="142"/>
      <c r="BJ557" s="142"/>
      <c r="BK557" s="142"/>
      <c r="BL557" s="142"/>
      <c r="BM557" s="142"/>
      <c r="BN557" s="142"/>
      <c r="BO557" s="142"/>
      <c r="BP557" s="142"/>
    </row>
    <row r="558" spans="1:68" s="37" customFormat="1" ht="15.75" customHeight="1" x14ac:dyDescent="0.25">
      <c r="A558" s="234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44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42"/>
      <c r="AG558" s="142"/>
      <c r="AH558" s="142"/>
      <c r="AI558" s="142"/>
      <c r="AJ558" s="142"/>
      <c r="AK558" s="142"/>
      <c r="AL558" s="142"/>
      <c r="AM558" s="142"/>
      <c r="AN558" s="142"/>
      <c r="AO558" s="142"/>
      <c r="AP558" s="142"/>
      <c r="AQ558" s="142"/>
      <c r="AR558" s="142"/>
      <c r="AS558" s="142"/>
      <c r="AT558" s="142"/>
      <c r="AU558" s="142"/>
      <c r="AV558" s="142"/>
      <c r="AW558" s="142"/>
      <c r="AX558" s="142"/>
      <c r="AY558" s="142"/>
      <c r="AZ558" s="142"/>
      <c r="BA558" s="142"/>
      <c r="BB558" s="142"/>
      <c r="BC558" s="142"/>
      <c r="BD558" s="142"/>
      <c r="BE558" s="142"/>
      <c r="BF558" s="142"/>
      <c r="BG558" s="142"/>
      <c r="BH558" s="142"/>
      <c r="BI558" s="142"/>
      <c r="BJ558" s="142"/>
      <c r="BK558" s="142"/>
      <c r="BL558" s="142"/>
      <c r="BM558" s="142"/>
      <c r="BN558" s="142"/>
      <c r="BO558" s="142"/>
      <c r="BP558" s="142"/>
    </row>
    <row r="559" spans="1:68" s="37" customFormat="1" x14ac:dyDescent="0.25">
      <c r="A559" s="234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44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42"/>
      <c r="AJ559" s="142"/>
      <c r="AK559" s="142"/>
      <c r="AL559" s="142"/>
      <c r="AM559" s="142"/>
      <c r="AN559" s="142"/>
      <c r="AO559" s="142"/>
      <c r="AP559" s="142"/>
      <c r="AQ559" s="142"/>
      <c r="AR559" s="142"/>
      <c r="AS559" s="142"/>
      <c r="AT559" s="142"/>
      <c r="AU559" s="142"/>
      <c r="AV559" s="142"/>
      <c r="AW559" s="142"/>
      <c r="AX559" s="142"/>
      <c r="AY559" s="142"/>
      <c r="AZ559" s="142"/>
      <c r="BA559" s="142"/>
      <c r="BB559" s="142"/>
      <c r="BC559" s="142"/>
      <c r="BD559" s="142"/>
      <c r="BE559" s="142"/>
      <c r="BF559" s="142"/>
      <c r="BG559" s="142"/>
      <c r="BH559" s="142"/>
      <c r="BI559" s="142"/>
      <c r="BJ559" s="142"/>
      <c r="BK559" s="142"/>
      <c r="BL559" s="142"/>
      <c r="BM559" s="142"/>
      <c r="BN559" s="142"/>
      <c r="BO559" s="142"/>
      <c r="BP559" s="142"/>
    </row>
    <row r="560" spans="1:68" s="37" customFormat="1" ht="15.75" customHeight="1" x14ac:dyDescent="0.25">
      <c r="A560" s="234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44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2"/>
      <c r="AE560" s="142"/>
      <c r="AF560" s="142"/>
      <c r="AG560" s="142"/>
      <c r="AH560" s="142"/>
      <c r="AI560" s="142"/>
      <c r="AJ560" s="142"/>
      <c r="AK560" s="142"/>
      <c r="AL560" s="142"/>
      <c r="AM560" s="142"/>
      <c r="AN560" s="142"/>
      <c r="AO560" s="142"/>
      <c r="AP560" s="142"/>
      <c r="AQ560" s="142"/>
      <c r="AR560" s="142"/>
      <c r="AS560" s="142"/>
      <c r="AT560" s="142"/>
      <c r="AU560" s="142"/>
      <c r="AV560" s="142"/>
      <c r="AW560" s="142"/>
      <c r="AX560" s="142"/>
      <c r="AY560" s="142"/>
      <c r="AZ560" s="142"/>
      <c r="BA560" s="142"/>
      <c r="BB560" s="142"/>
      <c r="BC560" s="142"/>
      <c r="BD560" s="142"/>
      <c r="BE560" s="142"/>
      <c r="BF560" s="142"/>
      <c r="BG560" s="142"/>
      <c r="BH560" s="142"/>
      <c r="BI560" s="142"/>
      <c r="BJ560" s="142"/>
      <c r="BK560" s="142"/>
      <c r="BL560" s="142"/>
      <c r="BM560" s="142"/>
      <c r="BN560" s="142"/>
      <c r="BO560" s="142"/>
      <c r="BP560" s="142"/>
    </row>
    <row r="561" spans="1:68" s="37" customFormat="1" x14ac:dyDescent="0.25">
      <c r="A561" s="234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44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2"/>
      <c r="AP561" s="142"/>
      <c r="AQ561" s="142"/>
      <c r="AR561" s="142"/>
      <c r="AS561" s="142"/>
      <c r="AT561" s="142"/>
      <c r="AU561" s="142"/>
      <c r="AV561" s="142"/>
      <c r="AW561" s="142"/>
      <c r="AX561" s="142"/>
      <c r="AY561" s="142"/>
      <c r="AZ561" s="142"/>
      <c r="BA561" s="142"/>
      <c r="BB561" s="142"/>
      <c r="BC561" s="142"/>
      <c r="BD561" s="142"/>
      <c r="BE561" s="142"/>
      <c r="BF561" s="142"/>
      <c r="BG561" s="142"/>
      <c r="BH561" s="142"/>
      <c r="BI561" s="142"/>
      <c r="BJ561" s="142"/>
      <c r="BK561" s="142"/>
      <c r="BL561" s="142"/>
      <c r="BM561" s="142"/>
      <c r="BN561" s="142"/>
      <c r="BO561" s="142"/>
      <c r="BP561" s="142"/>
    </row>
    <row r="562" spans="1:68" s="37" customFormat="1" ht="15.75" customHeight="1" x14ac:dyDescent="0.25">
      <c r="A562" s="234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44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42"/>
      <c r="AH562" s="142"/>
      <c r="AI562" s="142"/>
      <c r="AJ562" s="142"/>
      <c r="AK562" s="142"/>
      <c r="AL562" s="142"/>
      <c r="AM562" s="142"/>
      <c r="AN562" s="142"/>
      <c r="AO562" s="142"/>
      <c r="AP562" s="142"/>
      <c r="AQ562" s="142"/>
      <c r="AR562" s="142"/>
      <c r="AS562" s="142"/>
      <c r="AT562" s="142"/>
      <c r="AU562" s="142"/>
      <c r="AV562" s="142"/>
      <c r="AW562" s="142"/>
      <c r="AX562" s="142"/>
      <c r="AY562" s="142"/>
      <c r="AZ562" s="142"/>
      <c r="BA562" s="142"/>
      <c r="BB562" s="142"/>
      <c r="BC562" s="142"/>
      <c r="BD562" s="142"/>
      <c r="BE562" s="142"/>
      <c r="BF562" s="142"/>
      <c r="BG562" s="142"/>
      <c r="BH562" s="142"/>
      <c r="BI562" s="142"/>
      <c r="BJ562" s="142"/>
      <c r="BK562" s="142"/>
      <c r="BL562" s="142"/>
      <c r="BM562" s="142"/>
      <c r="BN562" s="142"/>
      <c r="BO562" s="142"/>
      <c r="BP562" s="142"/>
    </row>
    <row r="563" spans="1:68" s="37" customFormat="1" x14ac:dyDescent="0.25">
      <c r="A563" s="234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44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42"/>
      <c r="AG563" s="142"/>
      <c r="AH563" s="142"/>
      <c r="AI563" s="142"/>
      <c r="AJ563" s="142"/>
      <c r="AK563" s="142"/>
      <c r="AL563" s="142"/>
      <c r="AM563" s="142"/>
      <c r="AN563" s="142"/>
      <c r="AO563" s="142"/>
      <c r="AP563" s="142"/>
      <c r="AQ563" s="142"/>
      <c r="AR563" s="142"/>
      <c r="AS563" s="142"/>
      <c r="AT563" s="142"/>
      <c r="AU563" s="142"/>
      <c r="AV563" s="142"/>
      <c r="AW563" s="142"/>
      <c r="AX563" s="142"/>
      <c r="AY563" s="142"/>
      <c r="AZ563" s="142"/>
      <c r="BA563" s="142"/>
      <c r="BB563" s="142"/>
      <c r="BC563" s="142"/>
      <c r="BD563" s="142"/>
      <c r="BE563" s="142"/>
      <c r="BF563" s="142"/>
      <c r="BG563" s="142"/>
      <c r="BH563" s="142"/>
      <c r="BI563" s="142"/>
      <c r="BJ563" s="142"/>
      <c r="BK563" s="142"/>
      <c r="BL563" s="142"/>
      <c r="BM563" s="142"/>
      <c r="BN563" s="142"/>
      <c r="BO563" s="142"/>
      <c r="BP563" s="142"/>
    </row>
    <row r="564" spans="1:68" s="37" customFormat="1" ht="15.75" customHeight="1" x14ac:dyDescent="0.25">
      <c r="A564" s="234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44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2"/>
      <c r="AE564" s="142"/>
      <c r="AF564" s="142"/>
      <c r="AG564" s="142"/>
      <c r="AH564" s="142"/>
      <c r="AI564" s="142"/>
      <c r="AJ564" s="142"/>
      <c r="AK564" s="142"/>
      <c r="AL564" s="142"/>
      <c r="AM564" s="142"/>
      <c r="AN564" s="142"/>
      <c r="AO564" s="142"/>
      <c r="AP564" s="142"/>
      <c r="AQ564" s="142"/>
      <c r="AR564" s="142"/>
      <c r="AS564" s="142"/>
      <c r="AT564" s="142"/>
      <c r="AU564" s="142"/>
      <c r="AV564" s="142"/>
      <c r="AW564" s="142"/>
      <c r="AX564" s="142"/>
      <c r="AY564" s="142"/>
      <c r="AZ564" s="142"/>
      <c r="BA564" s="142"/>
      <c r="BB564" s="142"/>
      <c r="BC564" s="142"/>
      <c r="BD564" s="142"/>
      <c r="BE564" s="142"/>
      <c r="BF564" s="142"/>
      <c r="BG564" s="142"/>
      <c r="BH564" s="142"/>
      <c r="BI564" s="142"/>
      <c r="BJ564" s="142"/>
      <c r="BK564" s="142"/>
      <c r="BL564" s="142"/>
      <c r="BM564" s="142"/>
      <c r="BN564" s="142"/>
      <c r="BO564" s="142"/>
      <c r="BP564" s="142"/>
    </row>
    <row r="565" spans="1:68" s="37" customFormat="1" x14ac:dyDescent="0.25">
      <c r="A565" s="234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44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2"/>
      <c r="AE565" s="142"/>
      <c r="AF565" s="142"/>
      <c r="AG565" s="142"/>
      <c r="AH565" s="142"/>
      <c r="AI565" s="142"/>
      <c r="AJ565" s="142"/>
      <c r="AK565" s="142"/>
      <c r="AL565" s="142"/>
      <c r="AM565" s="142"/>
      <c r="AN565" s="142"/>
      <c r="AO565" s="142"/>
      <c r="AP565" s="142"/>
      <c r="AQ565" s="142"/>
      <c r="AR565" s="142"/>
      <c r="AS565" s="142"/>
      <c r="AT565" s="142"/>
      <c r="AU565" s="142"/>
      <c r="AV565" s="142"/>
      <c r="AW565" s="142"/>
      <c r="AX565" s="142"/>
      <c r="AY565" s="142"/>
      <c r="AZ565" s="142"/>
      <c r="BA565" s="142"/>
      <c r="BB565" s="142"/>
      <c r="BC565" s="142"/>
      <c r="BD565" s="142"/>
      <c r="BE565" s="142"/>
      <c r="BF565" s="142"/>
      <c r="BG565" s="142"/>
      <c r="BH565" s="142"/>
      <c r="BI565" s="142"/>
      <c r="BJ565" s="142"/>
      <c r="BK565" s="142"/>
      <c r="BL565" s="142"/>
      <c r="BM565" s="142"/>
      <c r="BN565" s="142"/>
      <c r="BO565" s="142"/>
      <c r="BP565" s="142"/>
    </row>
    <row r="566" spans="1:68" s="37" customFormat="1" ht="15.75" customHeight="1" x14ac:dyDescent="0.25">
      <c r="A566" s="234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44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2"/>
      <c r="AE566" s="142"/>
      <c r="AF566" s="142"/>
      <c r="AG566" s="142"/>
      <c r="AH566" s="142"/>
      <c r="AI566" s="142"/>
      <c r="AJ566" s="142"/>
      <c r="AK566" s="142"/>
      <c r="AL566" s="142"/>
      <c r="AM566" s="142"/>
      <c r="AN566" s="142"/>
      <c r="AO566" s="142"/>
      <c r="AP566" s="142"/>
      <c r="AQ566" s="142"/>
      <c r="AR566" s="142"/>
      <c r="AS566" s="142"/>
      <c r="AT566" s="142"/>
      <c r="AU566" s="142"/>
      <c r="AV566" s="142"/>
      <c r="AW566" s="142"/>
      <c r="AX566" s="142"/>
      <c r="AY566" s="142"/>
      <c r="AZ566" s="142"/>
      <c r="BA566" s="142"/>
      <c r="BB566" s="142"/>
      <c r="BC566" s="142"/>
      <c r="BD566" s="142"/>
      <c r="BE566" s="142"/>
      <c r="BF566" s="142"/>
      <c r="BG566" s="142"/>
      <c r="BH566" s="142"/>
      <c r="BI566" s="142"/>
      <c r="BJ566" s="142"/>
      <c r="BK566" s="142"/>
      <c r="BL566" s="142"/>
      <c r="BM566" s="142"/>
      <c r="BN566" s="142"/>
      <c r="BO566" s="142"/>
      <c r="BP566" s="142"/>
    </row>
    <row r="567" spans="1:68" s="37" customFormat="1" x14ac:dyDescent="0.25">
      <c r="A567" s="234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44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42"/>
      <c r="AG567" s="142"/>
      <c r="AH567" s="142"/>
      <c r="AI567" s="142"/>
      <c r="AJ567" s="142"/>
      <c r="AK567" s="142"/>
      <c r="AL567" s="142"/>
      <c r="AM567" s="142"/>
      <c r="AN567" s="142"/>
      <c r="AO567" s="142"/>
      <c r="AP567" s="142"/>
      <c r="AQ567" s="142"/>
      <c r="AR567" s="142"/>
      <c r="AS567" s="142"/>
      <c r="AT567" s="142"/>
      <c r="AU567" s="142"/>
      <c r="AV567" s="142"/>
      <c r="AW567" s="142"/>
      <c r="AX567" s="142"/>
      <c r="AY567" s="142"/>
      <c r="AZ567" s="142"/>
      <c r="BA567" s="142"/>
      <c r="BB567" s="142"/>
      <c r="BC567" s="142"/>
      <c r="BD567" s="142"/>
      <c r="BE567" s="142"/>
      <c r="BF567" s="142"/>
      <c r="BG567" s="142"/>
      <c r="BH567" s="142"/>
      <c r="BI567" s="142"/>
      <c r="BJ567" s="142"/>
      <c r="BK567" s="142"/>
      <c r="BL567" s="142"/>
      <c r="BM567" s="142"/>
      <c r="BN567" s="142"/>
      <c r="BO567" s="142"/>
      <c r="BP567" s="142"/>
    </row>
    <row r="568" spans="1:68" s="37" customFormat="1" ht="15.75" customHeight="1" x14ac:dyDescent="0.25">
      <c r="A568" s="234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44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2"/>
      <c r="AE568" s="142"/>
      <c r="AF568" s="142"/>
      <c r="AG568" s="142"/>
      <c r="AH568" s="142"/>
      <c r="AI568" s="142"/>
      <c r="AJ568" s="142"/>
      <c r="AK568" s="142"/>
      <c r="AL568" s="142"/>
      <c r="AM568" s="142"/>
      <c r="AN568" s="142"/>
      <c r="AO568" s="142"/>
      <c r="AP568" s="142"/>
      <c r="AQ568" s="142"/>
      <c r="AR568" s="142"/>
      <c r="AS568" s="142"/>
      <c r="AT568" s="142"/>
      <c r="AU568" s="142"/>
      <c r="AV568" s="142"/>
      <c r="AW568" s="142"/>
      <c r="AX568" s="142"/>
      <c r="AY568" s="142"/>
      <c r="AZ568" s="142"/>
      <c r="BA568" s="142"/>
      <c r="BB568" s="142"/>
      <c r="BC568" s="142"/>
      <c r="BD568" s="142"/>
      <c r="BE568" s="142"/>
      <c r="BF568" s="142"/>
      <c r="BG568" s="142"/>
      <c r="BH568" s="142"/>
      <c r="BI568" s="142"/>
      <c r="BJ568" s="142"/>
      <c r="BK568" s="142"/>
      <c r="BL568" s="142"/>
      <c r="BM568" s="142"/>
      <c r="BN568" s="142"/>
      <c r="BO568" s="142"/>
      <c r="BP568" s="142"/>
    </row>
    <row r="569" spans="1:68" s="37" customFormat="1" x14ac:dyDescent="0.25">
      <c r="A569" s="234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44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42"/>
      <c r="AE569" s="142"/>
      <c r="AF569" s="142"/>
      <c r="AG569" s="142"/>
      <c r="AH569" s="142"/>
      <c r="AI569" s="142"/>
      <c r="AJ569" s="142"/>
      <c r="AK569" s="142"/>
      <c r="AL569" s="142"/>
      <c r="AM569" s="142"/>
      <c r="AN569" s="142"/>
      <c r="AO569" s="142"/>
      <c r="AP569" s="142"/>
      <c r="AQ569" s="142"/>
      <c r="AR569" s="142"/>
      <c r="AS569" s="142"/>
      <c r="AT569" s="142"/>
      <c r="AU569" s="142"/>
      <c r="AV569" s="142"/>
      <c r="AW569" s="142"/>
      <c r="AX569" s="142"/>
      <c r="AY569" s="142"/>
      <c r="AZ569" s="142"/>
      <c r="BA569" s="142"/>
      <c r="BB569" s="142"/>
      <c r="BC569" s="142"/>
      <c r="BD569" s="142"/>
      <c r="BE569" s="142"/>
      <c r="BF569" s="142"/>
      <c r="BG569" s="142"/>
      <c r="BH569" s="142"/>
      <c r="BI569" s="142"/>
      <c r="BJ569" s="142"/>
      <c r="BK569" s="142"/>
      <c r="BL569" s="142"/>
      <c r="BM569" s="142"/>
      <c r="BN569" s="142"/>
      <c r="BO569" s="142"/>
      <c r="BP569" s="142"/>
    </row>
    <row r="570" spans="1:68" s="37" customFormat="1" ht="15.75" customHeight="1" x14ac:dyDescent="0.25">
      <c r="A570" s="234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44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42"/>
      <c r="AH570" s="142"/>
      <c r="AI570" s="142"/>
      <c r="AJ570" s="142"/>
      <c r="AK570" s="142"/>
      <c r="AL570" s="142"/>
      <c r="AM570" s="142"/>
      <c r="AN570" s="142"/>
      <c r="AO570" s="142"/>
      <c r="AP570" s="142"/>
      <c r="AQ570" s="142"/>
      <c r="AR570" s="142"/>
      <c r="AS570" s="142"/>
      <c r="AT570" s="142"/>
      <c r="AU570" s="142"/>
      <c r="AV570" s="142"/>
      <c r="AW570" s="142"/>
      <c r="AX570" s="142"/>
      <c r="AY570" s="142"/>
      <c r="AZ570" s="142"/>
      <c r="BA570" s="142"/>
      <c r="BB570" s="142"/>
      <c r="BC570" s="142"/>
      <c r="BD570" s="142"/>
      <c r="BE570" s="142"/>
      <c r="BF570" s="142"/>
      <c r="BG570" s="142"/>
      <c r="BH570" s="142"/>
      <c r="BI570" s="142"/>
      <c r="BJ570" s="142"/>
      <c r="BK570" s="142"/>
      <c r="BL570" s="142"/>
      <c r="BM570" s="142"/>
      <c r="BN570" s="142"/>
      <c r="BO570" s="142"/>
      <c r="BP570" s="142"/>
    </row>
    <row r="571" spans="1:68" s="37" customFormat="1" x14ac:dyDescent="0.25">
      <c r="A571" s="234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44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42"/>
      <c r="AJ571" s="142"/>
      <c r="AK571" s="142"/>
      <c r="AL571" s="142"/>
      <c r="AM571" s="142"/>
      <c r="AN571" s="142"/>
      <c r="AO571" s="142"/>
      <c r="AP571" s="142"/>
      <c r="AQ571" s="142"/>
      <c r="AR571" s="142"/>
      <c r="AS571" s="142"/>
      <c r="AT571" s="142"/>
      <c r="AU571" s="142"/>
      <c r="AV571" s="142"/>
      <c r="AW571" s="142"/>
      <c r="AX571" s="142"/>
      <c r="AY571" s="142"/>
      <c r="AZ571" s="142"/>
      <c r="BA571" s="142"/>
      <c r="BB571" s="142"/>
      <c r="BC571" s="142"/>
      <c r="BD571" s="142"/>
      <c r="BE571" s="142"/>
      <c r="BF571" s="142"/>
      <c r="BG571" s="142"/>
      <c r="BH571" s="142"/>
      <c r="BI571" s="142"/>
      <c r="BJ571" s="142"/>
      <c r="BK571" s="142"/>
      <c r="BL571" s="142"/>
      <c r="BM571" s="142"/>
      <c r="BN571" s="142"/>
      <c r="BO571" s="142"/>
      <c r="BP571" s="142"/>
    </row>
    <row r="572" spans="1:68" s="37" customFormat="1" ht="15.75" customHeight="1" x14ac:dyDescent="0.25">
      <c r="A572" s="234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44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42"/>
      <c r="AJ572" s="142"/>
      <c r="AK572" s="142"/>
      <c r="AL572" s="142"/>
      <c r="AM572" s="142"/>
      <c r="AN572" s="142"/>
      <c r="AO572" s="142"/>
      <c r="AP572" s="142"/>
      <c r="AQ572" s="142"/>
      <c r="AR572" s="142"/>
      <c r="AS572" s="142"/>
      <c r="AT572" s="142"/>
      <c r="AU572" s="142"/>
      <c r="AV572" s="142"/>
      <c r="AW572" s="142"/>
      <c r="AX572" s="142"/>
      <c r="AY572" s="142"/>
      <c r="AZ572" s="142"/>
      <c r="BA572" s="142"/>
      <c r="BB572" s="142"/>
      <c r="BC572" s="142"/>
      <c r="BD572" s="142"/>
      <c r="BE572" s="142"/>
      <c r="BF572" s="142"/>
      <c r="BG572" s="142"/>
      <c r="BH572" s="142"/>
      <c r="BI572" s="142"/>
      <c r="BJ572" s="142"/>
      <c r="BK572" s="142"/>
      <c r="BL572" s="142"/>
      <c r="BM572" s="142"/>
      <c r="BN572" s="142"/>
      <c r="BO572" s="142"/>
      <c r="BP572" s="142"/>
    </row>
    <row r="573" spans="1:68" s="37" customFormat="1" x14ac:dyDescent="0.25">
      <c r="A573" s="234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44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42"/>
      <c r="AH573" s="142"/>
      <c r="AI573" s="142"/>
      <c r="AJ573" s="142"/>
      <c r="AK573" s="142"/>
      <c r="AL573" s="142"/>
      <c r="AM573" s="142"/>
      <c r="AN573" s="142"/>
      <c r="AO573" s="142"/>
      <c r="AP573" s="142"/>
      <c r="AQ573" s="142"/>
      <c r="AR573" s="142"/>
      <c r="AS573" s="142"/>
      <c r="AT573" s="142"/>
      <c r="AU573" s="142"/>
      <c r="AV573" s="142"/>
      <c r="AW573" s="142"/>
      <c r="AX573" s="142"/>
      <c r="AY573" s="142"/>
      <c r="AZ573" s="142"/>
      <c r="BA573" s="142"/>
      <c r="BB573" s="142"/>
      <c r="BC573" s="142"/>
      <c r="BD573" s="142"/>
      <c r="BE573" s="142"/>
      <c r="BF573" s="142"/>
      <c r="BG573" s="142"/>
      <c r="BH573" s="142"/>
      <c r="BI573" s="142"/>
      <c r="BJ573" s="142"/>
      <c r="BK573" s="142"/>
      <c r="BL573" s="142"/>
      <c r="BM573" s="142"/>
      <c r="BN573" s="142"/>
      <c r="BO573" s="142"/>
      <c r="BP573" s="142"/>
    </row>
    <row r="574" spans="1:68" s="37" customFormat="1" ht="15.75" customHeight="1" x14ac:dyDescent="0.25">
      <c r="A574" s="234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44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42"/>
      <c r="AJ574" s="142"/>
      <c r="AK574" s="142"/>
      <c r="AL574" s="142"/>
      <c r="AM574" s="142"/>
      <c r="AN574" s="142"/>
      <c r="AO574" s="142"/>
      <c r="AP574" s="142"/>
      <c r="AQ574" s="142"/>
      <c r="AR574" s="142"/>
      <c r="AS574" s="142"/>
      <c r="AT574" s="142"/>
      <c r="AU574" s="142"/>
      <c r="AV574" s="142"/>
      <c r="AW574" s="142"/>
      <c r="AX574" s="142"/>
      <c r="AY574" s="142"/>
      <c r="AZ574" s="142"/>
      <c r="BA574" s="142"/>
      <c r="BB574" s="142"/>
      <c r="BC574" s="142"/>
      <c r="BD574" s="142"/>
      <c r="BE574" s="142"/>
      <c r="BF574" s="142"/>
      <c r="BG574" s="142"/>
      <c r="BH574" s="142"/>
      <c r="BI574" s="142"/>
      <c r="BJ574" s="142"/>
      <c r="BK574" s="142"/>
      <c r="BL574" s="142"/>
      <c r="BM574" s="142"/>
      <c r="BN574" s="142"/>
      <c r="BO574" s="142"/>
      <c r="BP574" s="142"/>
    </row>
    <row r="575" spans="1:68" s="37" customFormat="1" x14ac:dyDescent="0.25">
      <c r="A575" s="234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44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42"/>
      <c r="AH575" s="142"/>
      <c r="AI575" s="142"/>
      <c r="AJ575" s="142"/>
      <c r="AK575" s="142"/>
      <c r="AL575" s="142"/>
      <c r="AM575" s="142"/>
      <c r="AN575" s="142"/>
      <c r="AO575" s="142"/>
      <c r="AP575" s="142"/>
      <c r="AQ575" s="142"/>
      <c r="AR575" s="142"/>
      <c r="AS575" s="142"/>
      <c r="AT575" s="142"/>
      <c r="AU575" s="142"/>
      <c r="AV575" s="142"/>
      <c r="AW575" s="142"/>
      <c r="AX575" s="142"/>
      <c r="AY575" s="142"/>
      <c r="AZ575" s="142"/>
      <c r="BA575" s="142"/>
      <c r="BB575" s="142"/>
      <c r="BC575" s="142"/>
      <c r="BD575" s="142"/>
      <c r="BE575" s="142"/>
      <c r="BF575" s="142"/>
      <c r="BG575" s="142"/>
      <c r="BH575" s="142"/>
      <c r="BI575" s="142"/>
      <c r="BJ575" s="142"/>
      <c r="BK575" s="142"/>
      <c r="BL575" s="142"/>
      <c r="BM575" s="142"/>
      <c r="BN575" s="142"/>
      <c r="BO575" s="142"/>
      <c r="BP575" s="142"/>
    </row>
    <row r="576" spans="1:68" s="37" customFormat="1" ht="15.75" customHeight="1" x14ac:dyDescent="0.25">
      <c r="A576" s="234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44"/>
      <c r="S576" s="142"/>
      <c r="T576" s="142"/>
      <c r="U576" s="142"/>
      <c r="V576" s="142"/>
      <c r="W576" s="142"/>
      <c r="X576" s="142"/>
      <c r="Y576" s="142"/>
      <c r="Z576" s="142"/>
      <c r="AA576" s="142"/>
      <c r="AB576" s="142"/>
      <c r="AC576" s="142"/>
      <c r="AD576" s="142"/>
      <c r="AE576" s="142"/>
      <c r="AF576" s="142"/>
      <c r="AG576" s="142"/>
      <c r="AH576" s="142"/>
      <c r="AI576" s="142"/>
      <c r="AJ576" s="142"/>
      <c r="AK576" s="142"/>
      <c r="AL576" s="142"/>
      <c r="AM576" s="142"/>
      <c r="AN576" s="142"/>
      <c r="AO576" s="142"/>
      <c r="AP576" s="142"/>
      <c r="AQ576" s="142"/>
      <c r="AR576" s="142"/>
      <c r="AS576" s="142"/>
      <c r="AT576" s="142"/>
      <c r="AU576" s="142"/>
      <c r="AV576" s="142"/>
      <c r="AW576" s="142"/>
      <c r="AX576" s="142"/>
      <c r="AY576" s="142"/>
      <c r="AZ576" s="142"/>
      <c r="BA576" s="142"/>
      <c r="BB576" s="142"/>
      <c r="BC576" s="142"/>
      <c r="BD576" s="142"/>
      <c r="BE576" s="142"/>
      <c r="BF576" s="142"/>
      <c r="BG576" s="142"/>
      <c r="BH576" s="142"/>
      <c r="BI576" s="142"/>
      <c r="BJ576" s="142"/>
      <c r="BK576" s="142"/>
      <c r="BL576" s="142"/>
      <c r="BM576" s="142"/>
      <c r="BN576" s="142"/>
      <c r="BO576" s="142"/>
      <c r="BP576" s="142"/>
    </row>
    <row r="577" spans="1:68" s="37" customFormat="1" x14ac:dyDescent="0.25">
      <c r="A577" s="234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44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42"/>
      <c r="AH577" s="142"/>
      <c r="AI577" s="142"/>
      <c r="AJ577" s="142"/>
      <c r="AK577" s="142"/>
      <c r="AL577" s="142"/>
      <c r="AM577" s="142"/>
      <c r="AN577" s="142"/>
      <c r="AO577" s="142"/>
      <c r="AP577" s="142"/>
      <c r="AQ577" s="142"/>
      <c r="AR577" s="142"/>
      <c r="AS577" s="142"/>
      <c r="AT577" s="142"/>
      <c r="AU577" s="142"/>
      <c r="AV577" s="142"/>
      <c r="AW577" s="142"/>
      <c r="AX577" s="142"/>
      <c r="AY577" s="142"/>
      <c r="AZ577" s="142"/>
      <c r="BA577" s="142"/>
      <c r="BB577" s="142"/>
      <c r="BC577" s="142"/>
      <c r="BD577" s="142"/>
      <c r="BE577" s="142"/>
      <c r="BF577" s="142"/>
      <c r="BG577" s="142"/>
      <c r="BH577" s="142"/>
      <c r="BI577" s="142"/>
      <c r="BJ577" s="142"/>
      <c r="BK577" s="142"/>
      <c r="BL577" s="142"/>
      <c r="BM577" s="142"/>
      <c r="BN577" s="142"/>
      <c r="BO577" s="142"/>
      <c r="BP577" s="142"/>
    </row>
    <row r="578" spans="1:68" s="37" customFormat="1" ht="15.75" customHeight="1" x14ac:dyDescent="0.25">
      <c r="A578" s="234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44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42"/>
      <c r="AH578" s="142"/>
      <c r="AI578" s="142"/>
      <c r="AJ578" s="142"/>
      <c r="AK578" s="142"/>
      <c r="AL578" s="142"/>
      <c r="AM578" s="142"/>
      <c r="AN578" s="142"/>
      <c r="AO578" s="142"/>
      <c r="AP578" s="142"/>
      <c r="AQ578" s="142"/>
      <c r="AR578" s="142"/>
      <c r="AS578" s="142"/>
      <c r="AT578" s="142"/>
      <c r="AU578" s="142"/>
      <c r="AV578" s="142"/>
      <c r="AW578" s="142"/>
      <c r="AX578" s="142"/>
      <c r="AY578" s="142"/>
      <c r="AZ578" s="142"/>
      <c r="BA578" s="142"/>
      <c r="BB578" s="142"/>
      <c r="BC578" s="142"/>
      <c r="BD578" s="142"/>
      <c r="BE578" s="142"/>
      <c r="BF578" s="142"/>
      <c r="BG578" s="142"/>
      <c r="BH578" s="142"/>
      <c r="BI578" s="142"/>
      <c r="BJ578" s="142"/>
      <c r="BK578" s="142"/>
      <c r="BL578" s="142"/>
      <c r="BM578" s="142"/>
      <c r="BN578" s="142"/>
      <c r="BO578" s="142"/>
      <c r="BP578" s="142"/>
    </row>
    <row r="579" spans="1:68" s="37" customFormat="1" x14ac:dyDescent="0.25">
      <c r="A579" s="234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44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42"/>
      <c r="AH579" s="142"/>
      <c r="AI579" s="142"/>
      <c r="AJ579" s="142"/>
      <c r="AK579" s="142"/>
      <c r="AL579" s="142"/>
      <c r="AM579" s="142"/>
      <c r="AN579" s="142"/>
      <c r="AO579" s="142"/>
      <c r="AP579" s="142"/>
      <c r="AQ579" s="142"/>
      <c r="AR579" s="142"/>
      <c r="AS579" s="142"/>
      <c r="AT579" s="142"/>
      <c r="AU579" s="142"/>
      <c r="AV579" s="142"/>
      <c r="AW579" s="142"/>
      <c r="AX579" s="142"/>
      <c r="AY579" s="142"/>
      <c r="AZ579" s="142"/>
      <c r="BA579" s="142"/>
      <c r="BB579" s="142"/>
      <c r="BC579" s="142"/>
      <c r="BD579" s="142"/>
      <c r="BE579" s="142"/>
      <c r="BF579" s="142"/>
      <c r="BG579" s="142"/>
      <c r="BH579" s="142"/>
      <c r="BI579" s="142"/>
      <c r="BJ579" s="142"/>
      <c r="BK579" s="142"/>
      <c r="BL579" s="142"/>
      <c r="BM579" s="142"/>
      <c r="BN579" s="142"/>
      <c r="BO579" s="142"/>
      <c r="BP579" s="142"/>
    </row>
    <row r="580" spans="1:68" s="37" customFormat="1" ht="15.75" customHeight="1" x14ac:dyDescent="0.25">
      <c r="A580" s="234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44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42"/>
      <c r="AG580" s="142"/>
      <c r="AH580" s="142"/>
      <c r="AI580" s="142"/>
      <c r="AJ580" s="142"/>
      <c r="AK580" s="142"/>
      <c r="AL580" s="142"/>
      <c r="AM580" s="142"/>
      <c r="AN580" s="142"/>
      <c r="AO580" s="142"/>
      <c r="AP580" s="142"/>
      <c r="AQ580" s="142"/>
      <c r="AR580" s="142"/>
      <c r="AS580" s="142"/>
      <c r="AT580" s="142"/>
      <c r="AU580" s="142"/>
      <c r="AV580" s="142"/>
      <c r="AW580" s="142"/>
      <c r="AX580" s="142"/>
      <c r="AY580" s="142"/>
      <c r="AZ580" s="142"/>
      <c r="BA580" s="142"/>
      <c r="BB580" s="142"/>
      <c r="BC580" s="142"/>
      <c r="BD580" s="142"/>
      <c r="BE580" s="142"/>
      <c r="BF580" s="142"/>
      <c r="BG580" s="142"/>
      <c r="BH580" s="142"/>
      <c r="BI580" s="142"/>
      <c r="BJ580" s="142"/>
      <c r="BK580" s="142"/>
      <c r="BL580" s="142"/>
      <c r="BM580" s="142"/>
      <c r="BN580" s="142"/>
      <c r="BO580" s="142"/>
      <c r="BP580" s="142"/>
    </row>
    <row r="581" spans="1:68" s="37" customFormat="1" x14ac:dyDescent="0.25">
      <c r="A581" s="234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44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42"/>
      <c r="AH581" s="142"/>
      <c r="AI581" s="142"/>
      <c r="AJ581" s="142"/>
      <c r="AK581" s="142"/>
      <c r="AL581" s="142"/>
      <c r="AM581" s="142"/>
      <c r="AN581" s="142"/>
      <c r="AO581" s="142"/>
      <c r="AP581" s="142"/>
      <c r="AQ581" s="142"/>
      <c r="AR581" s="142"/>
      <c r="AS581" s="142"/>
      <c r="AT581" s="142"/>
      <c r="AU581" s="142"/>
      <c r="AV581" s="142"/>
      <c r="AW581" s="142"/>
      <c r="AX581" s="142"/>
      <c r="AY581" s="142"/>
      <c r="AZ581" s="142"/>
      <c r="BA581" s="142"/>
      <c r="BB581" s="142"/>
      <c r="BC581" s="142"/>
      <c r="BD581" s="142"/>
      <c r="BE581" s="142"/>
      <c r="BF581" s="142"/>
      <c r="BG581" s="142"/>
      <c r="BH581" s="142"/>
      <c r="BI581" s="142"/>
      <c r="BJ581" s="142"/>
      <c r="BK581" s="142"/>
      <c r="BL581" s="142"/>
      <c r="BM581" s="142"/>
      <c r="BN581" s="142"/>
      <c r="BO581" s="142"/>
      <c r="BP581" s="142"/>
    </row>
    <row r="582" spans="1:68" s="37" customFormat="1" ht="15.75" customHeight="1" x14ac:dyDescent="0.25">
      <c r="A582" s="234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44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42"/>
      <c r="AH582" s="142"/>
      <c r="AI582" s="142"/>
      <c r="AJ582" s="142"/>
      <c r="AK582" s="142"/>
      <c r="AL582" s="142"/>
      <c r="AM582" s="142"/>
      <c r="AN582" s="142"/>
      <c r="AO582" s="142"/>
      <c r="AP582" s="142"/>
      <c r="AQ582" s="142"/>
      <c r="AR582" s="142"/>
      <c r="AS582" s="142"/>
      <c r="AT582" s="142"/>
      <c r="AU582" s="142"/>
      <c r="AV582" s="142"/>
      <c r="AW582" s="142"/>
      <c r="AX582" s="142"/>
      <c r="AY582" s="142"/>
      <c r="AZ582" s="142"/>
      <c r="BA582" s="142"/>
      <c r="BB582" s="142"/>
      <c r="BC582" s="142"/>
      <c r="BD582" s="142"/>
      <c r="BE582" s="142"/>
      <c r="BF582" s="142"/>
      <c r="BG582" s="142"/>
      <c r="BH582" s="142"/>
      <c r="BI582" s="142"/>
      <c r="BJ582" s="142"/>
      <c r="BK582" s="142"/>
      <c r="BL582" s="142"/>
      <c r="BM582" s="142"/>
      <c r="BN582" s="142"/>
      <c r="BO582" s="142"/>
      <c r="BP582" s="142"/>
    </row>
    <row r="583" spans="1:68" s="37" customFormat="1" x14ac:dyDescent="0.25">
      <c r="A583" s="234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44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42"/>
      <c r="AG583" s="142"/>
      <c r="AH583" s="142"/>
      <c r="AI583" s="142"/>
      <c r="AJ583" s="142"/>
      <c r="AK583" s="142"/>
      <c r="AL583" s="142"/>
      <c r="AM583" s="142"/>
      <c r="AN583" s="142"/>
      <c r="AO583" s="142"/>
      <c r="AP583" s="142"/>
      <c r="AQ583" s="142"/>
      <c r="AR583" s="142"/>
      <c r="AS583" s="142"/>
      <c r="AT583" s="142"/>
      <c r="AU583" s="142"/>
      <c r="AV583" s="142"/>
      <c r="AW583" s="142"/>
      <c r="AX583" s="142"/>
      <c r="AY583" s="142"/>
      <c r="AZ583" s="142"/>
      <c r="BA583" s="142"/>
      <c r="BB583" s="142"/>
      <c r="BC583" s="142"/>
      <c r="BD583" s="142"/>
      <c r="BE583" s="142"/>
      <c r="BF583" s="142"/>
      <c r="BG583" s="142"/>
      <c r="BH583" s="142"/>
      <c r="BI583" s="142"/>
      <c r="BJ583" s="142"/>
      <c r="BK583" s="142"/>
      <c r="BL583" s="142"/>
      <c r="BM583" s="142"/>
      <c r="BN583" s="142"/>
      <c r="BO583" s="142"/>
      <c r="BP583" s="142"/>
    </row>
    <row r="584" spans="1:68" s="37" customFormat="1" ht="15.75" customHeight="1" x14ac:dyDescent="0.25">
      <c r="A584" s="234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44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42"/>
      <c r="AH584" s="142"/>
      <c r="AI584" s="142"/>
      <c r="AJ584" s="142"/>
      <c r="AK584" s="142"/>
      <c r="AL584" s="142"/>
      <c r="AM584" s="142"/>
      <c r="AN584" s="142"/>
      <c r="AO584" s="142"/>
      <c r="AP584" s="142"/>
      <c r="AQ584" s="142"/>
      <c r="AR584" s="142"/>
      <c r="AS584" s="142"/>
      <c r="AT584" s="142"/>
      <c r="AU584" s="142"/>
      <c r="AV584" s="142"/>
      <c r="AW584" s="142"/>
      <c r="AX584" s="142"/>
      <c r="AY584" s="142"/>
      <c r="AZ584" s="142"/>
      <c r="BA584" s="142"/>
      <c r="BB584" s="142"/>
      <c r="BC584" s="142"/>
      <c r="BD584" s="142"/>
      <c r="BE584" s="142"/>
      <c r="BF584" s="142"/>
      <c r="BG584" s="142"/>
      <c r="BH584" s="142"/>
      <c r="BI584" s="142"/>
      <c r="BJ584" s="142"/>
      <c r="BK584" s="142"/>
      <c r="BL584" s="142"/>
      <c r="BM584" s="142"/>
      <c r="BN584" s="142"/>
      <c r="BO584" s="142"/>
      <c r="BP584" s="142"/>
    </row>
    <row r="585" spans="1:68" s="37" customFormat="1" x14ac:dyDescent="0.25">
      <c r="A585" s="234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44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42"/>
      <c r="AH585" s="142"/>
      <c r="AI585" s="142"/>
      <c r="AJ585" s="142"/>
      <c r="AK585" s="142"/>
      <c r="AL585" s="142"/>
      <c r="AM585" s="142"/>
      <c r="AN585" s="142"/>
      <c r="AO585" s="142"/>
      <c r="AP585" s="142"/>
      <c r="AQ585" s="142"/>
      <c r="AR585" s="142"/>
      <c r="AS585" s="142"/>
      <c r="AT585" s="142"/>
      <c r="AU585" s="142"/>
      <c r="AV585" s="142"/>
      <c r="AW585" s="142"/>
      <c r="AX585" s="142"/>
      <c r="AY585" s="142"/>
      <c r="AZ585" s="142"/>
      <c r="BA585" s="142"/>
      <c r="BB585" s="142"/>
      <c r="BC585" s="142"/>
      <c r="BD585" s="142"/>
      <c r="BE585" s="142"/>
      <c r="BF585" s="142"/>
      <c r="BG585" s="142"/>
      <c r="BH585" s="142"/>
      <c r="BI585" s="142"/>
      <c r="BJ585" s="142"/>
      <c r="BK585" s="142"/>
      <c r="BL585" s="142"/>
      <c r="BM585" s="142"/>
      <c r="BN585" s="142"/>
      <c r="BO585" s="142"/>
      <c r="BP585" s="142"/>
    </row>
    <row r="586" spans="1:68" s="37" customFormat="1" ht="15.75" customHeight="1" x14ac:dyDescent="0.25">
      <c r="A586" s="234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44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42"/>
      <c r="AH586" s="142"/>
      <c r="AI586" s="142"/>
      <c r="AJ586" s="142"/>
      <c r="AK586" s="142"/>
      <c r="AL586" s="142"/>
      <c r="AM586" s="142"/>
      <c r="AN586" s="142"/>
      <c r="AO586" s="142"/>
      <c r="AP586" s="142"/>
      <c r="AQ586" s="142"/>
      <c r="AR586" s="142"/>
      <c r="AS586" s="142"/>
      <c r="AT586" s="142"/>
      <c r="AU586" s="142"/>
      <c r="AV586" s="142"/>
      <c r="AW586" s="142"/>
      <c r="AX586" s="142"/>
      <c r="AY586" s="142"/>
      <c r="AZ586" s="142"/>
      <c r="BA586" s="142"/>
      <c r="BB586" s="142"/>
      <c r="BC586" s="142"/>
      <c r="BD586" s="142"/>
      <c r="BE586" s="142"/>
      <c r="BF586" s="142"/>
      <c r="BG586" s="142"/>
      <c r="BH586" s="142"/>
      <c r="BI586" s="142"/>
      <c r="BJ586" s="142"/>
      <c r="BK586" s="142"/>
      <c r="BL586" s="142"/>
      <c r="BM586" s="142"/>
      <c r="BN586" s="142"/>
      <c r="BO586" s="142"/>
      <c r="BP586" s="142"/>
    </row>
    <row r="587" spans="1:68" s="37" customFormat="1" x14ac:dyDescent="0.25">
      <c r="A587" s="234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44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42"/>
      <c r="AJ587" s="142"/>
      <c r="AK587" s="142"/>
      <c r="AL587" s="142"/>
      <c r="AM587" s="142"/>
      <c r="AN587" s="142"/>
      <c r="AO587" s="142"/>
      <c r="AP587" s="142"/>
      <c r="AQ587" s="142"/>
      <c r="AR587" s="142"/>
      <c r="AS587" s="142"/>
      <c r="AT587" s="142"/>
      <c r="AU587" s="142"/>
      <c r="AV587" s="142"/>
      <c r="AW587" s="142"/>
      <c r="AX587" s="142"/>
      <c r="AY587" s="142"/>
      <c r="AZ587" s="142"/>
      <c r="BA587" s="142"/>
      <c r="BB587" s="142"/>
      <c r="BC587" s="142"/>
      <c r="BD587" s="142"/>
      <c r="BE587" s="142"/>
      <c r="BF587" s="142"/>
      <c r="BG587" s="142"/>
      <c r="BH587" s="142"/>
      <c r="BI587" s="142"/>
      <c r="BJ587" s="142"/>
      <c r="BK587" s="142"/>
      <c r="BL587" s="142"/>
      <c r="BM587" s="142"/>
      <c r="BN587" s="142"/>
      <c r="BO587" s="142"/>
      <c r="BP587" s="142"/>
    </row>
    <row r="588" spans="1:68" s="37" customFormat="1" ht="15.75" customHeight="1" x14ac:dyDescent="0.25">
      <c r="A588" s="234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44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42"/>
      <c r="AJ588" s="142"/>
      <c r="AK588" s="142"/>
      <c r="AL588" s="142"/>
      <c r="AM588" s="142"/>
      <c r="AN588" s="142"/>
      <c r="AO588" s="142"/>
      <c r="AP588" s="142"/>
      <c r="AQ588" s="142"/>
      <c r="AR588" s="142"/>
      <c r="AS588" s="142"/>
      <c r="AT588" s="142"/>
      <c r="AU588" s="142"/>
      <c r="AV588" s="142"/>
      <c r="AW588" s="142"/>
      <c r="AX588" s="142"/>
      <c r="AY588" s="142"/>
      <c r="AZ588" s="142"/>
      <c r="BA588" s="142"/>
      <c r="BB588" s="142"/>
      <c r="BC588" s="142"/>
      <c r="BD588" s="142"/>
      <c r="BE588" s="142"/>
      <c r="BF588" s="142"/>
      <c r="BG588" s="142"/>
      <c r="BH588" s="142"/>
      <c r="BI588" s="142"/>
      <c r="BJ588" s="142"/>
      <c r="BK588" s="142"/>
      <c r="BL588" s="142"/>
      <c r="BM588" s="142"/>
      <c r="BN588" s="142"/>
      <c r="BO588" s="142"/>
      <c r="BP588" s="142"/>
    </row>
    <row r="589" spans="1:68" s="37" customFormat="1" x14ac:dyDescent="0.25">
      <c r="A589" s="234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44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/>
      <c r="AL589" s="142"/>
      <c r="AM589" s="142"/>
      <c r="AN589" s="142"/>
      <c r="AO589" s="142"/>
      <c r="AP589" s="142"/>
      <c r="AQ589" s="142"/>
      <c r="AR589" s="142"/>
      <c r="AS589" s="142"/>
      <c r="AT589" s="142"/>
      <c r="AU589" s="142"/>
      <c r="AV589" s="142"/>
      <c r="AW589" s="142"/>
      <c r="AX589" s="142"/>
      <c r="AY589" s="142"/>
      <c r="AZ589" s="142"/>
      <c r="BA589" s="142"/>
      <c r="BB589" s="142"/>
      <c r="BC589" s="142"/>
      <c r="BD589" s="142"/>
      <c r="BE589" s="142"/>
      <c r="BF589" s="142"/>
      <c r="BG589" s="142"/>
      <c r="BH589" s="142"/>
      <c r="BI589" s="142"/>
      <c r="BJ589" s="142"/>
      <c r="BK589" s="142"/>
      <c r="BL589" s="142"/>
      <c r="BM589" s="142"/>
      <c r="BN589" s="142"/>
      <c r="BO589" s="142"/>
      <c r="BP589" s="142"/>
    </row>
    <row r="590" spans="1:68" s="37" customFormat="1" ht="15.75" customHeight="1" x14ac:dyDescent="0.25">
      <c r="A590" s="234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44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42"/>
      <c r="AJ590" s="142"/>
      <c r="AK590" s="142"/>
      <c r="AL590" s="142"/>
      <c r="AM590" s="142"/>
      <c r="AN590" s="142"/>
      <c r="AO590" s="142"/>
      <c r="AP590" s="142"/>
      <c r="AQ590" s="142"/>
      <c r="AR590" s="142"/>
      <c r="AS590" s="142"/>
      <c r="AT590" s="142"/>
      <c r="AU590" s="142"/>
      <c r="AV590" s="142"/>
      <c r="AW590" s="142"/>
      <c r="AX590" s="142"/>
      <c r="AY590" s="142"/>
      <c r="AZ590" s="142"/>
      <c r="BA590" s="142"/>
      <c r="BB590" s="142"/>
      <c r="BC590" s="142"/>
      <c r="BD590" s="142"/>
      <c r="BE590" s="142"/>
      <c r="BF590" s="142"/>
      <c r="BG590" s="142"/>
      <c r="BH590" s="142"/>
      <c r="BI590" s="142"/>
      <c r="BJ590" s="142"/>
      <c r="BK590" s="142"/>
      <c r="BL590" s="142"/>
      <c r="BM590" s="142"/>
      <c r="BN590" s="142"/>
      <c r="BO590" s="142"/>
      <c r="BP590" s="142"/>
    </row>
    <row r="591" spans="1:68" s="37" customFormat="1" x14ac:dyDescent="0.25">
      <c r="A591" s="234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44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42"/>
      <c r="AH591" s="142"/>
      <c r="AI591" s="142"/>
      <c r="AJ591" s="142"/>
      <c r="AK591" s="142"/>
      <c r="AL591" s="142"/>
      <c r="AM591" s="142"/>
      <c r="AN591" s="142"/>
      <c r="AO591" s="142"/>
      <c r="AP591" s="142"/>
      <c r="AQ591" s="142"/>
      <c r="AR591" s="142"/>
      <c r="AS591" s="142"/>
      <c r="AT591" s="142"/>
      <c r="AU591" s="142"/>
      <c r="AV591" s="142"/>
      <c r="AW591" s="142"/>
      <c r="AX591" s="142"/>
      <c r="AY591" s="142"/>
      <c r="AZ591" s="142"/>
      <c r="BA591" s="142"/>
      <c r="BB591" s="142"/>
      <c r="BC591" s="142"/>
      <c r="BD591" s="142"/>
      <c r="BE591" s="142"/>
      <c r="BF591" s="142"/>
      <c r="BG591" s="142"/>
      <c r="BH591" s="142"/>
      <c r="BI591" s="142"/>
      <c r="BJ591" s="142"/>
      <c r="BK591" s="142"/>
      <c r="BL591" s="142"/>
      <c r="BM591" s="142"/>
      <c r="BN591" s="142"/>
      <c r="BO591" s="142"/>
      <c r="BP591" s="142"/>
    </row>
    <row r="592" spans="1:68" s="37" customFormat="1" ht="15.75" customHeight="1" x14ac:dyDescent="0.25">
      <c r="A592" s="234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44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42"/>
      <c r="AG592" s="142"/>
      <c r="AH592" s="142"/>
      <c r="AI592" s="142"/>
      <c r="AJ592" s="142"/>
      <c r="AK592" s="142"/>
      <c r="AL592" s="142"/>
      <c r="AM592" s="142"/>
      <c r="AN592" s="142"/>
      <c r="AO592" s="142"/>
      <c r="AP592" s="142"/>
      <c r="AQ592" s="142"/>
      <c r="AR592" s="142"/>
      <c r="AS592" s="142"/>
      <c r="AT592" s="142"/>
      <c r="AU592" s="142"/>
      <c r="AV592" s="142"/>
      <c r="AW592" s="142"/>
      <c r="AX592" s="142"/>
      <c r="AY592" s="142"/>
      <c r="AZ592" s="142"/>
      <c r="BA592" s="142"/>
      <c r="BB592" s="142"/>
      <c r="BC592" s="142"/>
      <c r="BD592" s="142"/>
      <c r="BE592" s="142"/>
      <c r="BF592" s="142"/>
      <c r="BG592" s="142"/>
      <c r="BH592" s="142"/>
      <c r="BI592" s="142"/>
      <c r="BJ592" s="142"/>
      <c r="BK592" s="142"/>
      <c r="BL592" s="142"/>
      <c r="BM592" s="142"/>
      <c r="BN592" s="142"/>
      <c r="BO592" s="142"/>
      <c r="BP592" s="142"/>
    </row>
    <row r="593" spans="1:68" s="37" customFormat="1" x14ac:dyDescent="0.25">
      <c r="A593" s="234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44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42"/>
      <c r="AH593" s="142"/>
      <c r="AI593" s="142"/>
      <c r="AJ593" s="142"/>
      <c r="AK593" s="142"/>
      <c r="AL593" s="142"/>
      <c r="AM593" s="142"/>
      <c r="AN593" s="142"/>
      <c r="AO593" s="142"/>
      <c r="AP593" s="142"/>
      <c r="AQ593" s="142"/>
      <c r="AR593" s="142"/>
      <c r="AS593" s="142"/>
      <c r="AT593" s="142"/>
      <c r="AU593" s="142"/>
      <c r="AV593" s="142"/>
      <c r="AW593" s="142"/>
      <c r="AX593" s="142"/>
      <c r="AY593" s="142"/>
      <c r="AZ593" s="142"/>
      <c r="BA593" s="142"/>
      <c r="BB593" s="142"/>
      <c r="BC593" s="142"/>
      <c r="BD593" s="142"/>
      <c r="BE593" s="142"/>
      <c r="BF593" s="142"/>
      <c r="BG593" s="142"/>
      <c r="BH593" s="142"/>
      <c r="BI593" s="142"/>
      <c r="BJ593" s="142"/>
      <c r="BK593" s="142"/>
      <c r="BL593" s="142"/>
      <c r="BM593" s="142"/>
      <c r="BN593" s="142"/>
      <c r="BO593" s="142"/>
      <c r="BP593" s="142"/>
    </row>
    <row r="594" spans="1:68" s="37" customFormat="1" ht="15.75" customHeight="1" x14ac:dyDescent="0.25">
      <c r="A594" s="234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44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/>
      <c r="AL594" s="142"/>
      <c r="AM594" s="142"/>
      <c r="AN594" s="142"/>
      <c r="AO594" s="142"/>
      <c r="AP594" s="142"/>
      <c r="AQ594" s="142"/>
      <c r="AR594" s="142"/>
      <c r="AS594" s="142"/>
      <c r="AT594" s="142"/>
      <c r="AU594" s="142"/>
      <c r="AV594" s="142"/>
      <c r="AW594" s="142"/>
      <c r="AX594" s="142"/>
      <c r="AY594" s="142"/>
      <c r="AZ594" s="142"/>
      <c r="BA594" s="142"/>
      <c r="BB594" s="142"/>
      <c r="BC594" s="142"/>
      <c r="BD594" s="142"/>
      <c r="BE594" s="142"/>
      <c r="BF594" s="142"/>
      <c r="BG594" s="142"/>
      <c r="BH594" s="142"/>
      <c r="BI594" s="142"/>
      <c r="BJ594" s="142"/>
      <c r="BK594" s="142"/>
      <c r="BL594" s="142"/>
      <c r="BM594" s="142"/>
      <c r="BN594" s="142"/>
      <c r="BO594" s="142"/>
      <c r="BP594" s="142"/>
    </row>
    <row r="595" spans="1:68" s="37" customFormat="1" x14ac:dyDescent="0.25">
      <c r="A595" s="234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44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/>
      <c r="AL595" s="142"/>
      <c r="AM595" s="142"/>
      <c r="AN595" s="142"/>
      <c r="AO595" s="142"/>
      <c r="AP595" s="142"/>
      <c r="AQ595" s="142"/>
      <c r="AR595" s="142"/>
      <c r="AS595" s="142"/>
      <c r="AT595" s="142"/>
      <c r="AU595" s="142"/>
      <c r="AV595" s="142"/>
      <c r="AW595" s="142"/>
      <c r="AX595" s="142"/>
      <c r="AY595" s="142"/>
      <c r="AZ595" s="142"/>
      <c r="BA595" s="142"/>
      <c r="BB595" s="142"/>
      <c r="BC595" s="142"/>
      <c r="BD595" s="142"/>
      <c r="BE595" s="142"/>
      <c r="BF595" s="142"/>
      <c r="BG595" s="142"/>
      <c r="BH595" s="142"/>
      <c r="BI595" s="142"/>
      <c r="BJ595" s="142"/>
      <c r="BK595" s="142"/>
      <c r="BL595" s="142"/>
      <c r="BM595" s="142"/>
      <c r="BN595" s="142"/>
      <c r="BO595" s="142"/>
      <c r="BP595" s="142"/>
    </row>
    <row r="596" spans="1:68" s="37" customFormat="1" ht="15.75" customHeight="1" x14ac:dyDescent="0.25">
      <c r="A596" s="234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44"/>
      <c r="S596" s="142"/>
      <c r="T596" s="142"/>
      <c r="U596" s="142"/>
      <c r="V596" s="142"/>
      <c r="W596" s="142"/>
      <c r="X596" s="142"/>
      <c r="Y596" s="142"/>
      <c r="Z596" s="142"/>
      <c r="AA596" s="142"/>
      <c r="AB596" s="142"/>
      <c r="AC596" s="142"/>
      <c r="AD596" s="142"/>
      <c r="AE596" s="142"/>
      <c r="AF596" s="142"/>
      <c r="AG596" s="142"/>
      <c r="AH596" s="142"/>
      <c r="AI596" s="142"/>
      <c r="AJ596" s="142"/>
      <c r="AK596" s="142"/>
      <c r="AL596" s="142"/>
      <c r="AM596" s="142"/>
      <c r="AN596" s="142"/>
      <c r="AO596" s="142"/>
      <c r="AP596" s="142"/>
      <c r="AQ596" s="142"/>
      <c r="AR596" s="142"/>
      <c r="AS596" s="142"/>
      <c r="AT596" s="142"/>
      <c r="AU596" s="142"/>
      <c r="AV596" s="142"/>
      <c r="AW596" s="142"/>
      <c r="AX596" s="142"/>
      <c r="AY596" s="142"/>
      <c r="AZ596" s="142"/>
      <c r="BA596" s="142"/>
      <c r="BB596" s="142"/>
      <c r="BC596" s="142"/>
      <c r="BD596" s="142"/>
      <c r="BE596" s="142"/>
      <c r="BF596" s="142"/>
      <c r="BG596" s="142"/>
      <c r="BH596" s="142"/>
      <c r="BI596" s="142"/>
      <c r="BJ596" s="142"/>
      <c r="BK596" s="142"/>
      <c r="BL596" s="142"/>
      <c r="BM596" s="142"/>
      <c r="BN596" s="142"/>
      <c r="BO596" s="142"/>
      <c r="BP596" s="142"/>
    </row>
    <row r="597" spans="1:68" s="37" customFormat="1" x14ac:dyDescent="0.25">
      <c r="A597" s="234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44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42"/>
      <c r="AH597" s="142"/>
      <c r="AI597" s="142"/>
      <c r="AJ597" s="142"/>
      <c r="AK597" s="142"/>
      <c r="AL597" s="142"/>
      <c r="AM597" s="142"/>
      <c r="AN597" s="142"/>
      <c r="AO597" s="142"/>
      <c r="AP597" s="142"/>
      <c r="AQ597" s="142"/>
      <c r="AR597" s="142"/>
      <c r="AS597" s="142"/>
      <c r="AT597" s="142"/>
      <c r="AU597" s="142"/>
      <c r="AV597" s="142"/>
      <c r="AW597" s="142"/>
      <c r="AX597" s="142"/>
      <c r="AY597" s="142"/>
      <c r="AZ597" s="142"/>
      <c r="BA597" s="142"/>
      <c r="BB597" s="142"/>
      <c r="BC597" s="142"/>
      <c r="BD597" s="142"/>
      <c r="BE597" s="142"/>
      <c r="BF597" s="142"/>
      <c r="BG597" s="142"/>
      <c r="BH597" s="142"/>
      <c r="BI597" s="142"/>
      <c r="BJ597" s="142"/>
      <c r="BK597" s="142"/>
      <c r="BL597" s="142"/>
      <c r="BM597" s="142"/>
      <c r="BN597" s="142"/>
      <c r="BO597" s="142"/>
      <c r="BP597" s="142"/>
    </row>
    <row r="598" spans="1:68" s="37" customFormat="1" ht="15.75" customHeight="1" x14ac:dyDescent="0.25">
      <c r="A598" s="234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44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/>
      <c r="AL598" s="142"/>
      <c r="AM598" s="142"/>
      <c r="AN598" s="142"/>
      <c r="AO598" s="142"/>
      <c r="AP598" s="142"/>
      <c r="AQ598" s="142"/>
      <c r="AR598" s="142"/>
      <c r="AS598" s="142"/>
      <c r="AT598" s="142"/>
      <c r="AU598" s="142"/>
      <c r="AV598" s="142"/>
      <c r="AW598" s="142"/>
      <c r="AX598" s="142"/>
      <c r="AY598" s="142"/>
      <c r="AZ598" s="142"/>
      <c r="BA598" s="142"/>
      <c r="BB598" s="142"/>
      <c r="BC598" s="142"/>
      <c r="BD598" s="142"/>
      <c r="BE598" s="142"/>
      <c r="BF598" s="142"/>
      <c r="BG598" s="142"/>
      <c r="BH598" s="142"/>
      <c r="BI598" s="142"/>
      <c r="BJ598" s="142"/>
      <c r="BK598" s="142"/>
      <c r="BL598" s="142"/>
      <c r="BM598" s="142"/>
      <c r="BN598" s="142"/>
      <c r="BO598" s="142"/>
      <c r="BP598" s="142"/>
    </row>
    <row r="599" spans="1:68" s="37" customFormat="1" x14ac:dyDescent="0.25">
      <c r="A599" s="234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44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42"/>
      <c r="AG599" s="142"/>
      <c r="AH599" s="142"/>
      <c r="AI599" s="142"/>
      <c r="AJ599" s="142"/>
      <c r="AK599" s="142"/>
      <c r="AL599" s="142"/>
      <c r="AM599" s="142"/>
      <c r="AN599" s="142"/>
      <c r="AO599" s="142"/>
      <c r="AP599" s="142"/>
      <c r="AQ599" s="142"/>
      <c r="AR599" s="142"/>
      <c r="AS599" s="142"/>
      <c r="AT599" s="142"/>
      <c r="AU599" s="142"/>
      <c r="AV599" s="142"/>
      <c r="AW599" s="142"/>
      <c r="AX599" s="142"/>
      <c r="AY599" s="142"/>
      <c r="AZ599" s="142"/>
      <c r="BA599" s="142"/>
      <c r="BB599" s="142"/>
      <c r="BC599" s="142"/>
      <c r="BD599" s="142"/>
      <c r="BE599" s="142"/>
      <c r="BF599" s="142"/>
      <c r="BG599" s="142"/>
      <c r="BH599" s="142"/>
      <c r="BI599" s="142"/>
      <c r="BJ599" s="142"/>
      <c r="BK599" s="142"/>
      <c r="BL599" s="142"/>
      <c r="BM599" s="142"/>
      <c r="BN599" s="142"/>
      <c r="BO599" s="142"/>
      <c r="BP599" s="142"/>
    </row>
    <row r="600" spans="1:68" s="37" customFormat="1" ht="15.75" customHeight="1" x14ac:dyDescent="0.25">
      <c r="A600" s="234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44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/>
      <c r="AL600" s="142"/>
      <c r="AM600" s="142"/>
      <c r="AN600" s="142"/>
      <c r="AO600" s="142"/>
      <c r="AP600" s="142"/>
      <c r="AQ600" s="142"/>
      <c r="AR600" s="142"/>
      <c r="AS600" s="142"/>
      <c r="AT600" s="142"/>
      <c r="AU600" s="142"/>
      <c r="AV600" s="142"/>
      <c r="AW600" s="142"/>
      <c r="AX600" s="142"/>
      <c r="AY600" s="142"/>
      <c r="AZ600" s="142"/>
      <c r="BA600" s="142"/>
      <c r="BB600" s="142"/>
      <c r="BC600" s="142"/>
      <c r="BD600" s="142"/>
      <c r="BE600" s="142"/>
      <c r="BF600" s="142"/>
      <c r="BG600" s="142"/>
      <c r="BH600" s="142"/>
      <c r="BI600" s="142"/>
      <c r="BJ600" s="142"/>
      <c r="BK600" s="142"/>
      <c r="BL600" s="142"/>
      <c r="BM600" s="142"/>
      <c r="BN600" s="142"/>
      <c r="BO600" s="142"/>
      <c r="BP600" s="142"/>
    </row>
    <row r="601" spans="1:68" s="37" customFormat="1" x14ac:dyDescent="0.25">
      <c r="A601" s="234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44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/>
      <c r="AL601" s="142"/>
      <c r="AM601" s="142"/>
      <c r="AN601" s="142"/>
      <c r="AO601" s="142"/>
      <c r="AP601" s="142"/>
      <c r="AQ601" s="142"/>
      <c r="AR601" s="142"/>
      <c r="AS601" s="142"/>
      <c r="AT601" s="142"/>
      <c r="AU601" s="142"/>
      <c r="AV601" s="142"/>
      <c r="AW601" s="142"/>
      <c r="AX601" s="142"/>
      <c r="AY601" s="142"/>
      <c r="AZ601" s="142"/>
      <c r="BA601" s="142"/>
      <c r="BB601" s="142"/>
      <c r="BC601" s="142"/>
      <c r="BD601" s="142"/>
      <c r="BE601" s="142"/>
      <c r="BF601" s="142"/>
      <c r="BG601" s="142"/>
      <c r="BH601" s="142"/>
      <c r="BI601" s="142"/>
      <c r="BJ601" s="142"/>
      <c r="BK601" s="142"/>
      <c r="BL601" s="142"/>
      <c r="BM601" s="142"/>
      <c r="BN601" s="142"/>
      <c r="BO601" s="142"/>
      <c r="BP601" s="142"/>
    </row>
    <row r="602" spans="1:68" s="37" customFormat="1" ht="15.75" customHeight="1" x14ac:dyDescent="0.25">
      <c r="A602" s="234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44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42"/>
      <c r="AH602" s="142"/>
      <c r="AI602" s="142"/>
      <c r="AJ602" s="142"/>
      <c r="AK602" s="142"/>
      <c r="AL602" s="142"/>
      <c r="AM602" s="142"/>
      <c r="AN602" s="142"/>
      <c r="AO602" s="142"/>
      <c r="AP602" s="142"/>
      <c r="AQ602" s="142"/>
      <c r="AR602" s="142"/>
      <c r="AS602" s="142"/>
      <c r="AT602" s="142"/>
      <c r="AU602" s="142"/>
      <c r="AV602" s="142"/>
      <c r="AW602" s="142"/>
      <c r="AX602" s="142"/>
      <c r="AY602" s="142"/>
      <c r="AZ602" s="142"/>
      <c r="BA602" s="142"/>
      <c r="BB602" s="142"/>
      <c r="BC602" s="142"/>
      <c r="BD602" s="142"/>
      <c r="BE602" s="142"/>
      <c r="BF602" s="142"/>
      <c r="BG602" s="142"/>
      <c r="BH602" s="142"/>
      <c r="BI602" s="142"/>
      <c r="BJ602" s="142"/>
      <c r="BK602" s="142"/>
      <c r="BL602" s="142"/>
      <c r="BM602" s="142"/>
      <c r="BN602" s="142"/>
      <c r="BO602" s="142"/>
      <c r="BP602" s="142"/>
    </row>
    <row r="603" spans="1:68" s="37" customFormat="1" x14ac:dyDescent="0.25">
      <c r="A603" s="234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44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42"/>
      <c r="AG603" s="142"/>
      <c r="AH603" s="142"/>
      <c r="AI603" s="142"/>
      <c r="AJ603" s="142"/>
      <c r="AK603" s="142"/>
      <c r="AL603" s="142"/>
      <c r="AM603" s="142"/>
      <c r="AN603" s="142"/>
      <c r="AO603" s="142"/>
      <c r="AP603" s="142"/>
      <c r="AQ603" s="142"/>
      <c r="AR603" s="142"/>
      <c r="AS603" s="142"/>
      <c r="AT603" s="142"/>
      <c r="AU603" s="142"/>
      <c r="AV603" s="142"/>
      <c r="AW603" s="142"/>
      <c r="AX603" s="142"/>
      <c r="AY603" s="142"/>
      <c r="AZ603" s="142"/>
      <c r="BA603" s="142"/>
      <c r="BB603" s="142"/>
      <c r="BC603" s="142"/>
      <c r="BD603" s="142"/>
      <c r="BE603" s="142"/>
      <c r="BF603" s="142"/>
      <c r="BG603" s="142"/>
      <c r="BH603" s="142"/>
      <c r="BI603" s="142"/>
      <c r="BJ603" s="142"/>
      <c r="BK603" s="142"/>
      <c r="BL603" s="142"/>
      <c r="BM603" s="142"/>
      <c r="BN603" s="142"/>
      <c r="BO603" s="142"/>
      <c r="BP603" s="142"/>
    </row>
    <row r="604" spans="1:68" s="37" customFormat="1" ht="15.75" customHeight="1" x14ac:dyDescent="0.25">
      <c r="A604" s="234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44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42"/>
      <c r="AG604" s="142"/>
      <c r="AH604" s="142"/>
      <c r="AI604" s="142"/>
      <c r="AJ604" s="142"/>
      <c r="AK604" s="142"/>
      <c r="AL604" s="142"/>
      <c r="AM604" s="142"/>
      <c r="AN604" s="142"/>
      <c r="AO604" s="142"/>
      <c r="AP604" s="142"/>
      <c r="AQ604" s="142"/>
      <c r="AR604" s="142"/>
      <c r="AS604" s="142"/>
      <c r="AT604" s="142"/>
      <c r="AU604" s="142"/>
      <c r="AV604" s="142"/>
      <c r="AW604" s="142"/>
      <c r="AX604" s="142"/>
      <c r="AY604" s="142"/>
      <c r="AZ604" s="142"/>
      <c r="BA604" s="142"/>
      <c r="BB604" s="142"/>
      <c r="BC604" s="142"/>
      <c r="BD604" s="142"/>
      <c r="BE604" s="142"/>
      <c r="BF604" s="142"/>
      <c r="BG604" s="142"/>
      <c r="BH604" s="142"/>
      <c r="BI604" s="142"/>
      <c r="BJ604" s="142"/>
      <c r="BK604" s="142"/>
      <c r="BL604" s="142"/>
      <c r="BM604" s="142"/>
      <c r="BN604" s="142"/>
      <c r="BO604" s="142"/>
      <c r="BP604" s="142"/>
    </row>
    <row r="605" spans="1:68" s="37" customFormat="1" x14ac:dyDescent="0.25">
      <c r="A605" s="234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44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42"/>
      <c r="AG605" s="142"/>
      <c r="AH605" s="142"/>
      <c r="AI605" s="142"/>
      <c r="AJ605" s="142"/>
      <c r="AK605" s="142"/>
      <c r="AL605" s="142"/>
      <c r="AM605" s="142"/>
      <c r="AN605" s="142"/>
      <c r="AO605" s="142"/>
      <c r="AP605" s="142"/>
      <c r="AQ605" s="142"/>
      <c r="AR605" s="142"/>
      <c r="AS605" s="142"/>
      <c r="AT605" s="142"/>
      <c r="AU605" s="142"/>
      <c r="AV605" s="142"/>
      <c r="AW605" s="142"/>
      <c r="AX605" s="142"/>
      <c r="AY605" s="142"/>
      <c r="AZ605" s="142"/>
      <c r="BA605" s="142"/>
      <c r="BB605" s="142"/>
      <c r="BC605" s="142"/>
      <c r="BD605" s="142"/>
      <c r="BE605" s="142"/>
      <c r="BF605" s="142"/>
      <c r="BG605" s="142"/>
      <c r="BH605" s="142"/>
      <c r="BI605" s="142"/>
      <c r="BJ605" s="142"/>
      <c r="BK605" s="142"/>
      <c r="BL605" s="142"/>
      <c r="BM605" s="142"/>
      <c r="BN605" s="142"/>
      <c r="BO605" s="142"/>
      <c r="BP605" s="142"/>
    </row>
    <row r="606" spans="1:68" s="37" customFormat="1" ht="15.75" customHeight="1" x14ac:dyDescent="0.25">
      <c r="A606" s="234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44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42"/>
      <c r="AJ606" s="142"/>
      <c r="AK606" s="142"/>
      <c r="AL606" s="142"/>
      <c r="AM606" s="142"/>
      <c r="AN606" s="142"/>
      <c r="AO606" s="142"/>
      <c r="AP606" s="142"/>
      <c r="AQ606" s="142"/>
      <c r="AR606" s="142"/>
      <c r="AS606" s="142"/>
      <c r="AT606" s="142"/>
      <c r="AU606" s="142"/>
      <c r="AV606" s="142"/>
      <c r="AW606" s="142"/>
      <c r="AX606" s="142"/>
      <c r="AY606" s="142"/>
      <c r="AZ606" s="142"/>
      <c r="BA606" s="142"/>
      <c r="BB606" s="142"/>
      <c r="BC606" s="142"/>
      <c r="BD606" s="142"/>
      <c r="BE606" s="142"/>
      <c r="BF606" s="142"/>
      <c r="BG606" s="142"/>
      <c r="BH606" s="142"/>
      <c r="BI606" s="142"/>
      <c r="BJ606" s="142"/>
      <c r="BK606" s="142"/>
      <c r="BL606" s="142"/>
      <c r="BM606" s="142"/>
      <c r="BN606" s="142"/>
      <c r="BO606" s="142"/>
      <c r="BP606" s="142"/>
    </row>
    <row r="607" spans="1:68" s="37" customFormat="1" x14ac:dyDescent="0.25">
      <c r="A607" s="234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44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42"/>
      <c r="AE607" s="142"/>
      <c r="AF607" s="142"/>
      <c r="AG607" s="142"/>
      <c r="AH607" s="142"/>
      <c r="AI607" s="142"/>
      <c r="AJ607" s="142"/>
      <c r="AK607" s="142"/>
      <c r="AL607" s="142"/>
      <c r="AM607" s="142"/>
      <c r="AN607" s="142"/>
      <c r="AO607" s="142"/>
      <c r="AP607" s="142"/>
      <c r="AQ607" s="142"/>
      <c r="AR607" s="142"/>
      <c r="AS607" s="142"/>
      <c r="AT607" s="142"/>
      <c r="AU607" s="142"/>
      <c r="AV607" s="142"/>
      <c r="AW607" s="142"/>
      <c r="AX607" s="142"/>
      <c r="AY607" s="142"/>
      <c r="AZ607" s="142"/>
      <c r="BA607" s="142"/>
      <c r="BB607" s="142"/>
      <c r="BC607" s="142"/>
      <c r="BD607" s="142"/>
      <c r="BE607" s="142"/>
      <c r="BF607" s="142"/>
      <c r="BG607" s="142"/>
      <c r="BH607" s="142"/>
      <c r="BI607" s="142"/>
      <c r="BJ607" s="142"/>
      <c r="BK607" s="142"/>
      <c r="BL607" s="142"/>
      <c r="BM607" s="142"/>
      <c r="BN607" s="142"/>
      <c r="BO607" s="142"/>
      <c r="BP607" s="142"/>
    </row>
    <row r="608" spans="1:68" s="37" customFormat="1" ht="15.75" customHeight="1" x14ac:dyDescent="0.25">
      <c r="A608" s="234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44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142"/>
      <c r="AE608" s="142"/>
      <c r="AF608" s="142"/>
      <c r="AG608" s="142"/>
      <c r="AH608" s="142"/>
      <c r="AI608" s="142"/>
      <c r="AJ608" s="142"/>
      <c r="AK608" s="142"/>
      <c r="AL608" s="142"/>
      <c r="AM608" s="142"/>
      <c r="AN608" s="142"/>
      <c r="AO608" s="142"/>
      <c r="AP608" s="142"/>
      <c r="AQ608" s="142"/>
      <c r="AR608" s="142"/>
      <c r="AS608" s="142"/>
      <c r="AT608" s="142"/>
      <c r="AU608" s="142"/>
      <c r="AV608" s="142"/>
      <c r="AW608" s="142"/>
      <c r="AX608" s="142"/>
      <c r="AY608" s="142"/>
      <c r="AZ608" s="142"/>
      <c r="BA608" s="142"/>
      <c r="BB608" s="142"/>
      <c r="BC608" s="142"/>
      <c r="BD608" s="142"/>
      <c r="BE608" s="142"/>
      <c r="BF608" s="142"/>
      <c r="BG608" s="142"/>
      <c r="BH608" s="142"/>
      <c r="BI608" s="142"/>
      <c r="BJ608" s="142"/>
      <c r="BK608" s="142"/>
      <c r="BL608" s="142"/>
      <c r="BM608" s="142"/>
      <c r="BN608" s="142"/>
      <c r="BO608" s="142"/>
      <c r="BP608" s="142"/>
    </row>
    <row r="609" spans="1:68" s="37" customFormat="1" x14ac:dyDescent="0.25">
      <c r="A609" s="234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44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142"/>
      <c r="AE609" s="142"/>
      <c r="AF609" s="142"/>
      <c r="AG609" s="142"/>
      <c r="AH609" s="142"/>
      <c r="AI609" s="142"/>
      <c r="AJ609" s="142"/>
      <c r="AK609" s="142"/>
      <c r="AL609" s="142"/>
      <c r="AM609" s="142"/>
      <c r="AN609" s="142"/>
      <c r="AO609" s="142"/>
      <c r="AP609" s="142"/>
      <c r="AQ609" s="142"/>
      <c r="AR609" s="142"/>
      <c r="AS609" s="142"/>
      <c r="AT609" s="142"/>
      <c r="AU609" s="142"/>
      <c r="AV609" s="142"/>
      <c r="AW609" s="142"/>
      <c r="AX609" s="142"/>
      <c r="AY609" s="142"/>
      <c r="AZ609" s="142"/>
      <c r="BA609" s="142"/>
      <c r="BB609" s="142"/>
      <c r="BC609" s="142"/>
      <c r="BD609" s="142"/>
      <c r="BE609" s="142"/>
      <c r="BF609" s="142"/>
      <c r="BG609" s="142"/>
      <c r="BH609" s="142"/>
      <c r="BI609" s="142"/>
      <c r="BJ609" s="142"/>
      <c r="BK609" s="142"/>
      <c r="BL609" s="142"/>
      <c r="BM609" s="142"/>
      <c r="BN609" s="142"/>
      <c r="BO609" s="142"/>
      <c r="BP609" s="142"/>
    </row>
    <row r="610" spans="1:68" s="37" customFormat="1" ht="15.75" customHeight="1" x14ac:dyDescent="0.25">
      <c r="A610" s="234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44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42"/>
      <c r="AE610" s="142"/>
      <c r="AF610" s="142"/>
      <c r="AG610" s="142"/>
      <c r="AH610" s="142"/>
      <c r="AI610" s="142"/>
      <c r="AJ610" s="142"/>
      <c r="AK610" s="142"/>
      <c r="AL610" s="142"/>
      <c r="AM610" s="142"/>
      <c r="AN610" s="142"/>
      <c r="AO610" s="142"/>
      <c r="AP610" s="142"/>
      <c r="AQ610" s="142"/>
      <c r="AR610" s="142"/>
      <c r="AS610" s="142"/>
      <c r="AT610" s="142"/>
      <c r="AU610" s="142"/>
      <c r="AV610" s="142"/>
      <c r="AW610" s="142"/>
      <c r="AX610" s="142"/>
      <c r="AY610" s="142"/>
      <c r="AZ610" s="142"/>
      <c r="BA610" s="142"/>
      <c r="BB610" s="142"/>
      <c r="BC610" s="142"/>
      <c r="BD610" s="142"/>
      <c r="BE610" s="142"/>
      <c r="BF610" s="142"/>
      <c r="BG610" s="142"/>
      <c r="BH610" s="142"/>
      <c r="BI610" s="142"/>
      <c r="BJ610" s="142"/>
      <c r="BK610" s="142"/>
      <c r="BL610" s="142"/>
      <c r="BM610" s="142"/>
      <c r="BN610" s="142"/>
      <c r="BO610" s="142"/>
      <c r="BP610" s="142"/>
    </row>
    <row r="611" spans="1:68" s="37" customFormat="1" x14ac:dyDescent="0.25">
      <c r="A611" s="234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44"/>
      <c r="S611" s="142"/>
      <c r="T611" s="142"/>
      <c r="U611" s="142"/>
      <c r="V611" s="142"/>
      <c r="W611" s="142"/>
      <c r="X611" s="142"/>
      <c r="Y611" s="142"/>
      <c r="Z611" s="142"/>
      <c r="AA611" s="142"/>
      <c r="AB611" s="142"/>
      <c r="AC611" s="142"/>
      <c r="AD611" s="142"/>
      <c r="AE611" s="142"/>
      <c r="AF611" s="142"/>
      <c r="AG611" s="142"/>
      <c r="AH611" s="142"/>
      <c r="AI611" s="142"/>
      <c r="AJ611" s="142"/>
      <c r="AK611" s="142"/>
      <c r="AL611" s="142"/>
      <c r="AM611" s="142"/>
      <c r="AN611" s="142"/>
      <c r="AO611" s="142"/>
      <c r="AP611" s="142"/>
      <c r="AQ611" s="142"/>
      <c r="AR611" s="142"/>
      <c r="AS611" s="142"/>
      <c r="AT611" s="142"/>
      <c r="AU611" s="142"/>
      <c r="AV611" s="142"/>
      <c r="AW611" s="142"/>
      <c r="AX611" s="142"/>
      <c r="AY611" s="142"/>
      <c r="AZ611" s="142"/>
      <c r="BA611" s="142"/>
      <c r="BB611" s="142"/>
      <c r="BC611" s="142"/>
      <c r="BD611" s="142"/>
      <c r="BE611" s="142"/>
      <c r="BF611" s="142"/>
      <c r="BG611" s="142"/>
      <c r="BH611" s="142"/>
      <c r="BI611" s="142"/>
      <c r="BJ611" s="142"/>
      <c r="BK611" s="142"/>
      <c r="BL611" s="142"/>
      <c r="BM611" s="142"/>
      <c r="BN611" s="142"/>
      <c r="BO611" s="142"/>
      <c r="BP611" s="142"/>
    </row>
    <row r="612" spans="1:68" s="37" customFormat="1" ht="15.75" customHeight="1" x14ac:dyDescent="0.25">
      <c r="A612" s="234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44"/>
      <c r="S612" s="142"/>
      <c r="T612" s="142"/>
      <c r="U612" s="142"/>
      <c r="V612" s="142"/>
      <c r="W612" s="142"/>
      <c r="X612" s="142"/>
      <c r="Y612" s="142"/>
      <c r="Z612" s="142"/>
      <c r="AA612" s="142"/>
      <c r="AB612" s="142"/>
      <c r="AC612" s="142"/>
      <c r="AD612" s="142"/>
      <c r="AE612" s="142"/>
      <c r="AF612" s="142"/>
      <c r="AG612" s="142"/>
      <c r="AH612" s="142"/>
      <c r="AI612" s="142"/>
      <c r="AJ612" s="142"/>
      <c r="AK612" s="142"/>
      <c r="AL612" s="142"/>
      <c r="AM612" s="142"/>
      <c r="AN612" s="142"/>
      <c r="AO612" s="142"/>
      <c r="AP612" s="142"/>
      <c r="AQ612" s="142"/>
      <c r="AR612" s="142"/>
      <c r="AS612" s="142"/>
      <c r="AT612" s="142"/>
      <c r="AU612" s="142"/>
      <c r="AV612" s="142"/>
      <c r="AW612" s="142"/>
      <c r="AX612" s="142"/>
      <c r="AY612" s="142"/>
      <c r="AZ612" s="142"/>
      <c r="BA612" s="142"/>
      <c r="BB612" s="142"/>
      <c r="BC612" s="142"/>
      <c r="BD612" s="142"/>
      <c r="BE612" s="142"/>
      <c r="BF612" s="142"/>
      <c r="BG612" s="142"/>
      <c r="BH612" s="142"/>
      <c r="BI612" s="142"/>
      <c r="BJ612" s="142"/>
      <c r="BK612" s="142"/>
      <c r="BL612" s="142"/>
      <c r="BM612" s="142"/>
      <c r="BN612" s="142"/>
      <c r="BO612" s="142"/>
      <c r="BP612" s="142"/>
    </row>
    <row r="613" spans="1:68" s="37" customFormat="1" x14ac:dyDescent="0.25">
      <c r="A613" s="234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44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142"/>
      <c r="AE613" s="142"/>
      <c r="AF613" s="142"/>
      <c r="AG613" s="142"/>
      <c r="AH613" s="142"/>
      <c r="AI613" s="142"/>
      <c r="AJ613" s="142"/>
      <c r="AK613" s="142"/>
      <c r="AL613" s="142"/>
      <c r="AM613" s="142"/>
      <c r="AN613" s="142"/>
      <c r="AO613" s="142"/>
      <c r="AP613" s="142"/>
      <c r="AQ613" s="142"/>
      <c r="AR613" s="142"/>
      <c r="AS613" s="142"/>
      <c r="AT613" s="142"/>
      <c r="AU613" s="142"/>
      <c r="AV613" s="142"/>
      <c r="AW613" s="142"/>
      <c r="AX613" s="142"/>
      <c r="AY613" s="142"/>
      <c r="AZ613" s="142"/>
      <c r="BA613" s="142"/>
      <c r="BB613" s="142"/>
      <c r="BC613" s="142"/>
      <c r="BD613" s="142"/>
      <c r="BE613" s="142"/>
      <c r="BF613" s="142"/>
      <c r="BG613" s="142"/>
      <c r="BH613" s="142"/>
      <c r="BI613" s="142"/>
      <c r="BJ613" s="142"/>
      <c r="BK613" s="142"/>
      <c r="BL613" s="142"/>
      <c r="BM613" s="142"/>
      <c r="BN613" s="142"/>
      <c r="BO613" s="142"/>
      <c r="BP613" s="142"/>
    </row>
    <row r="614" spans="1:68" s="37" customFormat="1" ht="15.75" customHeight="1" x14ac:dyDescent="0.25">
      <c r="A614" s="234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44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42"/>
      <c r="AE614" s="142"/>
      <c r="AF614" s="142"/>
      <c r="AG614" s="142"/>
      <c r="AH614" s="142"/>
      <c r="AI614" s="142"/>
      <c r="AJ614" s="142"/>
      <c r="AK614" s="142"/>
      <c r="AL614" s="142"/>
      <c r="AM614" s="142"/>
      <c r="AN614" s="142"/>
      <c r="AO614" s="142"/>
      <c r="AP614" s="142"/>
      <c r="AQ614" s="142"/>
      <c r="AR614" s="142"/>
      <c r="AS614" s="142"/>
      <c r="AT614" s="142"/>
      <c r="AU614" s="142"/>
      <c r="AV614" s="142"/>
      <c r="AW614" s="142"/>
      <c r="AX614" s="142"/>
      <c r="AY614" s="142"/>
      <c r="AZ614" s="142"/>
      <c r="BA614" s="142"/>
      <c r="BB614" s="142"/>
      <c r="BC614" s="142"/>
      <c r="BD614" s="142"/>
      <c r="BE614" s="142"/>
      <c r="BF614" s="142"/>
      <c r="BG614" s="142"/>
      <c r="BH614" s="142"/>
      <c r="BI614" s="142"/>
      <c r="BJ614" s="142"/>
      <c r="BK614" s="142"/>
      <c r="BL614" s="142"/>
      <c r="BM614" s="142"/>
      <c r="BN614" s="142"/>
      <c r="BO614" s="142"/>
      <c r="BP614" s="142"/>
    </row>
    <row r="615" spans="1:68" s="37" customFormat="1" x14ac:dyDescent="0.25">
      <c r="A615" s="234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44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142"/>
      <c r="AE615" s="142"/>
      <c r="AF615" s="142"/>
      <c r="AG615" s="142"/>
      <c r="AH615" s="142"/>
      <c r="AI615" s="142"/>
      <c r="AJ615" s="142"/>
      <c r="AK615" s="142"/>
      <c r="AL615" s="142"/>
      <c r="AM615" s="142"/>
      <c r="AN615" s="142"/>
      <c r="AO615" s="142"/>
      <c r="AP615" s="142"/>
      <c r="AQ615" s="142"/>
      <c r="AR615" s="142"/>
      <c r="AS615" s="142"/>
      <c r="AT615" s="142"/>
      <c r="AU615" s="142"/>
      <c r="AV615" s="142"/>
      <c r="AW615" s="142"/>
      <c r="AX615" s="142"/>
      <c r="AY615" s="142"/>
      <c r="AZ615" s="142"/>
      <c r="BA615" s="142"/>
      <c r="BB615" s="142"/>
      <c r="BC615" s="142"/>
      <c r="BD615" s="142"/>
      <c r="BE615" s="142"/>
      <c r="BF615" s="142"/>
      <c r="BG615" s="142"/>
      <c r="BH615" s="142"/>
      <c r="BI615" s="142"/>
      <c r="BJ615" s="142"/>
      <c r="BK615" s="142"/>
      <c r="BL615" s="142"/>
      <c r="BM615" s="142"/>
      <c r="BN615" s="142"/>
      <c r="BO615" s="142"/>
      <c r="BP615" s="142"/>
    </row>
    <row r="616" spans="1:68" s="37" customFormat="1" ht="15.75" customHeight="1" x14ac:dyDescent="0.25">
      <c r="A616" s="234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44"/>
      <c r="S616" s="142"/>
      <c r="T616" s="142"/>
      <c r="U616" s="142"/>
      <c r="V616" s="142"/>
      <c r="W616" s="142"/>
      <c r="X616" s="142"/>
      <c r="Y616" s="142"/>
      <c r="Z616" s="142"/>
      <c r="AA616" s="142"/>
      <c r="AB616" s="142"/>
      <c r="AC616" s="142"/>
      <c r="AD616" s="142"/>
      <c r="AE616" s="142"/>
      <c r="AF616" s="142"/>
      <c r="AG616" s="142"/>
      <c r="AH616" s="142"/>
      <c r="AI616" s="142"/>
      <c r="AJ616" s="142"/>
      <c r="AK616" s="142"/>
      <c r="AL616" s="142"/>
      <c r="AM616" s="142"/>
      <c r="AN616" s="142"/>
      <c r="AO616" s="142"/>
      <c r="AP616" s="142"/>
      <c r="AQ616" s="142"/>
      <c r="AR616" s="142"/>
      <c r="AS616" s="142"/>
      <c r="AT616" s="142"/>
      <c r="AU616" s="142"/>
      <c r="AV616" s="142"/>
      <c r="AW616" s="142"/>
      <c r="AX616" s="142"/>
      <c r="AY616" s="142"/>
      <c r="AZ616" s="142"/>
      <c r="BA616" s="142"/>
      <c r="BB616" s="142"/>
      <c r="BC616" s="142"/>
      <c r="BD616" s="142"/>
      <c r="BE616" s="142"/>
      <c r="BF616" s="142"/>
      <c r="BG616" s="142"/>
      <c r="BH616" s="142"/>
      <c r="BI616" s="142"/>
      <c r="BJ616" s="142"/>
      <c r="BK616" s="142"/>
      <c r="BL616" s="142"/>
      <c r="BM616" s="142"/>
      <c r="BN616" s="142"/>
      <c r="BO616" s="142"/>
      <c r="BP616" s="142"/>
    </row>
    <row r="617" spans="1:68" s="37" customFormat="1" x14ac:dyDescent="0.25">
      <c r="A617" s="234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44"/>
      <c r="S617" s="142"/>
      <c r="T617" s="142"/>
      <c r="U617" s="142"/>
      <c r="V617" s="142"/>
      <c r="W617" s="142"/>
      <c r="X617" s="142"/>
      <c r="Y617" s="142"/>
      <c r="Z617" s="142"/>
      <c r="AA617" s="142"/>
      <c r="AB617" s="142"/>
      <c r="AC617" s="142"/>
      <c r="AD617" s="142"/>
      <c r="AE617" s="142"/>
      <c r="AF617" s="142"/>
      <c r="AG617" s="142"/>
      <c r="AH617" s="142"/>
      <c r="AI617" s="142"/>
      <c r="AJ617" s="142"/>
      <c r="AK617" s="142"/>
      <c r="AL617" s="142"/>
      <c r="AM617" s="142"/>
      <c r="AN617" s="142"/>
      <c r="AO617" s="142"/>
      <c r="AP617" s="142"/>
      <c r="AQ617" s="142"/>
      <c r="AR617" s="142"/>
      <c r="AS617" s="142"/>
      <c r="AT617" s="142"/>
      <c r="AU617" s="142"/>
      <c r="AV617" s="142"/>
      <c r="AW617" s="142"/>
      <c r="AX617" s="142"/>
      <c r="AY617" s="142"/>
      <c r="AZ617" s="142"/>
      <c r="BA617" s="142"/>
      <c r="BB617" s="142"/>
      <c r="BC617" s="142"/>
      <c r="BD617" s="142"/>
      <c r="BE617" s="142"/>
      <c r="BF617" s="142"/>
      <c r="BG617" s="142"/>
      <c r="BH617" s="142"/>
      <c r="BI617" s="142"/>
      <c r="BJ617" s="142"/>
      <c r="BK617" s="142"/>
      <c r="BL617" s="142"/>
      <c r="BM617" s="142"/>
      <c r="BN617" s="142"/>
      <c r="BO617" s="142"/>
      <c r="BP617" s="142"/>
    </row>
    <row r="618" spans="1:68" s="37" customFormat="1" ht="15.75" customHeight="1" x14ac:dyDescent="0.25">
      <c r="A618" s="234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44"/>
      <c r="S618" s="142"/>
      <c r="T618" s="142"/>
      <c r="U618" s="142"/>
      <c r="V618" s="142"/>
      <c r="W618" s="142"/>
      <c r="X618" s="142"/>
      <c r="Y618" s="142"/>
      <c r="Z618" s="142"/>
      <c r="AA618" s="142"/>
      <c r="AB618" s="142"/>
      <c r="AC618" s="142"/>
      <c r="AD618" s="142"/>
      <c r="AE618" s="142"/>
      <c r="AF618" s="142"/>
      <c r="AG618" s="142"/>
      <c r="AH618" s="142"/>
      <c r="AI618" s="142"/>
      <c r="AJ618" s="142"/>
      <c r="AK618" s="142"/>
      <c r="AL618" s="142"/>
      <c r="AM618" s="142"/>
      <c r="AN618" s="142"/>
      <c r="AO618" s="142"/>
      <c r="AP618" s="142"/>
      <c r="AQ618" s="142"/>
      <c r="AR618" s="142"/>
      <c r="AS618" s="142"/>
      <c r="AT618" s="142"/>
      <c r="AU618" s="142"/>
      <c r="AV618" s="142"/>
      <c r="AW618" s="142"/>
      <c r="AX618" s="142"/>
      <c r="AY618" s="142"/>
      <c r="AZ618" s="142"/>
      <c r="BA618" s="142"/>
      <c r="BB618" s="142"/>
      <c r="BC618" s="142"/>
      <c r="BD618" s="142"/>
      <c r="BE618" s="142"/>
      <c r="BF618" s="142"/>
      <c r="BG618" s="142"/>
      <c r="BH618" s="142"/>
      <c r="BI618" s="142"/>
      <c r="BJ618" s="142"/>
      <c r="BK618" s="142"/>
      <c r="BL618" s="142"/>
      <c r="BM618" s="142"/>
      <c r="BN618" s="142"/>
      <c r="BO618" s="142"/>
      <c r="BP618" s="142"/>
    </row>
    <row r="619" spans="1:68" s="37" customFormat="1" x14ac:dyDescent="0.25">
      <c r="A619" s="234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44"/>
      <c r="S619" s="142"/>
      <c r="T619" s="142"/>
      <c r="U619" s="142"/>
      <c r="V619" s="142"/>
      <c r="W619" s="142"/>
      <c r="X619" s="142"/>
      <c r="Y619" s="142"/>
      <c r="Z619" s="142"/>
      <c r="AA619" s="142"/>
      <c r="AB619" s="142"/>
      <c r="AC619" s="142"/>
      <c r="AD619" s="142"/>
      <c r="AE619" s="142"/>
      <c r="AF619" s="142"/>
      <c r="AG619" s="142"/>
      <c r="AH619" s="142"/>
      <c r="AI619" s="142"/>
      <c r="AJ619" s="142"/>
      <c r="AK619" s="142"/>
      <c r="AL619" s="142"/>
      <c r="AM619" s="142"/>
      <c r="AN619" s="142"/>
      <c r="AO619" s="142"/>
      <c r="AP619" s="142"/>
      <c r="AQ619" s="142"/>
      <c r="AR619" s="142"/>
      <c r="AS619" s="142"/>
      <c r="AT619" s="142"/>
      <c r="AU619" s="142"/>
      <c r="AV619" s="142"/>
      <c r="AW619" s="142"/>
      <c r="AX619" s="142"/>
      <c r="AY619" s="142"/>
      <c r="AZ619" s="142"/>
      <c r="BA619" s="142"/>
      <c r="BB619" s="142"/>
      <c r="BC619" s="142"/>
      <c r="BD619" s="142"/>
      <c r="BE619" s="142"/>
      <c r="BF619" s="142"/>
      <c r="BG619" s="142"/>
      <c r="BH619" s="142"/>
      <c r="BI619" s="142"/>
      <c r="BJ619" s="142"/>
      <c r="BK619" s="142"/>
      <c r="BL619" s="142"/>
      <c r="BM619" s="142"/>
      <c r="BN619" s="142"/>
      <c r="BO619" s="142"/>
      <c r="BP619" s="142"/>
    </row>
    <row r="620" spans="1:68" s="37" customFormat="1" ht="15.75" customHeight="1" x14ac:dyDescent="0.25">
      <c r="A620" s="234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44"/>
      <c r="S620" s="142"/>
      <c r="T620" s="142"/>
      <c r="U620" s="142"/>
      <c r="V620" s="142"/>
      <c r="W620" s="142"/>
      <c r="X620" s="142"/>
      <c r="Y620" s="142"/>
      <c r="Z620" s="142"/>
      <c r="AA620" s="142"/>
      <c r="AB620" s="142"/>
      <c r="AC620" s="142"/>
      <c r="AD620" s="142"/>
      <c r="AE620" s="142"/>
      <c r="AF620" s="142"/>
      <c r="AG620" s="142"/>
      <c r="AH620" s="142"/>
      <c r="AI620" s="142"/>
      <c r="AJ620" s="142"/>
      <c r="AK620" s="142"/>
      <c r="AL620" s="142"/>
      <c r="AM620" s="142"/>
      <c r="AN620" s="142"/>
      <c r="AO620" s="142"/>
      <c r="AP620" s="142"/>
      <c r="AQ620" s="142"/>
      <c r="AR620" s="142"/>
      <c r="AS620" s="142"/>
      <c r="AT620" s="142"/>
      <c r="AU620" s="142"/>
      <c r="AV620" s="142"/>
      <c r="AW620" s="142"/>
      <c r="AX620" s="142"/>
      <c r="AY620" s="142"/>
      <c r="AZ620" s="142"/>
      <c r="BA620" s="142"/>
      <c r="BB620" s="142"/>
      <c r="BC620" s="142"/>
      <c r="BD620" s="142"/>
      <c r="BE620" s="142"/>
      <c r="BF620" s="142"/>
      <c r="BG620" s="142"/>
      <c r="BH620" s="142"/>
      <c r="BI620" s="142"/>
      <c r="BJ620" s="142"/>
      <c r="BK620" s="142"/>
      <c r="BL620" s="142"/>
      <c r="BM620" s="142"/>
      <c r="BN620" s="142"/>
      <c r="BO620" s="142"/>
      <c r="BP620" s="142"/>
    </row>
    <row r="621" spans="1:68" s="37" customFormat="1" x14ac:dyDescent="0.25">
      <c r="A621" s="234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44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142"/>
      <c r="AE621" s="142"/>
      <c r="AF621" s="142"/>
      <c r="AG621" s="142"/>
      <c r="AH621" s="142"/>
      <c r="AI621" s="142"/>
      <c r="AJ621" s="142"/>
      <c r="AK621" s="142"/>
      <c r="AL621" s="142"/>
      <c r="AM621" s="142"/>
      <c r="AN621" s="142"/>
      <c r="AO621" s="142"/>
      <c r="AP621" s="142"/>
      <c r="AQ621" s="142"/>
      <c r="AR621" s="142"/>
      <c r="AS621" s="142"/>
      <c r="AT621" s="142"/>
      <c r="AU621" s="142"/>
      <c r="AV621" s="142"/>
      <c r="AW621" s="142"/>
      <c r="AX621" s="142"/>
      <c r="AY621" s="142"/>
      <c r="AZ621" s="142"/>
      <c r="BA621" s="142"/>
      <c r="BB621" s="142"/>
      <c r="BC621" s="142"/>
      <c r="BD621" s="142"/>
      <c r="BE621" s="142"/>
      <c r="BF621" s="142"/>
      <c r="BG621" s="142"/>
      <c r="BH621" s="142"/>
      <c r="BI621" s="142"/>
      <c r="BJ621" s="142"/>
      <c r="BK621" s="142"/>
      <c r="BL621" s="142"/>
      <c r="BM621" s="142"/>
      <c r="BN621" s="142"/>
      <c r="BO621" s="142"/>
      <c r="BP621" s="142"/>
    </row>
    <row r="622" spans="1:68" s="37" customFormat="1" ht="15.75" customHeight="1" x14ac:dyDescent="0.25">
      <c r="A622" s="234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44"/>
      <c r="S622" s="142"/>
      <c r="T622" s="142"/>
      <c r="U622" s="142"/>
      <c r="V622" s="142"/>
      <c r="W622" s="142"/>
      <c r="X622" s="142"/>
      <c r="Y622" s="142"/>
      <c r="Z622" s="142"/>
      <c r="AA622" s="142"/>
      <c r="AB622" s="142"/>
      <c r="AC622" s="142"/>
      <c r="AD622" s="142"/>
      <c r="AE622" s="142"/>
      <c r="AF622" s="142"/>
      <c r="AG622" s="142"/>
      <c r="AH622" s="142"/>
      <c r="AI622" s="142"/>
      <c r="AJ622" s="142"/>
      <c r="AK622" s="142"/>
      <c r="AL622" s="142"/>
      <c r="AM622" s="142"/>
      <c r="AN622" s="142"/>
      <c r="AO622" s="142"/>
      <c r="AP622" s="142"/>
      <c r="AQ622" s="142"/>
      <c r="AR622" s="142"/>
      <c r="AS622" s="142"/>
      <c r="AT622" s="142"/>
      <c r="AU622" s="142"/>
      <c r="AV622" s="142"/>
      <c r="AW622" s="142"/>
      <c r="AX622" s="142"/>
      <c r="AY622" s="142"/>
      <c r="AZ622" s="142"/>
      <c r="BA622" s="142"/>
      <c r="BB622" s="142"/>
      <c r="BC622" s="142"/>
      <c r="BD622" s="142"/>
      <c r="BE622" s="142"/>
      <c r="BF622" s="142"/>
      <c r="BG622" s="142"/>
      <c r="BH622" s="142"/>
      <c r="BI622" s="142"/>
      <c r="BJ622" s="142"/>
      <c r="BK622" s="142"/>
      <c r="BL622" s="142"/>
      <c r="BM622" s="142"/>
      <c r="BN622" s="142"/>
      <c r="BO622" s="142"/>
      <c r="BP622" s="142"/>
    </row>
    <row r="623" spans="1:68" s="37" customFormat="1" x14ac:dyDescent="0.25">
      <c r="A623" s="234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44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42"/>
      <c r="AE623" s="142"/>
      <c r="AF623" s="142"/>
      <c r="AG623" s="142"/>
      <c r="AH623" s="142"/>
      <c r="AI623" s="142"/>
      <c r="AJ623" s="142"/>
      <c r="AK623" s="142"/>
      <c r="AL623" s="142"/>
      <c r="AM623" s="142"/>
      <c r="AN623" s="142"/>
      <c r="AO623" s="142"/>
      <c r="AP623" s="142"/>
      <c r="AQ623" s="142"/>
      <c r="AR623" s="142"/>
      <c r="AS623" s="142"/>
      <c r="AT623" s="142"/>
      <c r="AU623" s="142"/>
      <c r="AV623" s="142"/>
      <c r="AW623" s="142"/>
      <c r="AX623" s="142"/>
      <c r="AY623" s="142"/>
      <c r="AZ623" s="142"/>
      <c r="BA623" s="142"/>
      <c r="BB623" s="142"/>
      <c r="BC623" s="142"/>
      <c r="BD623" s="142"/>
      <c r="BE623" s="142"/>
      <c r="BF623" s="142"/>
      <c r="BG623" s="142"/>
      <c r="BH623" s="142"/>
      <c r="BI623" s="142"/>
      <c r="BJ623" s="142"/>
      <c r="BK623" s="142"/>
      <c r="BL623" s="142"/>
      <c r="BM623" s="142"/>
      <c r="BN623" s="142"/>
      <c r="BO623" s="142"/>
      <c r="BP623" s="142"/>
    </row>
    <row r="624" spans="1:68" s="37" customFormat="1" ht="15.75" customHeight="1" x14ac:dyDescent="0.25">
      <c r="A624" s="234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44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142"/>
      <c r="AE624" s="142"/>
      <c r="AF624" s="142"/>
      <c r="AG624" s="142"/>
      <c r="AH624" s="142"/>
      <c r="AI624" s="142"/>
      <c r="AJ624" s="142"/>
      <c r="AK624" s="142"/>
      <c r="AL624" s="142"/>
      <c r="AM624" s="142"/>
      <c r="AN624" s="142"/>
      <c r="AO624" s="142"/>
      <c r="AP624" s="142"/>
      <c r="AQ624" s="142"/>
      <c r="AR624" s="142"/>
      <c r="AS624" s="142"/>
      <c r="AT624" s="142"/>
      <c r="AU624" s="142"/>
      <c r="AV624" s="142"/>
      <c r="AW624" s="142"/>
      <c r="AX624" s="142"/>
      <c r="AY624" s="142"/>
      <c r="AZ624" s="142"/>
      <c r="BA624" s="142"/>
      <c r="BB624" s="142"/>
      <c r="BC624" s="142"/>
      <c r="BD624" s="142"/>
      <c r="BE624" s="142"/>
      <c r="BF624" s="142"/>
      <c r="BG624" s="142"/>
      <c r="BH624" s="142"/>
      <c r="BI624" s="142"/>
      <c r="BJ624" s="142"/>
      <c r="BK624" s="142"/>
      <c r="BL624" s="142"/>
      <c r="BM624" s="142"/>
      <c r="BN624" s="142"/>
      <c r="BO624" s="142"/>
      <c r="BP624" s="142"/>
    </row>
    <row r="625" spans="1:68" s="37" customFormat="1" x14ac:dyDescent="0.25">
      <c r="A625" s="234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44"/>
      <c r="S625" s="142"/>
      <c r="T625" s="142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142"/>
      <c r="AE625" s="142"/>
      <c r="AF625" s="142"/>
      <c r="AG625" s="142"/>
      <c r="AH625" s="142"/>
      <c r="AI625" s="142"/>
      <c r="AJ625" s="142"/>
      <c r="AK625" s="142"/>
      <c r="AL625" s="142"/>
      <c r="AM625" s="142"/>
      <c r="AN625" s="142"/>
      <c r="AO625" s="142"/>
      <c r="AP625" s="142"/>
      <c r="AQ625" s="142"/>
      <c r="AR625" s="142"/>
      <c r="AS625" s="142"/>
      <c r="AT625" s="142"/>
      <c r="AU625" s="142"/>
      <c r="AV625" s="142"/>
      <c r="AW625" s="142"/>
      <c r="AX625" s="142"/>
      <c r="AY625" s="142"/>
      <c r="AZ625" s="142"/>
      <c r="BA625" s="142"/>
      <c r="BB625" s="142"/>
      <c r="BC625" s="142"/>
      <c r="BD625" s="142"/>
      <c r="BE625" s="142"/>
      <c r="BF625" s="142"/>
      <c r="BG625" s="142"/>
      <c r="BH625" s="142"/>
      <c r="BI625" s="142"/>
      <c r="BJ625" s="142"/>
      <c r="BK625" s="142"/>
      <c r="BL625" s="142"/>
      <c r="BM625" s="142"/>
      <c r="BN625" s="142"/>
      <c r="BO625" s="142"/>
      <c r="BP625" s="142"/>
    </row>
    <row r="626" spans="1:68" s="37" customFormat="1" ht="15.75" customHeight="1" x14ac:dyDescent="0.25">
      <c r="A626" s="234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44"/>
      <c r="S626" s="142"/>
      <c r="T626" s="142"/>
      <c r="U626" s="142"/>
      <c r="V626" s="142"/>
      <c r="W626" s="142"/>
      <c r="X626" s="142"/>
      <c r="Y626" s="142"/>
      <c r="Z626" s="142"/>
      <c r="AA626" s="142"/>
      <c r="AB626" s="142"/>
      <c r="AC626" s="142"/>
      <c r="AD626" s="142"/>
      <c r="AE626" s="142"/>
      <c r="AF626" s="142"/>
      <c r="AG626" s="142"/>
      <c r="AH626" s="142"/>
      <c r="AI626" s="142"/>
      <c r="AJ626" s="142"/>
      <c r="AK626" s="142"/>
      <c r="AL626" s="142"/>
      <c r="AM626" s="142"/>
      <c r="AN626" s="142"/>
      <c r="AO626" s="142"/>
      <c r="AP626" s="142"/>
      <c r="AQ626" s="142"/>
      <c r="AR626" s="142"/>
      <c r="AS626" s="142"/>
      <c r="AT626" s="142"/>
      <c r="AU626" s="142"/>
      <c r="AV626" s="142"/>
      <c r="AW626" s="142"/>
      <c r="AX626" s="142"/>
      <c r="AY626" s="142"/>
      <c r="AZ626" s="142"/>
      <c r="BA626" s="142"/>
      <c r="BB626" s="142"/>
      <c r="BC626" s="142"/>
      <c r="BD626" s="142"/>
      <c r="BE626" s="142"/>
      <c r="BF626" s="142"/>
      <c r="BG626" s="142"/>
      <c r="BH626" s="142"/>
      <c r="BI626" s="142"/>
      <c r="BJ626" s="142"/>
      <c r="BK626" s="142"/>
      <c r="BL626" s="142"/>
      <c r="BM626" s="142"/>
      <c r="BN626" s="142"/>
      <c r="BO626" s="142"/>
      <c r="BP626" s="142"/>
    </row>
    <row r="627" spans="1:68" s="37" customFormat="1" x14ac:dyDescent="0.25">
      <c r="A627" s="234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44"/>
      <c r="S627" s="142"/>
      <c r="T627" s="142"/>
      <c r="U627" s="142"/>
      <c r="V627" s="142"/>
      <c r="W627" s="142"/>
      <c r="X627" s="142"/>
      <c r="Y627" s="142"/>
      <c r="Z627" s="142"/>
      <c r="AA627" s="142"/>
      <c r="AB627" s="142"/>
      <c r="AC627" s="142"/>
      <c r="AD627" s="142"/>
      <c r="AE627" s="142"/>
      <c r="AF627" s="142"/>
      <c r="AG627" s="142"/>
      <c r="AH627" s="142"/>
      <c r="AI627" s="142"/>
      <c r="AJ627" s="142"/>
      <c r="AK627" s="142"/>
      <c r="AL627" s="142"/>
      <c r="AM627" s="142"/>
      <c r="AN627" s="142"/>
      <c r="AO627" s="142"/>
      <c r="AP627" s="142"/>
      <c r="AQ627" s="142"/>
      <c r="AR627" s="142"/>
      <c r="AS627" s="142"/>
      <c r="AT627" s="142"/>
      <c r="AU627" s="142"/>
      <c r="AV627" s="142"/>
      <c r="AW627" s="142"/>
      <c r="AX627" s="142"/>
      <c r="AY627" s="142"/>
      <c r="AZ627" s="142"/>
      <c r="BA627" s="142"/>
      <c r="BB627" s="142"/>
      <c r="BC627" s="142"/>
      <c r="BD627" s="142"/>
      <c r="BE627" s="142"/>
      <c r="BF627" s="142"/>
      <c r="BG627" s="142"/>
      <c r="BH627" s="142"/>
      <c r="BI627" s="142"/>
      <c r="BJ627" s="142"/>
      <c r="BK627" s="142"/>
      <c r="BL627" s="142"/>
      <c r="BM627" s="142"/>
      <c r="BN627" s="142"/>
      <c r="BO627" s="142"/>
      <c r="BP627" s="142"/>
    </row>
    <row r="628" spans="1:68" s="37" customFormat="1" ht="15.75" customHeight="1" x14ac:dyDescent="0.25">
      <c r="A628" s="234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44"/>
      <c r="S628" s="142"/>
      <c r="T628" s="142"/>
      <c r="U628" s="142"/>
      <c r="V628" s="142"/>
      <c r="W628" s="142"/>
      <c r="X628" s="142"/>
      <c r="Y628" s="142"/>
      <c r="Z628" s="142"/>
      <c r="AA628" s="142"/>
      <c r="AB628" s="142"/>
      <c r="AC628" s="142"/>
      <c r="AD628" s="142"/>
      <c r="AE628" s="142"/>
      <c r="AF628" s="142"/>
      <c r="AG628" s="142"/>
      <c r="AH628" s="142"/>
      <c r="AI628" s="142"/>
      <c r="AJ628" s="142"/>
      <c r="AK628" s="142"/>
      <c r="AL628" s="142"/>
      <c r="AM628" s="142"/>
      <c r="AN628" s="142"/>
      <c r="AO628" s="142"/>
      <c r="AP628" s="142"/>
      <c r="AQ628" s="142"/>
      <c r="AR628" s="142"/>
      <c r="AS628" s="142"/>
      <c r="AT628" s="142"/>
      <c r="AU628" s="142"/>
      <c r="AV628" s="142"/>
      <c r="AW628" s="142"/>
      <c r="AX628" s="142"/>
      <c r="AY628" s="142"/>
      <c r="AZ628" s="142"/>
      <c r="BA628" s="142"/>
      <c r="BB628" s="142"/>
      <c r="BC628" s="142"/>
      <c r="BD628" s="142"/>
      <c r="BE628" s="142"/>
      <c r="BF628" s="142"/>
      <c r="BG628" s="142"/>
      <c r="BH628" s="142"/>
      <c r="BI628" s="142"/>
      <c r="BJ628" s="142"/>
      <c r="BK628" s="142"/>
      <c r="BL628" s="142"/>
      <c r="BM628" s="142"/>
      <c r="BN628" s="142"/>
      <c r="BO628" s="142"/>
      <c r="BP628" s="142"/>
    </row>
    <row r="629" spans="1:68" s="37" customFormat="1" x14ac:dyDescent="0.25">
      <c r="A629" s="234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44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42"/>
      <c r="AE629" s="142"/>
      <c r="AF629" s="142"/>
      <c r="AG629" s="142"/>
      <c r="AH629" s="142"/>
      <c r="AI629" s="142"/>
      <c r="AJ629" s="142"/>
      <c r="AK629" s="142"/>
      <c r="AL629" s="142"/>
      <c r="AM629" s="142"/>
      <c r="AN629" s="142"/>
      <c r="AO629" s="142"/>
      <c r="AP629" s="142"/>
      <c r="AQ629" s="142"/>
      <c r="AR629" s="142"/>
      <c r="AS629" s="142"/>
      <c r="AT629" s="142"/>
      <c r="AU629" s="142"/>
      <c r="AV629" s="142"/>
      <c r="AW629" s="142"/>
      <c r="AX629" s="142"/>
      <c r="AY629" s="142"/>
      <c r="AZ629" s="142"/>
      <c r="BA629" s="142"/>
      <c r="BB629" s="142"/>
      <c r="BC629" s="142"/>
      <c r="BD629" s="142"/>
      <c r="BE629" s="142"/>
      <c r="BF629" s="142"/>
      <c r="BG629" s="142"/>
      <c r="BH629" s="142"/>
      <c r="BI629" s="142"/>
      <c r="BJ629" s="142"/>
      <c r="BK629" s="142"/>
      <c r="BL629" s="142"/>
      <c r="BM629" s="142"/>
      <c r="BN629" s="142"/>
      <c r="BO629" s="142"/>
      <c r="BP629" s="142"/>
    </row>
    <row r="630" spans="1:68" s="37" customFormat="1" ht="15.75" customHeight="1" x14ac:dyDescent="0.25">
      <c r="A630" s="234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44"/>
      <c r="S630" s="142"/>
      <c r="T630" s="142"/>
      <c r="U630" s="142"/>
      <c r="V630" s="142"/>
      <c r="W630" s="142"/>
      <c r="X630" s="142"/>
      <c r="Y630" s="142"/>
      <c r="Z630" s="142"/>
      <c r="AA630" s="142"/>
      <c r="AB630" s="142"/>
      <c r="AC630" s="142"/>
      <c r="AD630" s="142"/>
      <c r="AE630" s="142"/>
      <c r="AF630" s="142"/>
      <c r="AG630" s="142"/>
      <c r="AH630" s="142"/>
      <c r="AI630" s="142"/>
      <c r="AJ630" s="142"/>
      <c r="AK630" s="142"/>
      <c r="AL630" s="142"/>
      <c r="AM630" s="142"/>
      <c r="AN630" s="142"/>
      <c r="AO630" s="142"/>
      <c r="AP630" s="142"/>
      <c r="AQ630" s="142"/>
      <c r="AR630" s="142"/>
      <c r="AS630" s="142"/>
      <c r="AT630" s="142"/>
      <c r="AU630" s="142"/>
      <c r="AV630" s="142"/>
      <c r="AW630" s="142"/>
      <c r="AX630" s="142"/>
      <c r="AY630" s="142"/>
      <c r="AZ630" s="142"/>
      <c r="BA630" s="142"/>
      <c r="BB630" s="142"/>
      <c r="BC630" s="142"/>
      <c r="BD630" s="142"/>
      <c r="BE630" s="142"/>
      <c r="BF630" s="142"/>
      <c r="BG630" s="142"/>
      <c r="BH630" s="142"/>
      <c r="BI630" s="142"/>
      <c r="BJ630" s="142"/>
      <c r="BK630" s="142"/>
      <c r="BL630" s="142"/>
      <c r="BM630" s="142"/>
      <c r="BN630" s="142"/>
      <c r="BO630" s="142"/>
      <c r="BP630" s="142"/>
    </row>
    <row r="631" spans="1:68" s="37" customFormat="1" x14ac:dyDescent="0.25">
      <c r="A631" s="234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44"/>
      <c r="S631" s="142"/>
      <c r="T631" s="142"/>
      <c r="U631" s="142"/>
      <c r="V631" s="142"/>
      <c r="W631" s="142"/>
      <c r="X631" s="142"/>
      <c r="Y631" s="142"/>
      <c r="Z631" s="142"/>
      <c r="AA631" s="142"/>
      <c r="AB631" s="142"/>
      <c r="AC631" s="142"/>
      <c r="AD631" s="142"/>
      <c r="AE631" s="142"/>
      <c r="AF631" s="142"/>
      <c r="AG631" s="142"/>
      <c r="AH631" s="142"/>
      <c r="AI631" s="142"/>
      <c r="AJ631" s="142"/>
      <c r="AK631" s="142"/>
      <c r="AL631" s="142"/>
      <c r="AM631" s="142"/>
      <c r="AN631" s="142"/>
      <c r="AO631" s="142"/>
      <c r="AP631" s="142"/>
      <c r="AQ631" s="142"/>
      <c r="AR631" s="142"/>
      <c r="AS631" s="142"/>
      <c r="AT631" s="142"/>
      <c r="AU631" s="142"/>
      <c r="AV631" s="142"/>
      <c r="AW631" s="142"/>
      <c r="AX631" s="142"/>
      <c r="AY631" s="142"/>
      <c r="AZ631" s="142"/>
      <c r="BA631" s="142"/>
      <c r="BB631" s="142"/>
      <c r="BC631" s="142"/>
      <c r="BD631" s="142"/>
      <c r="BE631" s="142"/>
      <c r="BF631" s="142"/>
      <c r="BG631" s="142"/>
      <c r="BH631" s="142"/>
      <c r="BI631" s="142"/>
      <c r="BJ631" s="142"/>
      <c r="BK631" s="142"/>
      <c r="BL631" s="142"/>
      <c r="BM631" s="142"/>
      <c r="BN631" s="142"/>
      <c r="BO631" s="142"/>
      <c r="BP631" s="142"/>
    </row>
    <row r="632" spans="1:68" s="37" customFormat="1" ht="15.75" customHeight="1" x14ac:dyDescent="0.25">
      <c r="A632" s="234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44"/>
      <c r="S632" s="142"/>
      <c r="T632" s="142"/>
      <c r="U632" s="142"/>
      <c r="V632" s="142"/>
      <c r="W632" s="142"/>
      <c r="X632" s="142"/>
      <c r="Y632" s="142"/>
      <c r="Z632" s="142"/>
      <c r="AA632" s="142"/>
      <c r="AB632" s="142"/>
      <c r="AC632" s="142"/>
      <c r="AD632" s="142"/>
      <c r="AE632" s="142"/>
      <c r="AF632" s="142"/>
      <c r="AG632" s="142"/>
      <c r="AH632" s="142"/>
      <c r="AI632" s="142"/>
      <c r="AJ632" s="142"/>
      <c r="AK632" s="142"/>
      <c r="AL632" s="142"/>
      <c r="AM632" s="142"/>
      <c r="AN632" s="142"/>
      <c r="AO632" s="142"/>
      <c r="AP632" s="142"/>
      <c r="AQ632" s="142"/>
      <c r="AR632" s="142"/>
      <c r="AS632" s="142"/>
      <c r="AT632" s="142"/>
      <c r="AU632" s="142"/>
      <c r="AV632" s="142"/>
      <c r="AW632" s="142"/>
      <c r="AX632" s="142"/>
      <c r="AY632" s="142"/>
      <c r="AZ632" s="142"/>
      <c r="BA632" s="142"/>
      <c r="BB632" s="142"/>
      <c r="BC632" s="142"/>
      <c r="BD632" s="142"/>
      <c r="BE632" s="142"/>
      <c r="BF632" s="142"/>
      <c r="BG632" s="142"/>
      <c r="BH632" s="142"/>
      <c r="BI632" s="142"/>
      <c r="BJ632" s="142"/>
      <c r="BK632" s="142"/>
      <c r="BL632" s="142"/>
      <c r="BM632" s="142"/>
      <c r="BN632" s="142"/>
      <c r="BO632" s="142"/>
      <c r="BP632" s="142"/>
    </row>
    <row r="633" spans="1:68" s="37" customFormat="1" x14ac:dyDescent="0.25">
      <c r="A633" s="234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44"/>
      <c r="S633" s="142"/>
      <c r="T633" s="142"/>
      <c r="U633" s="142"/>
      <c r="V633" s="142"/>
      <c r="W633" s="142"/>
      <c r="X633" s="142"/>
      <c r="Y633" s="142"/>
      <c r="Z633" s="142"/>
      <c r="AA633" s="142"/>
      <c r="AB633" s="142"/>
      <c r="AC633" s="142"/>
      <c r="AD633" s="142"/>
      <c r="AE633" s="142"/>
      <c r="AF633" s="142"/>
      <c r="AG633" s="142"/>
      <c r="AH633" s="142"/>
      <c r="AI633" s="142"/>
      <c r="AJ633" s="142"/>
      <c r="AK633" s="142"/>
      <c r="AL633" s="142"/>
      <c r="AM633" s="142"/>
      <c r="AN633" s="142"/>
      <c r="AO633" s="142"/>
      <c r="AP633" s="142"/>
      <c r="AQ633" s="142"/>
      <c r="AR633" s="142"/>
      <c r="AS633" s="142"/>
      <c r="AT633" s="142"/>
      <c r="AU633" s="142"/>
      <c r="AV633" s="142"/>
      <c r="AW633" s="142"/>
      <c r="AX633" s="142"/>
      <c r="AY633" s="142"/>
      <c r="AZ633" s="142"/>
      <c r="BA633" s="142"/>
      <c r="BB633" s="142"/>
      <c r="BC633" s="142"/>
      <c r="BD633" s="142"/>
      <c r="BE633" s="142"/>
      <c r="BF633" s="142"/>
      <c r="BG633" s="142"/>
      <c r="BH633" s="142"/>
      <c r="BI633" s="142"/>
      <c r="BJ633" s="142"/>
      <c r="BK633" s="142"/>
      <c r="BL633" s="142"/>
      <c r="BM633" s="142"/>
      <c r="BN633" s="142"/>
      <c r="BO633" s="142"/>
      <c r="BP633" s="142"/>
    </row>
    <row r="634" spans="1:68" s="37" customFormat="1" ht="15.75" customHeight="1" x14ac:dyDescent="0.25">
      <c r="A634" s="234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44"/>
      <c r="S634" s="142"/>
      <c r="T634" s="142"/>
      <c r="U634" s="142"/>
      <c r="V634" s="142"/>
      <c r="W634" s="142"/>
      <c r="X634" s="142"/>
      <c r="Y634" s="142"/>
      <c r="Z634" s="142"/>
      <c r="AA634" s="142"/>
      <c r="AB634" s="142"/>
      <c r="AC634" s="142"/>
      <c r="AD634" s="142"/>
      <c r="AE634" s="142"/>
      <c r="AF634" s="142"/>
      <c r="AG634" s="142"/>
      <c r="AH634" s="142"/>
      <c r="AI634" s="142"/>
      <c r="AJ634" s="142"/>
      <c r="AK634" s="142"/>
      <c r="AL634" s="142"/>
      <c r="AM634" s="142"/>
      <c r="AN634" s="142"/>
      <c r="AO634" s="142"/>
      <c r="AP634" s="142"/>
      <c r="AQ634" s="142"/>
      <c r="AR634" s="142"/>
      <c r="AS634" s="142"/>
      <c r="AT634" s="142"/>
      <c r="AU634" s="142"/>
      <c r="AV634" s="142"/>
      <c r="AW634" s="142"/>
      <c r="AX634" s="142"/>
      <c r="AY634" s="142"/>
      <c r="AZ634" s="142"/>
      <c r="BA634" s="142"/>
      <c r="BB634" s="142"/>
      <c r="BC634" s="142"/>
      <c r="BD634" s="142"/>
      <c r="BE634" s="142"/>
      <c r="BF634" s="142"/>
      <c r="BG634" s="142"/>
      <c r="BH634" s="142"/>
      <c r="BI634" s="142"/>
      <c r="BJ634" s="142"/>
      <c r="BK634" s="142"/>
      <c r="BL634" s="142"/>
      <c r="BM634" s="142"/>
      <c r="BN634" s="142"/>
      <c r="BO634" s="142"/>
      <c r="BP634" s="142"/>
    </row>
    <row r="635" spans="1:68" s="37" customFormat="1" x14ac:dyDescent="0.25">
      <c r="A635" s="234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44"/>
      <c r="S635" s="142"/>
      <c r="T635" s="142"/>
      <c r="U635" s="142"/>
      <c r="V635" s="142"/>
      <c r="W635" s="142"/>
      <c r="X635" s="142"/>
      <c r="Y635" s="142"/>
      <c r="Z635" s="142"/>
      <c r="AA635" s="142"/>
      <c r="AB635" s="142"/>
      <c r="AC635" s="142"/>
      <c r="AD635" s="142"/>
      <c r="AE635" s="142"/>
      <c r="AF635" s="142"/>
      <c r="AG635" s="142"/>
      <c r="AH635" s="142"/>
      <c r="AI635" s="142"/>
      <c r="AJ635" s="142"/>
      <c r="AK635" s="142"/>
      <c r="AL635" s="142"/>
      <c r="AM635" s="142"/>
      <c r="AN635" s="142"/>
      <c r="AO635" s="142"/>
      <c r="AP635" s="142"/>
      <c r="AQ635" s="142"/>
      <c r="AR635" s="142"/>
      <c r="AS635" s="142"/>
      <c r="AT635" s="142"/>
      <c r="AU635" s="142"/>
      <c r="AV635" s="142"/>
      <c r="AW635" s="142"/>
      <c r="AX635" s="142"/>
      <c r="AY635" s="142"/>
      <c r="AZ635" s="142"/>
      <c r="BA635" s="142"/>
      <c r="BB635" s="142"/>
      <c r="BC635" s="142"/>
      <c r="BD635" s="142"/>
      <c r="BE635" s="142"/>
      <c r="BF635" s="142"/>
      <c r="BG635" s="142"/>
      <c r="BH635" s="142"/>
      <c r="BI635" s="142"/>
      <c r="BJ635" s="142"/>
      <c r="BK635" s="142"/>
      <c r="BL635" s="142"/>
      <c r="BM635" s="142"/>
      <c r="BN635" s="142"/>
      <c r="BO635" s="142"/>
      <c r="BP635" s="142"/>
    </row>
    <row r="636" spans="1:68" s="37" customFormat="1" ht="15.75" customHeight="1" x14ac:dyDescent="0.25">
      <c r="A636" s="234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44"/>
      <c r="S636" s="142"/>
      <c r="T636" s="142"/>
      <c r="U636" s="142"/>
      <c r="V636" s="142"/>
      <c r="W636" s="142"/>
      <c r="X636" s="142"/>
      <c r="Y636" s="142"/>
      <c r="Z636" s="142"/>
      <c r="AA636" s="142"/>
      <c r="AB636" s="142"/>
      <c r="AC636" s="142"/>
      <c r="AD636" s="142"/>
      <c r="AE636" s="142"/>
      <c r="AF636" s="142"/>
      <c r="AG636" s="142"/>
      <c r="AH636" s="142"/>
      <c r="AI636" s="142"/>
      <c r="AJ636" s="142"/>
      <c r="AK636" s="142"/>
      <c r="AL636" s="142"/>
      <c r="AM636" s="142"/>
      <c r="AN636" s="142"/>
      <c r="AO636" s="142"/>
      <c r="AP636" s="142"/>
      <c r="AQ636" s="142"/>
      <c r="AR636" s="142"/>
      <c r="AS636" s="142"/>
      <c r="AT636" s="142"/>
      <c r="AU636" s="142"/>
      <c r="AV636" s="142"/>
      <c r="AW636" s="142"/>
      <c r="AX636" s="142"/>
      <c r="AY636" s="142"/>
      <c r="AZ636" s="142"/>
      <c r="BA636" s="142"/>
      <c r="BB636" s="142"/>
      <c r="BC636" s="142"/>
      <c r="BD636" s="142"/>
      <c r="BE636" s="142"/>
      <c r="BF636" s="142"/>
      <c r="BG636" s="142"/>
      <c r="BH636" s="142"/>
      <c r="BI636" s="142"/>
      <c r="BJ636" s="142"/>
      <c r="BK636" s="142"/>
      <c r="BL636" s="142"/>
      <c r="BM636" s="142"/>
      <c r="BN636" s="142"/>
      <c r="BO636" s="142"/>
      <c r="BP636" s="142"/>
    </row>
    <row r="637" spans="1:68" s="37" customFormat="1" x14ac:dyDescent="0.25">
      <c r="A637" s="234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44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142"/>
      <c r="AE637" s="142"/>
      <c r="AF637" s="142"/>
      <c r="AG637" s="142"/>
      <c r="AH637" s="142"/>
      <c r="AI637" s="142"/>
      <c r="AJ637" s="142"/>
      <c r="AK637" s="142"/>
      <c r="AL637" s="142"/>
      <c r="AM637" s="142"/>
      <c r="AN637" s="142"/>
      <c r="AO637" s="142"/>
      <c r="AP637" s="142"/>
      <c r="AQ637" s="142"/>
      <c r="AR637" s="142"/>
      <c r="AS637" s="142"/>
      <c r="AT637" s="142"/>
      <c r="AU637" s="142"/>
      <c r="AV637" s="142"/>
      <c r="AW637" s="142"/>
      <c r="AX637" s="142"/>
      <c r="AY637" s="142"/>
      <c r="AZ637" s="142"/>
      <c r="BA637" s="142"/>
      <c r="BB637" s="142"/>
      <c r="BC637" s="142"/>
      <c r="BD637" s="142"/>
      <c r="BE637" s="142"/>
      <c r="BF637" s="142"/>
      <c r="BG637" s="142"/>
      <c r="BH637" s="142"/>
      <c r="BI637" s="142"/>
      <c r="BJ637" s="142"/>
      <c r="BK637" s="142"/>
      <c r="BL637" s="142"/>
      <c r="BM637" s="142"/>
      <c r="BN637" s="142"/>
      <c r="BO637" s="142"/>
      <c r="BP637" s="142"/>
    </row>
    <row r="638" spans="1:68" s="37" customFormat="1" ht="15.75" customHeight="1" x14ac:dyDescent="0.25">
      <c r="A638" s="234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44"/>
      <c r="S638" s="142"/>
      <c r="T638" s="142"/>
      <c r="U638" s="142"/>
      <c r="V638" s="142"/>
      <c r="W638" s="142"/>
      <c r="X638" s="142"/>
      <c r="Y638" s="142"/>
      <c r="Z638" s="142"/>
      <c r="AA638" s="142"/>
      <c r="AB638" s="142"/>
      <c r="AC638" s="142"/>
      <c r="AD638" s="142"/>
      <c r="AE638" s="142"/>
      <c r="AF638" s="142"/>
      <c r="AG638" s="142"/>
      <c r="AH638" s="142"/>
      <c r="AI638" s="142"/>
      <c r="AJ638" s="142"/>
      <c r="AK638" s="142"/>
      <c r="AL638" s="142"/>
      <c r="AM638" s="142"/>
      <c r="AN638" s="142"/>
      <c r="AO638" s="142"/>
      <c r="AP638" s="142"/>
      <c r="AQ638" s="142"/>
      <c r="AR638" s="142"/>
      <c r="AS638" s="142"/>
      <c r="AT638" s="142"/>
      <c r="AU638" s="142"/>
      <c r="AV638" s="142"/>
      <c r="AW638" s="142"/>
      <c r="AX638" s="142"/>
      <c r="AY638" s="142"/>
      <c r="AZ638" s="142"/>
      <c r="BA638" s="142"/>
      <c r="BB638" s="142"/>
      <c r="BC638" s="142"/>
      <c r="BD638" s="142"/>
      <c r="BE638" s="142"/>
      <c r="BF638" s="142"/>
      <c r="BG638" s="142"/>
      <c r="BH638" s="142"/>
      <c r="BI638" s="142"/>
      <c r="BJ638" s="142"/>
      <c r="BK638" s="142"/>
      <c r="BL638" s="142"/>
      <c r="BM638" s="142"/>
      <c r="BN638" s="142"/>
      <c r="BO638" s="142"/>
      <c r="BP638" s="142"/>
    </row>
    <row r="639" spans="1:68" s="37" customFormat="1" x14ac:dyDescent="0.25">
      <c r="A639" s="234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44"/>
      <c r="S639" s="142"/>
      <c r="T639" s="142"/>
      <c r="U639" s="142"/>
      <c r="V639" s="142"/>
      <c r="W639" s="142"/>
      <c r="X639" s="142"/>
      <c r="Y639" s="142"/>
      <c r="Z639" s="142"/>
      <c r="AA639" s="142"/>
      <c r="AB639" s="142"/>
      <c r="AC639" s="142"/>
      <c r="AD639" s="142"/>
      <c r="AE639" s="142"/>
      <c r="AF639" s="142"/>
      <c r="AG639" s="142"/>
      <c r="AH639" s="142"/>
      <c r="AI639" s="142"/>
      <c r="AJ639" s="142"/>
      <c r="AK639" s="142"/>
      <c r="AL639" s="142"/>
      <c r="AM639" s="142"/>
      <c r="AN639" s="142"/>
      <c r="AO639" s="142"/>
      <c r="AP639" s="142"/>
      <c r="AQ639" s="142"/>
      <c r="AR639" s="142"/>
      <c r="AS639" s="142"/>
      <c r="AT639" s="142"/>
      <c r="AU639" s="142"/>
      <c r="AV639" s="142"/>
      <c r="AW639" s="142"/>
      <c r="AX639" s="142"/>
      <c r="AY639" s="142"/>
      <c r="AZ639" s="142"/>
      <c r="BA639" s="142"/>
      <c r="BB639" s="142"/>
      <c r="BC639" s="142"/>
      <c r="BD639" s="142"/>
      <c r="BE639" s="142"/>
      <c r="BF639" s="142"/>
      <c r="BG639" s="142"/>
      <c r="BH639" s="142"/>
      <c r="BI639" s="142"/>
      <c r="BJ639" s="142"/>
      <c r="BK639" s="142"/>
      <c r="BL639" s="142"/>
      <c r="BM639" s="142"/>
      <c r="BN639" s="142"/>
      <c r="BO639" s="142"/>
      <c r="BP639" s="142"/>
    </row>
    <row r="640" spans="1:68" s="37" customFormat="1" ht="15.75" customHeight="1" x14ac:dyDescent="0.25">
      <c r="A640" s="234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44"/>
      <c r="S640" s="142"/>
      <c r="T640" s="142"/>
      <c r="U640" s="142"/>
      <c r="V640" s="142"/>
      <c r="W640" s="142"/>
      <c r="X640" s="142"/>
      <c r="Y640" s="142"/>
      <c r="Z640" s="142"/>
      <c r="AA640" s="142"/>
      <c r="AB640" s="142"/>
      <c r="AC640" s="142"/>
      <c r="AD640" s="142"/>
      <c r="AE640" s="142"/>
      <c r="AF640" s="142"/>
      <c r="AG640" s="142"/>
      <c r="AH640" s="142"/>
      <c r="AI640" s="142"/>
      <c r="AJ640" s="142"/>
      <c r="AK640" s="142"/>
      <c r="AL640" s="142"/>
      <c r="AM640" s="142"/>
      <c r="AN640" s="142"/>
      <c r="AO640" s="142"/>
      <c r="AP640" s="142"/>
      <c r="AQ640" s="142"/>
      <c r="AR640" s="142"/>
      <c r="AS640" s="142"/>
      <c r="AT640" s="142"/>
      <c r="AU640" s="142"/>
      <c r="AV640" s="142"/>
      <c r="AW640" s="142"/>
      <c r="AX640" s="142"/>
      <c r="AY640" s="142"/>
      <c r="AZ640" s="142"/>
      <c r="BA640" s="142"/>
      <c r="BB640" s="142"/>
      <c r="BC640" s="142"/>
      <c r="BD640" s="142"/>
      <c r="BE640" s="142"/>
      <c r="BF640" s="142"/>
      <c r="BG640" s="142"/>
      <c r="BH640" s="142"/>
      <c r="BI640" s="142"/>
      <c r="BJ640" s="142"/>
      <c r="BK640" s="142"/>
      <c r="BL640" s="142"/>
      <c r="BM640" s="142"/>
      <c r="BN640" s="142"/>
      <c r="BO640" s="142"/>
      <c r="BP640" s="142"/>
    </row>
    <row r="641" spans="1:68" s="37" customFormat="1" x14ac:dyDescent="0.25">
      <c r="A641" s="234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44"/>
      <c r="S641" s="142"/>
      <c r="T641" s="142"/>
      <c r="U641" s="142"/>
      <c r="V641" s="142"/>
      <c r="W641" s="142"/>
      <c r="X641" s="142"/>
      <c r="Y641" s="142"/>
      <c r="Z641" s="142"/>
      <c r="AA641" s="142"/>
      <c r="AB641" s="142"/>
      <c r="AC641" s="142"/>
      <c r="AD641" s="142"/>
      <c r="AE641" s="142"/>
      <c r="AF641" s="142"/>
      <c r="AG641" s="142"/>
      <c r="AH641" s="142"/>
      <c r="AI641" s="142"/>
      <c r="AJ641" s="142"/>
      <c r="AK641" s="142"/>
      <c r="AL641" s="142"/>
      <c r="AM641" s="142"/>
      <c r="AN641" s="142"/>
      <c r="AO641" s="142"/>
      <c r="AP641" s="142"/>
      <c r="AQ641" s="142"/>
      <c r="AR641" s="142"/>
      <c r="AS641" s="142"/>
      <c r="AT641" s="142"/>
      <c r="AU641" s="142"/>
      <c r="AV641" s="142"/>
      <c r="AW641" s="142"/>
      <c r="AX641" s="142"/>
      <c r="AY641" s="142"/>
      <c r="AZ641" s="142"/>
      <c r="BA641" s="142"/>
      <c r="BB641" s="142"/>
      <c r="BC641" s="142"/>
      <c r="BD641" s="142"/>
      <c r="BE641" s="142"/>
      <c r="BF641" s="142"/>
      <c r="BG641" s="142"/>
      <c r="BH641" s="142"/>
      <c r="BI641" s="142"/>
      <c r="BJ641" s="142"/>
      <c r="BK641" s="142"/>
      <c r="BL641" s="142"/>
      <c r="BM641" s="142"/>
      <c r="BN641" s="142"/>
      <c r="BO641" s="142"/>
      <c r="BP641" s="142"/>
    </row>
    <row r="642" spans="1:68" s="37" customFormat="1" ht="15.75" customHeight="1" x14ac:dyDescent="0.25">
      <c r="A642" s="234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44"/>
      <c r="S642" s="142"/>
      <c r="T642" s="142"/>
      <c r="U642" s="142"/>
      <c r="V642" s="142"/>
      <c r="W642" s="142"/>
      <c r="X642" s="142"/>
      <c r="Y642" s="142"/>
      <c r="Z642" s="142"/>
      <c r="AA642" s="142"/>
      <c r="AB642" s="142"/>
      <c r="AC642" s="142"/>
      <c r="AD642" s="142"/>
      <c r="AE642" s="142"/>
      <c r="AF642" s="142"/>
      <c r="AG642" s="142"/>
      <c r="AH642" s="142"/>
      <c r="AI642" s="142"/>
      <c r="AJ642" s="142"/>
      <c r="AK642" s="142"/>
      <c r="AL642" s="142"/>
      <c r="AM642" s="142"/>
      <c r="AN642" s="142"/>
      <c r="AO642" s="142"/>
      <c r="AP642" s="142"/>
      <c r="AQ642" s="142"/>
      <c r="AR642" s="142"/>
      <c r="AS642" s="142"/>
      <c r="AT642" s="142"/>
      <c r="AU642" s="142"/>
      <c r="AV642" s="142"/>
      <c r="AW642" s="142"/>
      <c r="AX642" s="142"/>
      <c r="AY642" s="142"/>
      <c r="AZ642" s="142"/>
      <c r="BA642" s="142"/>
      <c r="BB642" s="142"/>
      <c r="BC642" s="142"/>
      <c r="BD642" s="142"/>
      <c r="BE642" s="142"/>
      <c r="BF642" s="142"/>
      <c r="BG642" s="142"/>
      <c r="BH642" s="142"/>
      <c r="BI642" s="142"/>
      <c r="BJ642" s="142"/>
      <c r="BK642" s="142"/>
      <c r="BL642" s="142"/>
      <c r="BM642" s="142"/>
      <c r="BN642" s="142"/>
      <c r="BO642" s="142"/>
      <c r="BP642" s="142"/>
    </row>
    <row r="643" spans="1:68" s="37" customFormat="1" x14ac:dyDescent="0.25">
      <c r="A643" s="234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44"/>
      <c r="S643" s="142"/>
      <c r="T643" s="142"/>
      <c r="U643" s="142"/>
      <c r="V643" s="142"/>
      <c r="W643" s="142"/>
      <c r="X643" s="142"/>
      <c r="Y643" s="142"/>
      <c r="Z643" s="142"/>
      <c r="AA643" s="142"/>
      <c r="AB643" s="142"/>
      <c r="AC643" s="142"/>
      <c r="AD643" s="142"/>
      <c r="AE643" s="142"/>
      <c r="AF643" s="142"/>
      <c r="AG643" s="142"/>
      <c r="AH643" s="142"/>
      <c r="AI643" s="142"/>
      <c r="AJ643" s="142"/>
      <c r="AK643" s="142"/>
      <c r="AL643" s="142"/>
      <c r="AM643" s="142"/>
      <c r="AN643" s="142"/>
      <c r="AO643" s="142"/>
      <c r="AP643" s="142"/>
      <c r="AQ643" s="142"/>
      <c r="AR643" s="142"/>
      <c r="AS643" s="142"/>
      <c r="AT643" s="142"/>
      <c r="AU643" s="142"/>
      <c r="AV643" s="142"/>
      <c r="AW643" s="142"/>
      <c r="AX643" s="142"/>
      <c r="AY643" s="142"/>
      <c r="AZ643" s="142"/>
      <c r="BA643" s="142"/>
      <c r="BB643" s="142"/>
      <c r="BC643" s="142"/>
      <c r="BD643" s="142"/>
      <c r="BE643" s="142"/>
      <c r="BF643" s="142"/>
      <c r="BG643" s="142"/>
      <c r="BH643" s="142"/>
      <c r="BI643" s="142"/>
      <c r="BJ643" s="142"/>
      <c r="BK643" s="142"/>
      <c r="BL643" s="142"/>
      <c r="BM643" s="142"/>
      <c r="BN643" s="142"/>
      <c r="BO643" s="142"/>
      <c r="BP643" s="142"/>
    </row>
    <row r="644" spans="1:68" s="37" customFormat="1" ht="15.75" customHeight="1" x14ac:dyDescent="0.25">
      <c r="A644" s="234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44"/>
      <c r="S644" s="142"/>
      <c r="T644" s="142"/>
      <c r="U644" s="142"/>
      <c r="V644" s="142"/>
      <c r="W644" s="142"/>
      <c r="X644" s="142"/>
      <c r="Y644" s="142"/>
      <c r="Z644" s="142"/>
      <c r="AA644" s="142"/>
      <c r="AB644" s="142"/>
      <c r="AC644" s="142"/>
      <c r="AD644" s="142"/>
      <c r="AE644" s="142"/>
      <c r="AF644" s="142"/>
      <c r="AG644" s="142"/>
      <c r="AH644" s="142"/>
      <c r="AI644" s="142"/>
      <c r="AJ644" s="142"/>
      <c r="AK644" s="142"/>
      <c r="AL644" s="142"/>
      <c r="AM644" s="142"/>
      <c r="AN644" s="142"/>
      <c r="AO644" s="142"/>
      <c r="AP644" s="142"/>
      <c r="AQ644" s="142"/>
      <c r="AR644" s="142"/>
      <c r="AS644" s="142"/>
      <c r="AT644" s="142"/>
      <c r="AU644" s="142"/>
      <c r="AV644" s="142"/>
      <c r="AW644" s="142"/>
      <c r="AX644" s="142"/>
      <c r="AY644" s="142"/>
      <c r="AZ644" s="142"/>
      <c r="BA644" s="142"/>
      <c r="BB644" s="142"/>
      <c r="BC644" s="142"/>
      <c r="BD644" s="142"/>
      <c r="BE644" s="142"/>
      <c r="BF644" s="142"/>
      <c r="BG644" s="142"/>
      <c r="BH644" s="142"/>
      <c r="BI644" s="142"/>
      <c r="BJ644" s="142"/>
      <c r="BK644" s="142"/>
      <c r="BL644" s="142"/>
      <c r="BM644" s="142"/>
      <c r="BN644" s="142"/>
      <c r="BO644" s="142"/>
      <c r="BP644" s="142"/>
    </row>
    <row r="645" spans="1:68" s="37" customFormat="1" x14ac:dyDescent="0.25">
      <c r="A645" s="234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44"/>
      <c r="S645" s="142"/>
      <c r="T645" s="142"/>
      <c r="U645" s="142"/>
      <c r="V645" s="142"/>
      <c r="W645" s="142"/>
      <c r="X645" s="142"/>
      <c r="Y645" s="142"/>
      <c r="Z645" s="142"/>
      <c r="AA645" s="142"/>
      <c r="AB645" s="142"/>
      <c r="AC645" s="142"/>
      <c r="AD645" s="142"/>
      <c r="AE645" s="142"/>
      <c r="AF645" s="142"/>
      <c r="AG645" s="142"/>
      <c r="AH645" s="142"/>
      <c r="AI645" s="142"/>
      <c r="AJ645" s="142"/>
      <c r="AK645" s="142"/>
      <c r="AL645" s="142"/>
      <c r="AM645" s="142"/>
      <c r="AN645" s="142"/>
      <c r="AO645" s="142"/>
      <c r="AP645" s="142"/>
      <c r="AQ645" s="142"/>
      <c r="AR645" s="142"/>
      <c r="AS645" s="142"/>
      <c r="AT645" s="142"/>
      <c r="AU645" s="142"/>
      <c r="AV645" s="142"/>
      <c r="AW645" s="142"/>
      <c r="AX645" s="142"/>
      <c r="AY645" s="142"/>
      <c r="AZ645" s="142"/>
      <c r="BA645" s="142"/>
      <c r="BB645" s="142"/>
      <c r="BC645" s="142"/>
      <c r="BD645" s="142"/>
      <c r="BE645" s="142"/>
      <c r="BF645" s="142"/>
      <c r="BG645" s="142"/>
      <c r="BH645" s="142"/>
      <c r="BI645" s="142"/>
      <c r="BJ645" s="142"/>
      <c r="BK645" s="142"/>
      <c r="BL645" s="142"/>
      <c r="BM645" s="142"/>
      <c r="BN645" s="142"/>
      <c r="BO645" s="142"/>
      <c r="BP645" s="142"/>
    </row>
    <row r="646" spans="1:68" s="37" customFormat="1" ht="15.75" customHeight="1" x14ac:dyDescent="0.25">
      <c r="A646" s="234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44"/>
      <c r="S646" s="142"/>
      <c r="T646" s="142"/>
      <c r="U646" s="142"/>
      <c r="V646" s="142"/>
      <c r="W646" s="142"/>
      <c r="X646" s="142"/>
      <c r="Y646" s="142"/>
      <c r="Z646" s="142"/>
      <c r="AA646" s="142"/>
      <c r="AB646" s="142"/>
      <c r="AC646" s="142"/>
      <c r="AD646" s="142"/>
      <c r="AE646" s="142"/>
      <c r="AF646" s="142"/>
      <c r="AG646" s="142"/>
      <c r="AH646" s="142"/>
      <c r="AI646" s="142"/>
      <c r="AJ646" s="142"/>
      <c r="AK646" s="142"/>
      <c r="AL646" s="142"/>
      <c r="AM646" s="142"/>
      <c r="AN646" s="142"/>
      <c r="AO646" s="142"/>
      <c r="AP646" s="142"/>
      <c r="AQ646" s="142"/>
      <c r="AR646" s="142"/>
      <c r="AS646" s="142"/>
      <c r="AT646" s="142"/>
      <c r="AU646" s="142"/>
      <c r="AV646" s="142"/>
      <c r="AW646" s="142"/>
      <c r="AX646" s="142"/>
      <c r="AY646" s="142"/>
      <c r="AZ646" s="142"/>
      <c r="BA646" s="142"/>
      <c r="BB646" s="142"/>
      <c r="BC646" s="142"/>
      <c r="BD646" s="142"/>
      <c r="BE646" s="142"/>
      <c r="BF646" s="142"/>
      <c r="BG646" s="142"/>
      <c r="BH646" s="142"/>
      <c r="BI646" s="142"/>
      <c r="BJ646" s="142"/>
      <c r="BK646" s="142"/>
      <c r="BL646" s="142"/>
      <c r="BM646" s="142"/>
      <c r="BN646" s="142"/>
      <c r="BO646" s="142"/>
      <c r="BP646" s="142"/>
    </row>
    <row r="647" spans="1:68" s="37" customFormat="1" x14ac:dyDescent="0.25">
      <c r="A647" s="234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44"/>
      <c r="S647" s="142"/>
      <c r="T647" s="142"/>
      <c r="U647" s="142"/>
      <c r="V647" s="142"/>
      <c r="W647" s="142"/>
      <c r="X647" s="142"/>
      <c r="Y647" s="142"/>
      <c r="Z647" s="142"/>
      <c r="AA647" s="142"/>
      <c r="AB647" s="142"/>
      <c r="AC647" s="142"/>
      <c r="AD647" s="142"/>
      <c r="AE647" s="142"/>
      <c r="AF647" s="142"/>
      <c r="AG647" s="142"/>
      <c r="AH647" s="142"/>
      <c r="AI647" s="142"/>
      <c r="AJ647" s="142"/>
      <c r="AK647" s="142"/>
      <c r="AL647" s="142"/>
      <c r="AM647" s="142"/>
      <c r="AN647" s="142"/>
      <c r="AO647" s="142"/>
      <c r="AP647" s="142"/>
      <c r="AQ647" s="142"/>
      <c r="AR647" s="142"/>
      <c r="AS647" s="142"/>
      <c r="AT647" s="142"/>
      <c r="AU647" s="142"/>
      <c r="AV647" s="142"/>
      <c r="AW647" s="142"/>
      <c r="AX647" s="142"/>
      <c r="AY647" s="142"/>
      <c r="AZ647" s="142"/>
      <c r="BA647" s="142"/>
      <c r="BB647" s="142"/>
      <c r="BC647" s="142"/>
      <c r="BD647" s="142"/>
      <c r="BE647" s="142"/>
      <c r="BF647" s="142"/>
      <c r="BG647" s="142"/>
      <c r="BH647" s="142"/>
      <c r="BI647" s="142"/>
      <c r="BJ647" s="142"/>
      <c r="BK647" s="142"/>
      <c r="BL647" s="142"/>
      <c r="BM647" s="142"/>
      <c r="BN647" s="142"/>
      <c r="BO647" s="142"/>
      <c r="BP647" s="142"/>
    </row>
    <row r="648" spans="1:68" s="37" customFormat="1" ht="15.75" customHeight="1" x14ac:dyDescent="0.25">
      <c r="A648" s="234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44"/>
      <c r="S648" s="142"/>
      <c r="T648" s="142"/>
      <c r="U648" s="142"/>
      <c r="V648" s="142"/>
      <c r="W648" s="142"/>
      <c r="X648" s="142"/>
      <c r="Y648" s="142"/>
      <c r="Z648" s="142"/>
      <c r="AA648" s="142"/>
      <c r="AB648" s="142"/>
      <c r="AC648" s="142"/>
      <c r="AD648" s="142"/>
      <c r="AE648" s="142"/>
      <c r="AF648" s="142"/>
      <c r="AG648" s="142"/>
      <c r="AH648" s="142"/>
      <c r="AI648" s="142"/>
      <c r="AJ648" s="142"/>
      <c r="AK648" s="142"/>
      <c r="AL648" s="142"/>
      <c r="AM648" s="142"/>
      <c r="AN648" s="142"/>
      <c r="AO648" s="142"/>
      <c r="AP648" s="142"/>
      <c r="AQ648" s="142"/>
      <c r="AR648" s="142"/>
      <c r="AS648" s="142"/>
      <c r="AT648" s="142"/>
      <c r="AU648" s="142"/>
      <c r="AV648" s="142"/>
      <c r="AW648" s="142"/>
      <c r="AX648" s="142"/>
      <c r="AY648" s="142"/>
      <c r="AZ648" s="142"/>
      <c r="BA648" s="142"/>
      <c r="BB648" s="142"/>
      <c r="BC648" s="142"/>
      <c r="BD648" s="142"/>
      <c r="BE648" s="142"/>
      <c r="BF648" s="142"/>
      <c r="BG648" s="142"/>
      <c r="BH648" s="142"/>
      <c r="BI648" s="142"/>
      <c r="BJ648" s="142"/>
      <c r="BK648" s="142"/>
      <c r="BL648" s="142"/>
      <c r="BM648" s="142"/>
      <c r="BN648" s="142"/>
      <c r="BO648" s="142"/>
      <c r="BP648" s="142"/>
    </row>
    <row r="649" spans="1:68" s="37" customFormat="1" x14ac:dyDescent="0.25">
      <c r="A649" s="234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44"/>
      <c r="S649" s="142"/>
      <c r="T649" s="142"/>
      <c r="U649" s="142"/>
      <c r="V649" s="142"/>
      <c r="W649" s="142"/>
      <c r="X649" s="142"/>
      <c r="Y649" s="142"/>
      <c r="Z649" s="142"/>
      <c r="AA649" s="142"/>
      <c r="AB649" s="142"/>
      <c r="AC649" s="142"/>
      <c r="AD649" s="142"/>
      <c r="AE649" s="142"/>
      <c r="AF649" s="142"/>
      <c r="AG649" s="142"/>
      <c r="AH649" s="142"/>
      <c r="AI649" s="142"/>
      <c r="AJ649" s="142"/>
      <c r="AK649" s="142"/>
      <c r="AL649" s="142"/>
      <c r="AM649" s="142"/>
      <c r="AN649" s="142"/>
      <c r="AO649" s="142"/>
      <c r="AP649" s="142"/>
      <c r="AQ649" s="142"/>
      <c r="AR649" s="142"/>
      <c r="AS649" s="142"/>
      <c r="AT649" s="142"/>
      <c r="AU649" s="142"/>
      <c r="AV649" s="142"/>
      <c r="AW649" s="142"/>
      <c r="AX649" s="142"/>
      <c r="AY649" s="142"/>
      <c r="AZ649" s="142"/>
      <c r="BA649" s="142"/>
      <c r="BB649" s="142"/>
      <c r="BC649" s="142"/>
      <c r="BD649" s="142"/>
      <c r="BE649" s="142"/>
      <c r="BF649" s="142"/>
      <c r="BG649" s="142"/>
      <c r="BH649" s="142"/>
      <c r="BI649" s="142"/>
      <c r="BJ649" s="142"/>
      <c r="BK649" s="142"/>
      <c r="BL649" s="142"/>
      <c r="BM649" s="142"/>
      <c r="BN649" s="142"/>
      <c r="BO649" s="142"/>
      <c r="BP649" s="142"/>
    </row>
    <row r="650" spans="1:68" s="37" customFormat="1" ht="15.75" customHeight="1" x14ac:dyDescent="0.25">
      <c r="A650" s="234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44"/>
      <c r="S650" s="142"/>
      <c r="T650" s="142"/>
      <c r="U650" s="142"/>
      <c r="V650" s="142"/>
      <c r="W650" s="142"/>
      <c r="X650" s="142"/>
      <c r="Y650" s="142"/>
      <c r="Z650" s="142"/>
      <c r="AA650" s="142"/>
      <c r="AB650" s="142"/>
      <c r="AC650" s="142"/>
      <c r="AD650" s="142"/>
      <c r="AE650" s="142"/>
      <c r="AF650" s="142"/>
      <c r="AG650" s="142"/>
      <c r="AH650" s="142"/>
      <c r="AI650" s="142"/>
      <c r="AJ650" s="142"/>
      <c r="AK650" s="142"/>
      <c r="AL650" s="142"/>
      <c r="AM650" s="142"/>
      <c r="AN650" s="142"/>
      <c r="AO650" s="142"/>
      <c r="AP650" s="142"/>
      <c r="AQ650" s="142"/>
      <c r="AR650" s="142"/>
      <c r="AS650" s="142"/>
      <c r="AT650" s="142"/>
      <c r="AU650" s="142"/>
      <c r="AV650" s="142"/>
      <c r="AW650" s="142"/>
      <c r="AX650" s="142"/>
      <c r="AY650" s="142"/>
      <c r="AZ650" s="142"/>
      <c r="BA650" s="142"/>
      <c r="BB650" s="142"/>
      <c r="BC650" s="142"/>
      <c r="BD650" s="142"/>
      <c r="BE650" s="142"/>
      <c r="BF650" s="142"/>
      <c r="BG650" s="142"/>
      <c r="BH650" s="142"/>
      <c r="BI650" s="142"/>
      <c r="BJ650" s="142"/>
      <c r="BK650" s="142"/>
      <c r="BL650" s="142"/>
      <c r="BM650" s="142"/>
      <c r="BN650" s="142"/>
      <c r="BO650" s="142"/>
      <c r="BP650" s="142"/>
    </row>
    <row r="651" spans="1:68" s="37" customFormat="1" x14ac:dyDescent="0.25">
      <c r="A651" s="234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44"/>
      <c r="S651" s="142"/>
      <c r="T651" s="142"/>
      <c r="U651" s="142"/>
      <c r="V651" s="142"/>
      <c r="W651" s="142"/>
      <c r="X651" s="142"/>
      <c r="Y651" s="142"/>
      <c r="Z651" s="142"/>
      <c r="AA651" s="142"/>
      <c r="AB651" s="142"/>
      <c r="AC651" s="142"/>
      <c r="AD651" s="142"/>
      <c r="AE651" s="142"/>
      <c r="AF651" s="142"/>
      <c r="AG651" s="142"/>
      <c r="AH651" s="142"/>
      <c r="AI651" s="142"/>
      <c r="AJ651" s="142"/>
      <c r="AK651" s="142"/>
      <c r="AL651" s="142"/>
      <c r="AM651" s="142"/>
      <c r="AN651" s="142"/>
      <c r="AO651" s="142"/>
      <c r="AP651" s="142"/>
      <c r="AQ651" s="142"/>
      <c r="AR651" s="142"/>
      <c r="AS651" s="142"/>
      <c r="AT651" s="142"/>
      <c r="AU651" s="142"/>
      <c r="AV651" s="142"/>
      <c r="AW651" s="142"/>
      <c r="AX651" s="142"/>
      <c r="AY651" s="142"/>
      <c r="AZ651" s="142"/>
      <c r="BA651" s="142"/>
      <c r="BB651" s="142"/>
      <c r="BC651" s="142"/>
      <c r="BD651" s="142"/>
      <c r="BE651" s="142"/>
      <c r="BF651" s="142"/>
      <c r="BG651" s="142"/>
      <c r="BH651" s="142"/>
      <c r="BI651" s="142"/>
      <c r="BJ651" s="142"/>
      <c r="BK651" s="142"/>
      <c r="BL651" s="142"/>
      <c r="BM651" s="142"/>
      <c r="BN651" s="142"/>
      <c r="BO651" s="142"/>
      <c r="BP651" s="142"/>
    </row>
    <row r="652" spans="1:68" s="37" customFormat="1" ht="15.75" customHeight="1" x14ac:dyDescent="0.25">
      <c r="A652" s="234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44"/>
      <c r="S652" s="142"/>
      <c r="T652" s="142"/>
      <c r="U652" s="142"/>
      <c r="V652" s="142"/>
      <c r="W652" s="142"/>
      <c r="X652" s="142"/>
      <c r="Y652" s="142"/>
      <c r="Z652" s="142"/>
      <c r="AA652" s="142"/>
      <c r="AB652" s="142"/>
      <c r="AC652" s="142"/>
      <c r="AD652" s="142"/>
      <c r="AE652" s="142"/>
      <c r="AF652" s="142"/>
      <c r="AG652" s="142"/>
      <c r="AH652" s="142"/>
      <c r="AI652" s="142"/>
      <c r="AJ652" s="142"/>
      <c r="AK652" s="142"/>
      <c r="AL652" s="142"/>
      <c r="AM652" s="142"/>
      <c r="AN652" s="142"/>
      <c r="AO652" s="142"/>
      <c r="AP652" s="142"/>
      <c r="AQ652" s="142"/>
      <c r="AR652" s="142"/>
      <c r="AS652" s="142"/>
      <c r="AT652" s="142"/>
      <c r="AU652" s="142"/>
      <c r="AV652" s="142"/>
      <c r="AW652" s="142"/>
      <c r="AX652" s="142"/>
      <c r="AY652" s="142"/>
      <c r="AZ652" s="142"/>
      <c r="BA652" s="142"/>
      <c r="BB652" s="142"/>
      <c r="BC652" s="142"/>
      <c r="BD652" s="142"/>
      <c r="BE652" s="142"/>
      <c r="BF652" s="142"/>
      <c r="BG652" s="142"/>
      <c r="BH652" s="142"/>
      <c r="BI652" s="142"/>
      <c r="BJ652" s="142"/>
      <c r="BK652" s="142"/>
      <c r="BL652" s="142"/>
      <c r="BM652" s="142"/>
      <c r="BN652" s="142"/>
      <c r="BO652" s="142"/>
      <c r="BP652" s="142"/>
    </row>
    <row r="653" spans="1:68" s="37" customFormat="1" x14ac:dyDescent="0.25">
      <c r="A653" s="234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44"/>
      <c r="S653" s="142"/>
      <c r="T653" s="142"/>
      <c r="U653" s="142"/>
      <c r="V653" s="142"/>
      <c r="W653" s="142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42"/>
      <c r="AH653" s="142"/>
      <c r="AI653" s="142"/>
      <c r="AJ653" s="142"/>
      <c r="AK653" s="142"/>
      <c r="AL653" s="142"/>
      <c r="AM653" s="142"/>
      <c r="AN653" s="142"/>
      <c r="AO653" s="142"/>
      <c r="AP653" s="142"/>
      <c r="AQ653" s="142"/>
      <c r="AR653" s="142"/>
      <c r="AS653" s="142"/>
      <c r="AT653" s="142"/>
      <c r="AU653" s="142"/>
      <c r="AV653" s="142"/>
      <c r="AW653" s="142"/>
      <c r="AX653" s="142"/>
      <c r="AY653" s="142"/>
      <c r="AZ653" s="142"/>
      <c r="BA653" s="142"/>
      <c r="BB653" s="142"/>
      <c r="BC653" s="142"/>
      <c r="BD653" s="142"/>
      <c r="BE653" s="142"/>
      <c r="BF653" s="142"/>
      <c r="BG653" s="142"/>
      <c r="BH653" s="142"/>
      <c r="BI653" s="142"/>
      <c r="BJ653" s="142"/>
      <c r="BK653" s="142"/>
      <c r="BL653" s="142"/>
      <c r="BM653" s="142"/>
      <c r="BN653" s="142"/>
      <c r="BO653" s="142"/>
      <c r="BP653" s="142"/>
    </row>
    <row r="654" spans="1:68" s="37" customFormat="1" ht="15.75" customHeight="1" x14ac:dyDescent="0.25">
      <c r="A654" s="234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44"/>
      <c r="S654" s="142"/>
      <c r="T654" s="142"/>
      <c r="U654" s="142"/>
      <c r="V654" s="142"/>
      <c r="W654" s="142"/>
      <c r="X654" s="142"/>
      <c r="Y654" s="142"/>
      <c r="Z654" s="142"/>
      <c r="AA654" s="142"/>
      <c r="AB654" s="142"/>
      <c r="AC654" s="142"/>
      <c r="AD654" s="142"/>
      <c r="AE654" s="142"/>
      <c r="AF654" s="142"/>
      <c r="AG654" s="142"/>
      <c r="AH654" s="142"/>
      <c r="AI654" s="142"/>
      <c r="AJ654" s="142"/>
      <c r="AK654" s="142"/>
      <c r="AL654" s="142"/>
      <c r="AM654" s="142"/>
      <c r="AN654" s="142"/>
      <c r="AO654" s="142"/>
      <c r="AP654" s="142"/>
      <c r="AQ654" s="142"/>
      <c r="AR654" s="142"/>
      <c r="AS654" s="142"/>
      <c r="AT654" s="142"/>
      <c r="AU654" s="142"/>
      <c r="AV654" s="142"/>
      <c r="AW654" s="142"/>
      <c r="AX654" s="142"/>
      <c r="AY654" s="142"/>
      <c r="AZ654" s="142"/>
      <c r="BA654" s="142"/>
      <c r="BB654" s="142"/>
      <c r="BC654" s="142"/>
      <c r="BD654" s="142"/>
      <c r="BE654" s="142"/>
      <c r="BF654" s="142"/>
      <c r="BG654" s="142"/>
      <c r="BH654" s="142"/>
      <c r="BI654" s="142"/>
      <c r="BJ654" s="142"/>
      <c r="BK654" s="142"/>
      <c r="BL654" s="142"/>
      <c r="BM654" s="142"/>
      <c r="BN654" s="142"/>
      <c r="BO654" s="142"/>
      <c r="BP654" s="142"/>
    </row>
    <row r="655" spans="1:68" s="37" customFormat="1" x14ac:dyDescent="0.25">
      <c r="A655" s="234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44"/>
      <c r="S655" s="142"/>
      <c r="T655" s="142"/>
      <c r="U655" s="142"/>
      <c r="V655" s="142"/>
      <c r="W655" s="142"/>
      <c r="X655" s="142"/>
      <c r="Y655" s="142"/>
      <c r="Z655" s="142"/>
      <c r="AA655" s="142"/>
      <c r="AB655" s="142"/>
      <c r="AC655" s="142"/>
      <c r="AD655" s="142"/>
      <c r="AE655" s="142"/>
      <c r="AF655" s="142"/>
      <c r="AG655" s="142"/>
      <c r="AH655" s="142"/>
      <c r="AI655" s="142"/>
      <c r="AJ655" s="142"/>
      <c r="AK655" s="142"/>
      <c r="AL655" s="142"/>
      <c r="AM655" s="142"/>
      <c r="AN655" s="142"/>
      <c r="AO655" s="142"/>
      <c r="AP655" s="142"/>
      <c r="AQ655" s="142"/>
      <c r="AR655" s="142"/>
      <c r="AS655" s="142"/>
      <c r="AT655" s="142"/>
      <c r="AU655" s="142"/>
      <c r="AV655" s="142"/>
      <c r="AW655" s="142"/>
      <c r="AX655" s="142"/>
      <c r="AY655" s="142"/>
      <c r="AZ655" s="142"/>
      <c r="BA655" s="142"/>
      <c r="BB655" s="142"/>
      <c r="BC655" s="142"/>
      <c r="BD655" s="142"/>
      <c r="BE655" s="142"/>
      <c r="BF655" s="142"/>
      <c r="BG655" s="142"/>
      <c r="BH655" s="142"/>
      <c r="BI655" s="142"/>
      <c r="BJ655" s="142"/>
      <c r="BK655" s="142"/>
      <c r="BL655" s="142"/>
      <c r="BM655" s="142"/>
      <c r="BN655" s="142"/>
      <c r="BO655" s="142"/>
      <c r="BP655" s="142"/>
    </row>
    <row r="656" spans="1:68" s="37" customFormat="1" ht="15.75" customHeight="1" x14ac:dyDescent="0.25">
      <c r="A656" s="234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44"/>
      <c r="S656" s="142"/>
      <c r="T656" s="142"/>
      <c r="U656" s="142"/>
      <c r="V656" s="142"/>
      <c r="W656" s="142"/>
      <c r="X656" s="142"/>
      <c r="Y656" s="142"/>
      <c r="Z656" s="142"/>
      <c r="AA656" s="142"/>
      <c r="AB656" s="142"/>
      <c r="AC656" s="142"/>
      <c r="AD656" s="142"/>
      <c r="AE656" s="142"/>
      <c r="AF656" s="142"/>
      <c r="AG656" s="142"/>
      <c r="AH656" s="142"/>
      <c r="AI656" s="142"/>
      <c r="AJ656" s="142"/>
      <c r="AK656" s="142"/>
      <c r="AL656" s="142"/>
      <c r="AM656" s="142"/>
      <c r="AN656" s="142"/>
      <c r="AO656" s="142"/>
      <c r="AP656" s="142"/>
      <c r="AQ656" s="142"/>
      <c r="AR656" s="142"/>
      <c r="AS656" s="142"/>
      <c r="AT656" s="142"/>
      <c r="AU656" s="142"/>
      <c r="AV656" s="142"/>
      <c r="AW656" s="142"/>
      <c r="AX656" s="142"/>
      <c r="AY656" s="142"/>
      <c r="AZ656" s="142"/>
      <c r="BA656" s="142"/>
      <c r="BB656" s="142"/>
      <c r="BC656" s="142"/>
      <c r="BD656" s="142"/>
      <c r="BE656" s="142"/>
      <c r="BF656" s="142"/>
      <c r="BG656" s="142"/>
      <c r="BH656" s="142"/>
      <c r="BI656" s="142"/>
      <c r="BJ656" s="142"/>
      <c r="BK656" s="142"/>
      <c r="BL656" s="142"/>
      <c r="BM656" s="142"/>
      <c r="BN656" s="142"/>
      <c r="BO656" s="142"/>
      <c r="BP656" s="142"/>
    </row>
    <row r="657" spans="1:68" s="37" customFormat="1" x14ac:dyDescent="0.25">
      <c r="A657" s="234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44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142"/>
      <c r="AE657" s="142"/>
      <c r="AF657" s="142"/>
      <c r="AG657" s="142"/>
      <c r="AH657" s="142"/>
      <c r="AI657" s="142"/>
      <c r="AJ657" s="142"/>
      <c r="AK657" s="142"/>
      <c r="AL657" s="142"/>
      <c r="AM657" s="142"/>
      <c r="AN657" s="142"/>
      <c r="AO657" s="142"/>
      <c r="AP657" s="142"/>
      <c r="AQ657" s="142"/>
      <c r="AR657" s="142"/>
      <c r="AS657" s="142"/>
      <c r="AT657" s="142"/>
      <c r="AU657" s="142"/>
      <c r="AV657" s="142"/>
      <c r="AW657" s="142"/>
      <c r="AX657" s="142"/>
      <c r="AY657" s="142"/>
      <c r="AZ657" s="142"/>
      <c r="BA657" s="142"/>
      <c r="BB657" s="142"/>
      <c r="BC657" s="142"/>
      <c r="BD657" s="142"/>
      <c r="BE657" s="142"/>
      <c r="BF657" s="142"/>
      <c r="BG657" s="142"/>
      <c r="BH657" s="142"/>
      <c r="BI657" s="142"/>
      <c r="BJ657" s="142"/>
      <c r="BK657" s="142"/>
      <c r="BL657" s="142"/>
      <c r="BM657" s="142"/>
      <c r="BN657" s="142"/>
      <c r="BO657" s="142"/>
      <c r="BP657" s="142"/>
    </row>
    <row r="658" spans="1:68" s="37" customFormat="1" ht="15.75" customHeight="1" x14ac:dyDescent="0.25">
      <c r="A658" s="234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44"/>
      <c r="S658" s="142"/>
      <c r="T658" s="142"/>
      <c r="U658" s="142"/>
      <c r="V658" s="142"/>
      <c r="W658" s="142"/>
      <c r="X658" s="142"/>
      <c r="Y658" s="142"/>
      <c r="Z658" s="142"/>
      <c r="AA658" s="142"/>
      <c r="AB658" s="142"/>
      <c r="AC658" s="142"/>
      <c r="AD658" s="142"/>
      <c r="AE658" s="142"/>
      <c r="AF658" s="142"/>
      <c r="AG658" s="142"/>
      <c r="AH658" s="142"/>
      <c r="AI658" s="142"/>
      <c r="AJ658" s="142"/>
      <c r="AK658" s="142"/>
      <c r="AL658" s="142"/>
      <c r="AM658" s="142"/>
      <c r="AN658" s="142"/>
      <c r="AO658" s="142"/>
      <c r="AP658" s="142"/>
      <c r="AQ658" s="142"/>
      <c r="AR658" s="142"/>
      <c r="AS658" s="142"/>
      <c r="AT658" s="142"/>
      <c r="AU658" s="142"/>
      <c r="AV658" s="142"/>
      <c r="AW658" s="142"/>
      <c r="AX658" s="142"/>
      <c r="AY658" s="142"/>
      <c r="AZ658" s="142"/>
      <c r="BA658" s="142"/>
      <c r="BB658" s="142"/>
      <c r="BC658" s="142"/>
      <c r="BD658" s="142"/>
      <c r="BE658" s="142"/>
      <c r="BF658" s="142"/>
      <c r="BG658" s="142"/>
      <c r="BH658" s="142"/>
      <c r="BI658" s="142"/>
      <c r="BJ658" s="142"/>
      <c r="BK658" s="142"/>
      <c r="BL658" s="142"/>
      <c r="BM658" s="142"/>
      <c r="BN658" s="142"/>
      <c r="BO658" s="142"/>
      <c r="BP658" s="142"/>
    </row>
    <row r="659" spans="1:68" s="37" customFormat="1" x14ac:dyDescent="0.25">
      <c r="A659" s="234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44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142"/>
      <c r="AE659" s="142"/>
      <c r="AF659" s="142"/>
      <c r="AG659" s="142"/>
      <c r="AH659" s="142"/>
      <c r="AI659" s="142"/>
      <c r="AJ659" s="142"/>
      <c r="AK659" s="142"/>
      <c r="AL659" s="142"/>
      <c r="AM659" s="142"/>
      <c r="AN659" s="142"/>
      <c r="AO659" s="142"/>
      <c r="AP659" s="142"/>
      <c r="AQ659" s="142"/>
      <c r="AR659" s="142"/>
      <c r="AS659" s="142"/>
      <c r="AT659" s="142"/>
      <c r="AU659" s="142"/>
      <c r="AV659" s="142"/>
      <c r="AW659" s="142"/>
      <c r="AX659" s="142"/>
      <c r="AY659" s="142"/>
      <c r="AZ659" s="142"/>
      <c r="BA659" s="142"/>
      <c r="BB659" s="142"/>
      <c r="BC659" s="142"/>
      <c r="BD659" s="142"/>
      <c r="BE659" s="142"/>
      <c r="BF659" s="142"/>
      <c r="BG659" s="142"/>
      <c r="BH659" s="142"/>
      <c r="BI659" s="142"/>
      <c r="BJ659" s="142"/>
      <c r="BK659" s="142"/>
      <c r="BL659" s="142"/>
      <c r="BM659" s="142"/>
      <c r="BN659" s="142"/>
      <c r="BO659" s="142"/>
      <c r="BP659" s="142"/>
    </row>
    <row r="660" spans="1:68" s="37" customFormat="1" ht="15.75" customHeight="1" x14ac:dyDescent="0.25">
      <c r="A660" s="234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44"/>
      <c r="S660" s="142"/>
      <c r="T660" s="142"/>
      <c r="U660" s="142"/>
      <c r="V660" s="142"/>
      <c r="W660" s="142"/>
      <c r="X660" s="142"/>
      <c r="Y660" s="142"/>
      <c r="Z660" s="142"/>
      <c r="AA660" s="142"/>
      <c r="AB660" s="142"/>
      <c r="AC660" s="142"/>
      <c r="AD660" s="142"/>
      <c r="AE660" s="142"/>
      <c r="AF660" s="142"/>
      <c r="AG660" s="142"/>
      <c r="AH660" s="142"/>
      <c r="AI660" s="142"/>
      <c r="AJ660" s="142"/>
      <c r="AK660" s="142"/>
      <c r="AL660" s="142"/>
      <c r="AM660" s="142"/>
      <c r="AN660" s="142"/>
      <c r="AO660" s="142"/>
      <c r="AP660" s="142"/>
      <c r="AQ660" s="142"/>
      <c r="AR660" s="142"/>
      <c r="AS660" s="142"/>
      <c r="AT660" s="142"/>
      <c r="AU660" s="142"/>
      <c r="AV660" s="142"/>
      <c r="AW660" s="142"/>
      <c r="AX660" s="142"/>
      <c r="AY660" s="142"/>
      <c r="AZ660" s="142"/>
      <c r="BA660" s="142"/>
      <c r="BB660" s="142"/>
      <c r="BC660" s="142"/>
      <c r="BD660" s="142"/>
      <c r="BE660" s="142"/>
      <c r="BF660" s="142"/>
      <c r="BG660" s="142"/>
      <c r="BH660" s="142"/>
      <c r="BI660" s="142"/>
      <c r="BJ660" s="142"/>
      <c r="BK660" s="142"/>
      <c r="BL660" s="142"/>
      <c r="BM660" s="142"/>
      <c r="BN660" s="142"/>
      <c r="BO660" s="142"/>
      <c r="BP660" s="142"/>
    </row>
    <row r="661" spans="1:68" s="37" customFormat="1" x14ac:dyDescent="0.25">
      <c r="A661" s="234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44"/>
      <c r="S661" s="142"/>
      <c r="T661" s="142"/>
      <c r="U661" s="142"/>
      <c r="V661" s="142"/>
      <c r="W661" s="142"/>
      <c r="X661" s="142"/>
      <c r="Y661" s="142"/>
      <c r="Z661" s="142"/>
      <c r="AA661" s="142"/>
      <c r="AB661" s="142"/>
      <c r="AC661" s="142"/>
      <c r="AD661" s="142"/>
      <c r="AE661" s="142"/>
      <c r="AF661" s="142"/>
      <c r="AG661" s="142"/>
      <c r="AH661" s="142"/>
      <c r="AI661" s="142"/>
      <c r="AJ661" s="142"/>
      <c r="AK661" s="142"/>
      <c r="AL661" s="142"/>
      <c r="AM661" s="142"/>
      <c r="AN661" s="142"/>
      <c r="AO661" s="142"/>
      <c r="AP661" s="142"/>
      <c r="AQ661" s="142"/>
      <c r="AR661" s="142"/>
      <c r="AS661" s="142"/>
      <c r="AT661" s="142"/>
      <c r="AU661" s="142"/>
      <c r="AV661" s="142"/>
      <c r="AW661" s="142"/>
      <c r="AX661" s="142"/>
      <c r="AY661" s="142"/>
      <c r="AZ661" s="142"/>
      <c r="BA661" s="142"/>
      <c r="BB661" s="142"/>
      <c r="BC661" s="142"/>
      <c r="BD661" s="142"/>
      <c r="BE661" s="142"/>
      <c r="BF661" s="142"/>
      <c r="BG661" s="142"/>
      <c r="BH661" s="142"/>
      <c r="BI661" s="142"/>
      <c r="BJ661" s="142"/>
      <c r="BK661" s="142"/>
      <c r="BL661" s="142"/>
      <c r="BM661" s="142"/>
      <c r="BN661" s="142"/>
      <c r="BO661" s="142"/>
      <c r="BP661" s="142"/>
    </row>
    <row r="662" spans="1:68" s="37" customFormat="1" ht="15.75" customHeight="1" x14ac:dyDescent="0.25">
      <c r="A662" s="234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44"/>
      <c r="S662" s="142"/>
      <c r="T662" s="142"/>
      <c r="U662" s="142"/>
      <c r="V662" s="142"/>
      <c r="W662" s="142"/>
      <c r="X662" s="142"/>
      <c r="Y662" s="142"/>
      <c r="Z662" s="142"/>
      <c r="AA662" s="142"/>
      <c r="AB662" s="142"/>
      <c r="AC662" s="142"/>
      <c r="AD662" s="142"/>
      <c r="AE662" s="142"/>
      <c r="AF662" s="142"/>
      <c r="AG662" s="142"/>
      <c r="AH662" s="142"/>
      <c r="AI662" s="142"/>
      <c r="AJ662" s="142"/>
      <c r="AK662" s="142"/>
      <c r="AL662" s="142"/>
      <c r="AM662" s="142"/>
      <c r="AN662" s="142"/>
      <c r="AO662" s="142"/>
      <c r="AP662" s="142"/>
      <c r="AQ662" s="142"/>
      <c r="AR662" s="142"/>
      <c r="AS662" s="142"/>
      <c r="AT662" s="142"/>
      <c r="AU662" s="142"/>
      <c r="AV662" s="142"/>
      <c r="AW662" s="142"/>
      <c r="AX662" s="142"/>
      <c r="AY662" s="142"/>
      <c r="AZ662" s="142"/>
      <c r="BA662" s="142"/>
      <c r="BB662" s="142"/>
      <c r="BC662" s="142"/>
      <c r="BD662" s="142"/>
      <c r="BE662" s="142"/>
      <c r="BF662" s="142"/>
      <c r="BG662" s="142"/>
      <c r="BH662" s="142"/>
      <c r="BI662" s="142"/>
      <c r="BJ662" s="142"/>
      <c r="BK662" s="142"/>
      <c r="BL662" s="142"/>
      <c r="BM662" s="142"/>
      <c r="BN662" s="142"/>
      <c r="BO662" s="142"/>
      <c r="BP662" s="142"/>
    </row>
    <row r="663" spans="1:68" s="37" customFormat="1" x14ac:dyDescent="0.25">
      <c r="A663" s="234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44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142"/>
      <c r="AE663" s="142"/>
      <c r="AF663" s="142"/>
      <c r="AG663" s="142"/>
      <c r="AH663" s="142"/>
      <c r="AI663" s="142"/>
      <c r="AJ663" s="142"/>
      <c r="AK663" s="142"/>
      <c r="AL663" s="142"/>
      <c r="AM663" s="142"/>
      <c r="AN663" s="142"/>
      <c r="AO663" s="142"/>
      <c r="AP663" s="142"/>
      <c r="AQ663" s="142"/>
      <c r="AR663" s="142"/>
      <c r="AS663" s="142"/>
      <c r="AT663" s="142"/>
      <c r="AU663" s="142"/>
      <c r="AV663" s="142"/>
      <c r="AW663" s="142"/>
      <c r="AX663" s="142"/>
      <c r="AY663" s="142"/>
      <c r="AZ663" s="142"/>
      <c r="BA663" s="142"/>
      <c r="BB663" s="142"/>
      <c r="BC663" s="142"/>
      <c r="BD663" s="142"/>
      <c r="BE663" s="142"/>
      <c r="BF663" s="142"/>
      <c r="BG663" s="142"/>
      <c r="BH663" s="142"/>
      <c r="BI663" s="142"/>
      <c r="BJ663" s="142"/>
      <c r="BK663" s="142"/>
      <c r="BL663" s="142"/>
      <c r="BM663" s="142"/>
      <c r="BN663" s="142"/>
      <c r="BO663" s="142"/>
      <c r="BP663" s="142"/>
    </row>
    <row r="664" spans="1:68" s="37" customFormat="1" ht="15.75" customHeight="1" x14ac:dyDescent="0.25">
      <c r="A664" s="234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44"/>
      <c r="S664" s="142"/>
      <c r="T664" s="142"/>
      <c r="U664" s="142"/>
      <c r="V664" s="142"/>
      <c r="W664" s="142"/>
      <c r="X664" s="142"/>
      <c r="Y664" s="142"/>
      <c r="Z664" s="142"/>
      <c r="AA664" s="142"/>
      <c r="AB664" s="142"/>
      <c r="AC664" s="142"/>
      <c r="AD664" s="142"/>
      <c r="AE664" s="142"/>
      <c r="AF664" s="142"/>
      <c r="AG664" s="142"/>
      <c r="AH664" s="142"/>
      <c r="AI664" s="142"/>
      <c r="AJ664" s="142"/>
      <c r="AK664" s="142"/>
      <c r="AL664" s="142"/>
      <c r="AM664" s="142"/>
      <c r="AN664" s="142"/>
      <c r="AO664" s="142"/>
      <c r="AP664" s="142"/>
      <c r="AQ664" s="142"/>
      <c r="AR664" s="142"/>
      <c r="AS664" s="142"/>
      <c r="AT664" s="142"/>
      <c r="AU664" s="142"/>
      <c r="AV664" s="142"/>
      <c r="AW664" s="142"/>
      <c r="AX664" s="142"/>
      <c r="AY664" s="142"/>
      <c r="AZ664" s="142"/>
      <c r="BA664" s="142"/>
      <c r="BB664" s="142"/>
      <c r="BC664" s="142"/>
      <c r="BD664" s="142"/>
      <c r="BE664" s="142"/>
      <c r="BF664" s="142"/>
      <c r="BG664" s="142"/>
      <c r="BH664" s="142"/>
      <c r="BI664" s="142"/>
      <c r="BJ664" s="142"/>
      <c r="BK664" s="142"/>
      <c r="BL664" s="142"/>
      <c r="BM664" s="142"/>
      <c r="BN664" s="142"/>
      <c r="BO664" s="142"/>
      <c r="BP664" s="142"/>
    </row>
    <row r="665" spans="1:68" s="37" customFormat="1" x14ac:dyDescent="0.25">
      <c r="A665" s="234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44"/>
      <c r="S665" s="142"/>
      <c r="T665" s="142"/>
      <c r="U665" s="142"/>
      <c r="V665" s="142"/>
      <c r="W665" s="142"/>
      <c r="X665" s="142"/>
      <c r="Y665" s="142"/>
      <c r="Z665" s="142"/>
      <c r="AA665" s="142"/>
      <c r="AB665" s="142"/>
      <c r="AC665" s="142"/>
      <c r="AD665" s="142"/>
      <c r="AE665" s="142"/>
      <c r="AF665" s="142"/>
      <c r="AG665" s="142"/>
      <c r="AH665" s="142"/>
      <c r="AI665" s="142"/>
      <c r="AJ665" s="142"/>
      <c r="AK665" s="142"/>
      <c r="AL665" s="142"/>
      <c r="AM665" s="142"/>
      <c r="AN665" s="142"/>
      <c r="AO665" s="142"/>
      <c r="AP665" s="142"/>
      <c r="AQ665" s="142"/>
      <c r="AR665" s="142"/>
      <c r="AS665" s="142"/>
      <c r="AT665" s="142"/>
      <c r="AU665" s="142"/>
      <c r="AV665" s="142"/>
      <c r="AW665" s="142"/>
      <c r="AX665" s="142"/>
      <c r="AY665" s="142"/>
      <c r="AZ665" s="142"/>
      <c r="BA665" s="142"/>
      <c r="BB665" s="142"/>
      <c r="BC665" s="142"/>
      <c r="BD665" s="142"/>
      <c r="BE665" s="142"/>
      <c r="BF665" s="142"/>
      <c r="BG665" s="142"/>
      <c r="BH665" s="142"/>
      <c r="BI665" s="142"/>
      <c r="BJ665" s="142"/>
      <c r="BK665" s="142"/>
      <c r="BL665" s="142"/>
      <c r="BM665" s="142"/>
      <c r="BN665" s="142"/>
      <c r="BO665" s="142"/>
      <c r="BP665" s="142"/>
    </row>
    <row r="666" spans="1:68" s="37" customFormat="1" ht="15.75" customHeight="1" x14ac:dyDescent="0.25">
      <c r="A666" s="234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44"/>
      <c r="S666" s="142"/>
      <c r="T666" s="142"/>
      <c r="U666" s="142"/>
      <c r="V666" s="142"/>
      <c r="W666" s="142"/>
      <c r="X666" s="142"/>
      <c r="Y666" s="142"/>
      <c r="Z666" s="142"/>
      <c r="AA666" s="142"/>
      <c r="AB666" s="142"/>
      <c r="AC666" s="142"/>
      <c r="AD666" s="142"/>
      <c r="AE666" s="142"/>
      <c r="AF666" s="142"/>
      <c r="AG666" s="142"/>
      <c r="AH666" s="142"/>
      <c r="AI666" s="142"/>
      <c r="AJ666" s="142"/>
      <c r="AK666" s="142"/>
      <c r="AL666" s="142"/>
      <c r="AM666" s="142"/>
      <c r="AN666" s="142"/>
      <c r="AO666" s="142"/>
      <c r="AP666" s="142"/>
      <c r="AQ666" s="142"/>
      <c r="AR666" s="142"/>
      <c r="AS666" s="142"/>
      <c r="AT666" s="142"/>
      <c r="AU666" s="142"/>
      <c r="AV666" s="142"/>
      <c r="AW666" s="142"/>
      <c r="AX666" s="142"/>
      <c r="AY666" s="142"/>
      <c r="AZ666" s="142"/>
      <c r="BA666" s="142"/>
      <c r="BB666" s="142"/>
      <c r="BC666" s="142"/>
      <c r="BD666" s="142"/>
      <c r="BE666" s="142"/>
      <c r="BF666" s="142"/>
      <c r="BG666" s="142"/>
      <c r="BH666" s="142"/>
      <c r="BI666" s="142"/>
      <c r="BJ666" s="142"/>
      <c r="BK666" s="142"/>
      <c r="BL666" s="142"/>
      <c r="BM666" s="142"/>
      <c r="BN666" s="142"/>
      <c r="BO666" s="142"/>
      <c r="BP666" s="142"/>
    </row>
    <row r="667" spans="1:68" s="37" customFormat="1" x14ac:dyDescent="0.25">
      <c r="A667" s="234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44"/>
      <c r="S667" s="142"/>
      <c r="T667" s="142"/>
      <c r="U667" s="142"/>
      <c r="V667" s="142"/>
      <c r="W667" s="142"/>
      <c r="X667" s="142"/>
      <c r="Y667" s="142"/>
      <c r="Z667" s="142"/>
      <c r="AA667" s="142"/>
      <c r="AB667" s="142"/>
      <c r="AC667" s="142"/>
      <c r="AD667" s="142"/>
      <c r="AE667" s="142"/>
      <c r="AF667" s="142"/>
      <c r="AG667" s="142"/>
      <c r="AH667" s="142"/>
      <c r="AI667" s="142"/>
      <c r="AJ667" s="142"/>
      <c r="AK667" s="142"/>
      <c r="AL667" s="142"/>
      <c r="AM667" s="142"/>
      <c r="AN667" s="142"/>
      <c r="AO667" s="142"/>
      <c r="AP667" s="142"/>
      <c r="AQ667" s="142"/>
      <c r="AR667" s="142"/>
      <c r="AS667" s="142"/>
      <c r="AT667" s="142"/>
      <c r="AU667" s="142"/>
      <c r="AV667" s="142"/>
      <c r="AW667" s="142"/>
      <c r="AX667" s="142"/>
      <c r="AY667" s="142"/>
      <c r="AZ667" s="142"/>
      <c r="BA667" s="142"/>
      <c r="BB667" s="142"/>
      <c r="BC667" s="142"/>
      <c r="BD667" s="142"/>
      <c r="BE667" s="142"/>
      <c r="BF667" s="142"/>
      <c r="BG667" s="142"/>
      <c r="BH667" s="142"/>
      <c r="BI667" s="142"/>
      <c r="BJ667" s="142"/>
      <c r="BK667" s="142"/>
      <c r="BL667" s="142"/>
      <c r="BM667" s="142"/>
      <c r="BN667" s="142"/>
      <c r="BO667" s="142"/>
      <c r="BP667" s="142"/>
    </row>
    <row r="668" spans="1:68" s="37" customFormat="1" ht="15.75" customHeight="1" x14ac:dyDescent="0.25">
      <c r="A668" s="234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44"/>
      <c r="S668" s="142"/>
      <c r="T668" s="142"/>
      <c r="U668" s="142"/>
      <c r="V668" s="142"/>
      <c r="W668" s="142"/>
      <c r="X668" s="142"/>
      <c r="Y668" s="142"/>
      <c r="Z668" s="142"/>
      <c r="AA668" s="142"/>
      <c r="AB668" s="142"/>
      <c r="AC668" s="142"/>
      <c r="AD668" s="142"/>
      <c r="AE668" s="142"/>
      <c r="AF668" s="142"/>
      <c r="AG668" s="142"/>
      <c r="AH668" s="142"/>
      <c r="AI668" s="142"/>
      <c r="AJ668" s="142"/>
      <c r="AK668" s="142"/>
      <c r="AL668" s="142"/>
      <c r="AM668" s="142"/>
      <c r="AN668" s="142"/>
      <c r="AO668" s="142"/>
      <c r="AP668" s="142"/>
      <c r="AQ668" s="142"/>
      <c r="AR668" s="142"/>
      <c r="AS668" s="142"/>
      <c r="AT668" s="142"/>
      <c r="AU668" s="142"/>
      <c r="AV668" s="142"/>
      <c r="AW668" s="142"/>
      <c r="AX668" s="142"/>
      <c r="AY668" s="142"/>
      <c r="AZ668" s="142"/>
      <c r="BA668" s="142"/>
      <c r="BB668" s="142"/>
      <c r="BC668" s="142"/>
      <c r="BD668" s="142"/>
      <c r="BE668" s="142"/>
      <c r="BF668" s="142"/>
      <c r="BG668" s="142"/>
      <c r="BH668" s="142"/>
      <c r="BI668" s="142"/>
      <c r="BJ668" s="142"/>
      <c r="BK668" s="142"/>
      <c r="BL668" s="142"/>
      <c r="BM668" s="142"/>
      <c r="BN668" s="142"/>
      <c r="BO668" s="142"/>
      <c r="BP668" s="142"/>
    </row>
    <row r="669" spans="1:68" s="37" customFormat="1" x14ac:dyDescent="0.25">
      <c r="A669" s="234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44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42"/>
      <c r="AE669" s="142"/>
      <c r="AF669" s="142"/>
      <c r="AG669" s="142"/>
      <c r="AH669" s="142"/>
      <c r="AI669" s="142"/>
      <c r="AJ669" s="142"/>
      <c r="AK669" s="142"/>
      <c r="AL669" s="142"/>
      <c r="AM669" s="142"/>
      <c r="AN669" s="142"/>
      <c r="AO669" s="142"/>
      <c r="AP669" s="142"/>
      <c r="AQ669" s="142"/>
      <c r="AR669" s="142"/>
      <c r="AS669" s="142"/>
      <c r="AT669" s="142"/>
      <c r="AU669" s="142"/>
      <c r="AV669" s="142"/>
      <c r="AW669" s="142"/>
      <c r="AX669" s="142"/>
      <c r="AY669" s="142"/>
      <c r="AZ669" s="142"/>
      <c r="BA669" s="142"/>
      <c r="BB669" s="142"/>
      <c r="BC669" s="142"/>
      <c r="BD669" s="142"/>
      <c r="BE669" s="142"/>
      <c r="BF669" s="142"/>
      <c r="BG669" s="142"/>
      <c r="BH669" s="142"/>
      <c r="BI669" s="142"/>
      <c r="BJ669" s="142"/>
      <c r="BK669" s="142"/>
      <c r="BL669" s="142"/>
      <c r="BM669" s="142"/>
      <c r="BN669" s="142"/>
      <c r="BO669" s="142"/>
      <c r="BP669" s="142"/>
    </row>
    <row r="670" spans="1:68" s="37" customFormat="1" ht="15.75" customHeight="1" x14ac:dyDescent="0.25">
      <c r="A670" s="234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44"/>
      <c r="S670" s="142"/>
      <c r="T670" s="142"/>
      <c r="U670" s="142"/>
      <c r="V670" s="142"/>
      <c r="W670" s="142"/>
      <c r="X670" s="142"/>
      <c r="Y670" s="142"/>
      <c r="Z670" s="142"/>
      <c r="AA670" s="142"/>
      <c r="AB670" s="142"/>
      <c r="AC670" s="142"/>
      <c r="AD670" s="142"/>
      <c r="AE670" s="142"/>
      <c r="AF670" s="142"/>
      <c r="AG670" s="142"/>
      <c r="AH670" s="142"/>
      <c r="AI670" s="142"/>
      <c r="AJ670" s="142"/>
      <c r="AK670" s="142"/>
      <c r="AL670" s="142"/>
      <c r="AM670" s="142"/>
      <c r="AN670" s="142"/>
      <c r="AO670" s="142"/>
      <c r="AP670" s="142"/>
      <c r="AQ670" s="142"/>
      <c r="AR670" s="142"/>
      <c r="AS670" s="142"/>
      <c r="AT670" s="142"/>
      <c r="AU670" s="142"/>
      <c r="AV670" s="142"/>
      <c r="AW670" s="142"/>
      <c r="AX670" s="142"/>
      <c r="AY670" s="142"/>
      <c r="AZ670" s="142"/>
      <c r="BA670" s="142"/>
      <c r="BB670" s="142"/>
      <c r="BC670" s="142"/>
      <c r="BD670" s="142"/>
      <c r="BE670" s="142"/>
      <c r="BF670" s="142"/>
      <c r="BG670" s="142"/>
      <c r="BH670" s="142"/>
      <c r="BI670" s="142"/>
      <c r="BJ670" s="142"/>
      <c r="BK670" s="142"/>
      <c r="BL670" s="142"/>
      <c r="BM670" s="142"/>
      <c r="BN670" s="142"/>
      <c r="BO670" s="142"/>
      <c r="BP670" s="142"/>
    </row>
    <row r="671" spans="1:68" s="37" customFormat="1" x14ac:dyDescent="0.25">
      <c r="A671" s="234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44"/>
      <c r="S671" s="142"/>
      <c r="T671" s="142"/>
      <c r="U671" s="142"/>
      <c r="V671" s="142"/>
      <c r="W671" s="142"/>
      <c r="X671" s="142"/>
      <c r="Y671" s="142"/>
      <c r="Z671" s="142"/>
      <c r="AA671" s="142"/>
      <c r="AB671" s="142"/>
      <c r="AC671" s="142"/>
      <c r="AD671" s="142"/>
      <c r="AE671" s="142"/>
      <c r="AF671" s="142"/>
      <c r="AG671" s="142"/>
      <c r="AH671" s="142"/>
      <c r="AI671" s="142"/>
      <c r="AJ671" s="142"/>
      <c r="AK671" s="142"/>
      <c r="AL671" s="142"/>
      <c r="AM671" s="142"/>
      <c r="AN671" s="142"/>
      <c r="AO671" s="142"/>
      <c r="AP671" s="142"/>
      <c r="AQ671" s="142"/>
      <c r="AR671" s="142"/>
      <c r="AS671" s="142"/>
      <c r="AT671" s="142"/>
      <c r="AU671" s="142"/>
      <c r="AV671" s="142"/>
      <c r="AW671" s="142"/>
      <c r="AX671" s="142"/>
      <c r="AY671" s="142"/>
      <c r="AZ671" s="142"/>
      <c r="BA671" s="142"/>
      <c r="BB671" s="142"/>
      <c r="BC671" s="142"/>
      <c r="BD671" s="142"/>
      <c r="BE671" s="142"/>
      <c r="BF671" s="142"/>
      <c r="BG671" s="142"/>
      <c r="BH671" s="142"/>
      <c r="BI671" s="142"/>
      <c r="BJ671" s="142"/>
      <c r="BK671" s="142"/>
      <c r="BL671" s="142"/>
      <c r="BM671" s="142"/>
      <c r="BN671" s="142"/>
      <c r="BO671" s="142"/>
      <c r="BP671" s="142"/>
    </row>
    <row r="672" spans="1:68" s="37" customFormat="1" ht="15.75" customHeight="1" x14ac:dyDescent="0.25">
      <c r="A672" s="234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44"/>
      <c r="S672" s="142"/>
      <c r="T672" s="142"/>
      <c r="U672" s="142"/>
      <c r="V672" s="142"/>
      <c r="W672" s="142"/>
      <c r="X672" s="142"/>
      <c r="Y672" s="142"/>
      <c r="Z672" s="142"/>
      <c r="AA672" s="142"/>
      <c r="AB672" s="142"/>
      <c r="AC672" s="142"/>
      <c r="AD672" s="142"/>
      <c r="AE672" s="142"/>
      <c r="AF672" s="142"/>
      <c r="AG672" s="142"/>
      <c r="AH672" s="142"/>
      <c r="AI672" s="142"/>
      <c r="AJ672" s="142"/>
      <c r="AK672" s="142"/>
      <c r="AL672" s="142"/>
      <c r="AM672" s="142"/>
      <c r="AN672" s="142"/>
      <c r="AO672" s="142"/>
      <c r="AP672" s="142"/>
      <c r="AQ672" s="142"/>
      <c r="AR672" s="142"/>
      <c r="AS672" s="142"/>
      <c r="AT672" s="142"/>
      <c r="AU672" s="142"/>
      <c r="AV672" s="142"/>
      <c r="AW672" s="142"/>
      <c r="AX672" s="142"/>
      <c r="AY672" s="142"/>
      <c r="AZ672" s="142"/>
      <c r="BA672" s="142"/>
      <c r="BB672" s="142"/>
      <c r="BC672" s="142"/>
      <c r="BD672" s="142"/>
      <c r="BE672" s="142"/>
      <c r="BF672" s="142"/>
      <c r="BG672" s="142"/>
      <c r="BH672" s="142"/>
      <c r="BI672" s="142"/>
      <c r="BJ672" s="142"/>
      <c r="BK672" s="142"/>
      <c r="BL672" s="142"/>
      <c r="BM672" s="142"/>
      <c r="BN672" s="142"/>
      <c r="BO672" s="142"/>
      <c r="BP672" s="142"/>
    </row>
    <row r="673" spans="1:68" s="37" customFormat="1" x14ac:dyDescent="0.25">
      <c r="A673" s="234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44"/>
      <c r="S673" s="142"/>
      <c r="T673" s="142"/>
      <c r="U673" s="142"/>
      <c r="V673" s="142"/>
      <c r="W673" s="142"/>
      <c r="X673" s="142"/>
      <c r="Y673" s="142"/>
      <c r="Z673" s="142"/>
      <c r="AA673" s="142"/>
      <c r="AB673" s="142"/>
      <c r="AC673" s="142"/>
      <c r="AD673" s="142"/>
      <c r="AE673" s="142"/>
      <c r="AF673" s="142"/>
      <c r="AG673" s="142"/>
      <c r="AH673" s="142"/>
      <c r="AI673" s="142"/>
      <c r="AJ673" s="142"/>
      <c r="AK673" s="142"/>
      <c r="AL673" s="142"/>
      <c r="AM673" s="142"/>
      <c r="AN673" s="142"/>
      <c r="AO673" s="142"/>
      <c r="AP673" s="142"/>
      <c r="AQ673" s="142"/>
      <c r="AR673" s="142"/>
      <c r="AS673" s="142"/>
      <c r="AT673" s="142"/>
      <c r="AU673" s="142"/>
      <c r="AV673" s="142"/>
      <c r="AW673" s="142"/>
      <c r="AX673" s="142"/>
      <c r="AY673" s="142"/>
      <c r="AZ673" s="142"/>
      <c r="BA673" s="142"/>
      <c r="BB673" s="142"/>
      <c r="BC673" s="142"/>
      <c r="BD673" s="142"/>
      <c r="BE673" s="142"/>
      <c r="BF673" s="142"/>
      <c r="BG673" s="142"/>
      <c r="BH673" s="142"/>
      <c r="BI673" s="142"/>
      <c r="BJ673" s="142"/>
      <c r="BK673" s="142"/>
      <c r="BL673" s="142"/>
      <c r="BM673" s="142"/>
      <c r="BN673" s="142"/>
      <c r="BO673" s="142"/>
      <c r="BP673" s="142"/>
    </row>
    <row r="674" spans="1:68" s="37" customFormat="1" ht="15.75" customHeight="1" x14ac:dyDescent="0.25">
      <c r="A674" s="234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44"/>
      <c r="S674" s="142"/>
      <c r="T674" s="142"/>
      <c r="U674" s="142"/>
      <c r="V674" s="142"/>
      <c r="W674" s="142"/>
      <c r="X674" s="142"/>
      <c r="Y674" s="142"/>
      <c r="Z674" s="142"/>
      <c r="AA674" s="142"/>
      <c r="AB674" s="142"/>
      <c r="AC674" s="142"/>
      <c r="AD674" s="142"/>
      <c r="AE674" s="142"/>
      <c r="AF674" s="142"/>
      <c r="AG674" s="142"/>
      <c r="AH674" s="142"/>
      <c r="AI674" s="142"/>
      <c r="AJ674" s="142"/>
      <c r="AK674" s="142"/>
      <c r="AL674" s="142"/>
      <c r="AM674" s="142"/>
      <c r="AN674" s="142"/>
      <c r="AO674" s="142"/>
      <c r="AP674" s="142"/>
      <c r="AQ674" s="142"/>
      <c r="AR674" s="142"/>
      <c r="AS674" s="142"/>
      <c r="AT674" s="142"/>
      <c r="AU674" s="142"/>
      <c r="AV674" s="142"/>
      <c r="AW674" s="142"/>
      <c r="AX674" s="142"/>
      <c r="AY674" s="142"/>
      <c r="AZ674" s="142"/>
      <c r="BA674" s="142"/>
      <c r="BB674" s="142"/>
      <c r="BC674" s="142"/>
      <c r="BD674" s="142"/>
      <c r="BE674" s="142"/>
      <c r="BF674" s="142"/>
      <c r="BG674" s="142"/>
      <c r="BH674" s="142"/>
      <c r="BI674" s="142"/>
      <c r="BJ674" s="142"/>
      <c r="BK674" s="142"/>
      <c r="BL674" s="142"/>
      <c r="BM674" s="142"/>
      <c r="BN674" s="142"/>
      <c r="BO674" s="142"/>
      <c r="BP674" s="142"/>
    </row>
    <row r="675" spans="1:68" s="37" customFormat="1" x14ac:dyDescent="0.25">
      <c r="A675" s="234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44"/>
      <c r="S675" s="142"/>
      <c r="T675" s="142"/>
      <c r="U675" s="142"/>
      <c r="V675" s="142"/>
      <c r="W675" s="142"/>
      <c r="X675" s="142"/>
      <c r="Y675" s="142"/>
      <c r="Z675" s="142"/>
      <c r="AA675" s="142"/>
      <c r="AB675" s="142"/>
      <c r="AC675" s="142"/>
      <c r="AD675" s="142"/>
      <c r="AE675" s="142"/>
      <c r="AF675" s="142"/>
      <c r="AG675" s="142"/>
      <c r="AH675" s="142"/>
      <c r="AI675" s="142"/>
      <c r="AJ675" s="142"/>
      <c r="AK675" s="142"/>
      <c r="AL675" s="142"/>
      <c r="AM675" s="142"/>
      <c r="AN675" s="142"/>
      <c r="AO675" s="142"/>
      <c r="AP675" s="142"/>
      <c r="AQ675" s="142"/>
      <c r="AR675" s="142"/>
      <c r="AS675" s="142"/>
      <c r="AT675" s="142"/>
      <c r="AU675" s="142"/>
      <c r="AV675" s="142"/>
      <c r="AW675" s="142"/>
      <c r="AX675" s="142"/>
      <c r="AY675" s="142"/>
      <c r="AZ675" s="142"/>
      <c r="BA675" s="142"/>
      <c r="BB675" s="142"/>
      <c r="BC675" s="142"/>
      <c r="BD675" s="142"/>
      <c r="BE675" s="142"/>
      <c r="BF675" s="142"/>
      <c r="BG675" s="142"/>
      <c r="BH675" s="142"/>
      <c r="BI675" s="142"/>
      <c r="BJ675" s="142"/>
      <c r="BK675" s="142"/>
      <c r="BL675" s="142"/>
      <c r="BM675" s="142"/>
      <c r="BN675" s="142"/>
      <c r="BO675" s="142"/>
      <c r="BP675" s="142"/>
    </row>
    <row r="676" spans="1:68" s="37" customFormat="1" ht="15.75" customHeight="1" x14ac:dyDescent="0.25">
      <c r="A676" s="234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44"/>
      <c r="S676" s="142"/>
      <c r="T676" s="142"/>
      <c r="U676" s="142"/>
      <c r="V676" s="142"/>
      <c r="W676" s="142"/>
      <c r="X676" s="142"/>
      <c r="Y676" s="142"/>
      <c r="Z676" s="142"/>
      <c r="AA676" s="142"/>
      <c r="AB676" s="142"/>
      <c r="AC676" s="142"/>
      <c r="AD676" s="142"/>
      <c r="AE676" s="142"/>
      <c r="AF676" s="142"/>
      <c r="AG676" s="142"/>
      <c r="AH676" s="142"/>
      <c r="AI676" s="142"/>
      <c r="AJ676" s="142"/>
      <c r="AK676" s="142"/>
      <c r="AL676" s="142"/>
      <c r="AM676" s="142"/>
      <c r="AN676" s="142"/>
      <c r="AO676" s="142"/>
      <c r="AP676" s="142"/>
      <c r="AQ676" s="142"/>
      <c r="AR676" s="142"/>
      <c r="AS676" s="142"/>
      <c r="AT676" s="142"/>
      <c r="AU676" s="142"/>
      <c r="AV676" s="142"/>
      <c r="AW676" s="142"/>
      <c r="AX676" s="142"/>
      <c r="AY676" s="142"/>
      <c r="AZ676" s="142"/>
      <c r="BA676" s="142"/>
      <c r="BB676" s="142"/>
      <c r="BC676" s="142"/>
      <c r="BD676" s="142"/>
      <c r="BE676" s="142"/>
      <c r="BF676" s="142"/>
      <c r="BG676" s="142"/>
      <c r="BH676" s="142"/>
      <c r="BI676" s="142"/>
      <c r="BJ676" s="142"/>
      <c r="BK676" s="142"/>
      <c r="BL676" s="142"/>
      <c r="BM676" s="142"/>
      <c r="BN676" s="142"/>
      <c r="BO676" s="142"/>
      <c r="BP676" s="142"/>
    </row>
    <row r="677" spans="1:68" s="37" customFormat="1" x14ac:dyDescent="0.25">
      <c r="A677" s="234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44"/>
      <c r="S677" s="142"/>
      <c r="T677" s="142"/>
      <c r="U677" s="142"/>
      <c r="V677" s="142"/>
      <c r="W677" s="142"/>
      <c r="X677" s="142"/>
      <c r="Y677" s="142"/>
      <c r="Z677" s="142"/>
      <c r="AA677" s="142"/>
      <c r="AB677" s="142"/>
      <c r="AC677" s="142"/>
      <c r="AD677" s="142"/>
      <c r="AE677" s="142"/>
      <c r="AF677" s="142"/>
      <c r="AG677" s="142"/>
      <c r="AH677" s="142"/>
      <c r="AI677" s="142"/>
      <c r="AJ677" s="142"/>
      <c r="AK677" s="142"/>
      <c r="AL677" s="142"/>
      <c r="AM677" s="142"/>
      <c r="AN677" s="142"/>
      <c r="AO677" s="142"/>
      <c r="AP677" s="142"/>
      <c r="AQ677" s="142"/>
      <c r="AR677" s="142"/>
      <c r="AS677" s="142"/>
      <c r="AT677" s="142"/>
      <c r="AU677" s="142"/>
      <c r="AV677" s="142"/>
      <c r="AW677" s="142"/>
      <c r="AX677" s="142"/>
      <c r="AY677" s="142"/>
      <c r="AZ677" s="142"/>
      <c r="BA677" s="142"/>
      <c r="BB677" s="142"/>
      <c r="BC677" s="142"/>
      <c r="BD677" s="142"/>
      <c r="BE677" s="142"/>
      <c r="BF677" s="142"/>
      <c r="BG677" s="142"/>
      <c r="BH677" s="142"/>
      <c r="BI677" s="142"/>
      <c r="BJ677" s="142"/>
      <c r="BK677" s="142"/>
      <c r="BL677" s="142"/>
      <c r="BM677" s="142"/>
      <c r="BN677" s="142"/>
      <c r="BO677" s="142"/>
      <c r="BP677" s="142"/>
    </row>
    <row r="678" spans="1:68" s="37" customFormat="1" ht="15.75" customHeight="1" x14ac:dyDescent="0.25">
      <c r="A678" s="234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44"/>
      <c r="S678" s="142"/>
      <c r="T678" s="142"/>
      <c r="U678" s="142"/>
      <c r="V678" s="142"/>
      <c r="W678" s="142"/>
      <c r="X678" s="142"/>
      <c r="Y678" s="142"/>
      <c r="Z678" s="142"/>
      <c r="AA678" s="142"/>
      <c r="AB678" s="142"/>
      <c r="AC678" s="142"/>
      <c r="AD678" s="142"/>
      <c r="AE678" s="142"/>
      <c r="AF678" s="142"/>
      <c r="AG678" s="142"/>
      <c r="AH678" s="142"/>
      <c r="AI678" s="142"/>
      <c r="AJ678" s="142"/>
      <c r="AK678" s="142"/>
      <c r="AL678" s="142"/>
      <c r="AM678" s="142"/>
      <c r="AN678" s="142"/>
      <c r="AO678" s="142"/>
      <c r="AP678" s="142"/>
      <c r="AQ678" s="142"/>
      <c r="AR678" s="142"/>
      <c r="AS678" s="142"/>
      <c r="AT678" s="142"/>
      <c r="AU678" s="142"/>
      <c r="AV678" s="142"/>
      <c r="AW678" s="142"/>
      <c r="AX678" s="142"/>
      <c r="AY678" s="142"/>
      <c r="AZ678" s="142"/>
      <c r="BA678" s="142"/>
      <c r="BB678" s="142"/>
      <c r="BC678" s="142"/>
      <c r="BD678" s="142"/>
      <c r="BE678" s="142"/>
      <c r="BF678" s="142"/>
      <c r="BG678" s="142"/>
      <c r="BH678" s="142"/>
      <c r="BI678" s="142"/>
      <c r="BJ678" s="142"/>
      <c r="BK678" s="142"/>
      <c r="BL678" s="142"/>
      <c r="BM678" s="142"/>
      <c r="BN678" s="142"/>
      <c r="BO678" s="142"/>
      <c r="BP678" s="142"/>
    </row>
    <row r="679" spans="1:68" s="37" customFormat="1" x14ac:dyDescent="0.25">
      <c r="A679" s="234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44"/>
      <c r="S679" s="142"/>
      <c r="T679" s="142"/>
      <c r="U679" s="142"/>
      <c r="V679" s="142"/>
      <c r="W679" s="142"/>
      <c r="X679" s="142"/>
      <c r="Y679" s="142"/>
      <c r="Z679" s="142"/>
      <c r="AA679" s="142"/>
      <c r="AB679" s="142"/>
      <c r="AC679" s="142"/>
      <c r="AD679" s="142"/>
      <c r="AE679" s="142"/>
      <c r="AF679" s="142"/>
      <c r="AG679" s="142"/>
      <c r="AH679" s="142"/>
      <c r="AI679" s="142"/>
      <c r="AJ679" s="142"/>
      <c r="AK679" s="142"/>
      <c r="AL679" s="142"/>
      <c r="AM679" s="142"/>
      <c r="AN679" s="142"/>
      <c r="AO679" s="142"/>
      <c r="AP679" s="142"/>
      <c r="AQ679" s="142"/>
      <c r="AR679" s="142"/>
      <c r="AS679" s="142"/>
      <c r="AT679" s="142"/>
      <c r="AU679" s="142"/>
      <c r="AV679" s="142"/>
      <c r="AW679" s="142"/>
      <c r="AX679" s="142"/>
      <c r="AY679" s="142"/>
      <c r="AZ679" s="142"/>
      <c r="BA679" s="142"/>
      <c r="BB679" s="142"/>
      <c r="BC679" s="142"/>
      <c r="BD679" s="142"/>
      <c r="BE679" s="142"/>
      <c r="BF679" s="142"/>
      <c r="BG679" s="142"/>
      <c r="BH679" s="142"/>
      <c r="BI679" s="142"/>
      <c r="BJ679" s="142"/>
      <c r="BK679" s="142"/>
      <c r="BL679" s="142"/>
      <c r="BM679" s="142"/>
      <c r="BN679" s="142"/>
      <c r="BO679" s="142"/>
      <c r="BP679" s="142"/>
    </row>
    <row r="680" spans="1:68" s="37" customFormat="1" ht="15.75" customHeight="1" x14ac:dyDescent="0.25">
      <c r="A680" s="234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44"/>
      <c r="S680" s="142"/>
      <c r="T680" s="142"/>
      <c r="U680" s="142"/>
      <c r="V680" s="142"/>
      <c r="W680" s="142"/>
      <c r="X680" s="142"/>
      <c r="Y680" s="142"/>
      <c r="Z680" s="142"/>
      <c r="AA680" s="142"/>
      <c r="AB680" s="142"/>
      <c r="AC680" s="142"/>
      <c r="AD680" s="142"/>
      <c r="AE680" s="142"/>
      <c r="AF680" s="142"/>
      <c r="AG680" s="142"/>
      <c r="AH680" s="142"/>
      <c r="AI680" s="142"/>
      <c r="AJ680" s="142"/>
      <c r="AK680" s="142"/>
      <c r="AL680" s="142"/>
      <c r="AM680" s="142"/>
      <c r="AN680" s="142"/>
      <c r="AO680" s="142"/>
      <c r="AP680" s="142"/>
      <c r="AQ680" s="142"/>
      <c r="AR680" s="142"/>
      <c r="AS680" s="142"/>
      <c r="AT680" s="142"/>
      <c r="AU680" s="142"/>
      <c r="AV680" s="142"/>
      <c r="AW680" s="142"/>
      <c r="AX680" s="142"/>
      <c r="AY680" s="142"/>
      <c r="AZ680" s="142"/>
      <c r="BA680" s="142"/>
      <c r="BB680" s="142"/>
      <c r="BC680" s="142"/>
      <c r="BD680" s="142"/>
      <c r="BE680" s="142"/>
      <c r="BF680" s="142"/>
      <c r="BG680" s="142"/>
      <c r="BH680" s="142"/>
      <c r="BI680" s="142"/>
      <c r="BJ680" s="142"/>
      <c r="BK680" s="142"/>
      <c r="BL680" s="142"/>
      <c r="BM680" s="142"/>
      <c r="BN680" s="142"/>
      <c r="BO680" s="142"/>
      <c r="BP680" s="142"/>
    </row>
    <row r="681" spans="1:68" s="37" customFormat="1" x14ac:dyDescent="0.25">
      <c r="A681" s="234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44"/>
      <c r="S681" s="142"/>
      <c r="T681" s="142"/>
      <c r="U681" s="142"/>
      <c r="V681" s="142"/>
      <c r="W681" s="142"/>
      <c r="X681" s="142"/>
      <c r="Y681" s="142"/>
      <c r="Z681" s="142"/>
      <c r="AA681" s="142"/>
      <c r="AB681" s="142"/>
      <c r="AC681" s="142"/>
      <c r="AD681" s="142"/>
      <c r="AE681" s="142"/>
      <c r="AF681" s="142"/>
      <c r="AG681" s="142"/>
      <c r="AH681" s="142"/>
      <c r="AI681" s="142"/>
      <c r="AJ681" s="142"/>
      <c r="AK681" s="142"/>
      <c r="AL681" s="142"/>
      <c r="AM681" s="142"/>
      <c r="AN681" s="142"/>
      <c r="AO681" s="142"/>
      <c r="AP681" s="142"/>
      <c r="AQ681" s="142"/>
      <c r="AR681" s="142"/>
      <c r="AS681" s="142"/>
      <c r="AT681" s="142"/>
      <c r="AU681" s="142"/>
      <c r="AV681" s="142"/>
      <c r="AW681" s="142"/>
      <c r="AX681" s="142"/>
      <c r="AY681" s="142"/>
      <c r="AZ681" s="142"/>
      <c r="BA681" s="142"/>
      <c r="BB681" s="142"/>
      <c r="BC681" s="142"/>
      <c r="BD681" s="142"/>
      <c r="BE681" s="142"/>
      <c r="BF681" s="142"/>
      <c r="BG681" s="142"/>
      <c r="BH681" s="142"/>
      <c r="BI681" s="142"/>
      <c r="BJ681" s="142"/>
      <c r="BK681" s="142"/>
      <c r="BL681" s="142"/>
      <c r="BM681" s="142"/>
      <c r="BN681" s="142"/>
      <c r="BO681" s="142"/>
      <c r="BP681" s="142"/>
    </row>
    <row r="682" spans="1:68" s="37" customFormat="1" ht="15.75" customHeight="1" x14ac:dyDescent="0.25">
      <c r="A682" s="234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44"/>
      <c r="S682" s="142"/>
      <c r="T682" s="142"/>
      <c r="U682" s="142"/>
      <c r="V682" s="142"/>
      <c r="W682" s="142"/>
      <c r="X682" s="142"/>
      <c r="Y682" s="142"/>
      <c r="Z682" s="142"/>
      <c r="AA682" s="142"/>
      <c r="AB682" s="142"/>
      <c r="AC682" s="142"/>
      <c r="AD682" s="142"/>
      <c r="AE682" s="142"/>
      <c r="AF682" s="142"/>
      <c r="AG682" s="142"/>
      <c r="AH682" s="142"/>
      <c r="AI682" s="142"/>
      <c r="AJ682" s="142"/>
      <c r="AK682" s="142"/>
      <c r="AL682" s="142"/>
      <c r="AM682" s="142"/>
      <c r="AN682" s="142"/>
      <c r="AO682" s="142"/>
      <c r="AP682" s="142"/>
      <c r="AQ682" s="142"/>
      <c r="AR682" s="142"/>
      <c r="AS682" s="142"/>
      <c r="AT682" s="142"/>
      <c r="AU682" s="142"/>
      <c r="AV682" s="142"/>
      <c r="AW682" s="142"/>
      <c r="AX682" s="142"/>
      <c r="AY682" s="142"/>
      <c r="AZ682" s="142"/>
      <c r="BA682" s="142"/>
      <c r="BB682" s="142"/>
      <c r="BC682" s="142"/>
      <c r="BD682" s="142"/>
      <c r="BE682" s="142"/>
      <c r="BF682" s="142"/>
      <c r="BG682" s="142"/>
      <c r="BH682" s="142"/>
      <c r="BI682" s="142"/>
      <c r="BJ682" s="142"/>
      <c r="BK682" s="142"/>
      <c r="BL682" s="142"/>
      <c r="BM682" s="142"/>
      <c r="BN682" s="142"/>
      <c r="BO682" s="142"/>
      <c r="BP682" s="142"/>
    </row>
    <row r="683" spans="1:68" s="37" customFormat="1" x14ac:dyDescent="0.25">
      <c r="A683" s="234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44"/>
      <c r="S683" s="142"/>
      <c r="T683" s="142"/>
      <c r="U683" s="142"/>
      <c r="V683" s="142"/>
      <c r="W683" s="142"/>
      <c r="X683" s="142"/>
      <c r="Y683" s="142"/>
      <c r="Z683" s="142"/>
      <c r="AA683" s="142"/>
      <c r="AB683" s="142"/>
      <c r="AC683" s="142"/>
      <c r="AD683" s="142"/>
      <c r="AE683" s="142"/>
      <c r="AF683" s="142"/>
      <c r="AG683" s="142"/>
      <c r="AH683" s="142"/>
      <c r="AI683" s="142"/>
      <c r="AJ683" s="142"/>
      <c r="AK683" s="142"/>
      <c r="AL683" s="142"/>
      <c r="AM683" s="142"/>
      <c r="AN683" s="142"/>
      <c r="AO683" s="142"/>
      <c r="AP683" s="142"/>
      <c r="AQ683" s="142"/>
      <c r="AR683" s="142"/>
      <c r="AS683" s="142"/>
      <c r="AT683" s="142"/>
      <c r="AU683" s="142"/>
      <c r="AV683" s="142"/>
      <c r="AW683" s="142"/>
      <c r="AX683" s="142"/>
      <c r="AY683" s="142"/>
      <c r="AZ683" s="142"/>
      <c r="BA683" s="142"/>
      <c r="BB683" s="142"/>
      <c r="BC683" s="142"/>
      <c r="BD683" s="142"/>
      <c r="BE683" s="142"/>
      <c r="BF683" s="142"/>
      <c r="BG683" s="142"/>
      <c r="BH683" s="142"/>
      <c r="BI683" s="142"/>
      <c r="BJ683" s="142"/>
      <c r="BK683" s="142"/>
      <c r="BL683" s="142"/>
      <c r="BM683" s="142"/>
      <c r="BN683" s="142"/>
      <c r="BO683" s="142"/>
      <c r="BP683" s="142"/>
    </row>
    <row r="684" spans="1:68" s="37" customFormat="1" ht="15.75" customHeight="1" x14ac:dyDescent="0.25">
      <c r="A684" s="234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44"/>
      <c r="S684" s="142"/>
      <c r="T684" s="142"/>
      <c r="U684" s="142"/>
      <c r="V684" s="142"/>
      <c r="W684" s="142"/>
      <c r="X684" s="142"/>
      <c r="Y684" s="142"/>
      <c r="Z684" s="142"/>
      <c r="AA684" s="142"/>
      <c r="AB684" s="142"/>
      <c r="AC684" s="142"/>
      <c r="AD684" s="142"/>
      <c r="AE684" s="142"/>
      <c r="AF684" s="142"/>
      <c r="AG684" s="142"/>
      <c r="AH684" s="142"/>
      <c r="AI684" s="142"/>
      <c r="AJ684" s="142"/>
      <c r="AK684" s="142"/>
      <c r="AL684" s="142"/>
      <c r="AM684" s="142"/>
      <c r="AN684" s="142"/>
      <c r="AO684" s="142"/>
      <c r="AP684" s="142"/>
      <c r="AQ684" s="142"/>
      <c r="AR684" s="142"/>
      <c r="AS684" s="142"/>
      <c r="AT684" s="142"/>
      <c r="AU684" s="142"/>
      <c r="AV684" s="142"/>
      <c r="AW684" s="142"/>
      <c r="AX684" s="142"/>
      <c r="AY684" s="142"/>
      <c r="AZ684" s="142"/>
      <c r="BA684" s="142"/>
      <c r="BB684" s="142"/>
      <c r="BC684" s="142"/>
      <c r="BD684" s="142"/>
      <c r="BE684" s="142"/>
      <c r="BF684" s="142"/>
      <c r="BG684" s="142"/>
      <c r="BH684" s="142"/>
      <c r="BI684" s="142"/>
      <c r="BJ684" s="142"/>
      <c r="BK684" s="142"/>
      <c r="BL684" s="142"/>
      <c r="BM684" s="142"/>
      <c r="BN684" s="142"/>
      <c r="BO684" s="142"/>
      <c r="BP684" s="142"/>
    </row>
    <row r="685" spans="1:68" s="37" customFormat="1" x14ac:dyDescent="0.25">
      <c r="A685" s="234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44"/>
      <c r="S685" s="142"/>
      <c r="T685" s="142"/>
      <c r="U685" s="142"/>
      <c r="V685" s="142"/>
      <c r="W685" s="142"/>
      <c r="X685" s="142"/>
      <c r="Y685" s="142"/>
      <c r="Z685" s="142"/>
      <c r="AA685" s="142"/>
      <c r="AB685" s="142"/>
      <c r="AC685" s="142"/>
      <c r="AD685" s="142"/>
      <c r="AE685" s="142"/>
      <c r="AF685" s="142"/>
      <c r="AG685" s="142"/>
      <c r="AH685" s="142"/>
      <c r="AI685" s="142"/>
      <c r="AJ685" s="142"/>
      <c r="AK685" s="142"/>
      <c r="AL685" s="142"/>
      <c r="AM685" s="142"/>
      <c r="AN685" s="142"/>
      <c r="AO685" s="142"/>
      <c r="AP685" s="142"/>
      <c r="AQ685" s="142"/>
      <c r="AR685" s="142"/>
      <c r="AS685" s="142"/>
      <c r="AT685" s="142"/>
      <c r="AU685" s="142"/>
      <c r="AV685" s="142"/>
      <c r="AW685" s="142"/>
      <c r="AX685" s="142"/>
      <c r="AY685" s="142"/>
      <c r="AZ685" s="142"/>
      <c r="BA685" s="142"/>
      <c r="BB685" s="142"/>
      <c r="BC685" s="142"/>
      <c r="BD685" s="142"/>
      <c r="BE685" s="142"/>
      <c r="BF685" s="142"/>
      <c r="BG685" s="142"/>
      <c r="BH685" s="142"/>
      <c r="BI685" s="142"/>
      <c r="BJ685" s="142"/>
      <c r="BK685" s="142"/>
      <c r="BL685" s="142"/>
      <c r="BM685" s="142"/>
      <c r="BN685" s="142"/>
      <c r="BO685" s="142"/>
      <c r="BP685" s="142"/>
    </row>
    <row r="686" spans="1:68" s="37" customFormat="1" ht="15.75" customHeight="1" x14ac:dyDescent="0.25">
      <c r="A686" s="234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44"/>
      <c r="S686" s="142"/>
      <c r="T686" s="142"/>
      <c r="U686" s="142"/>
      <c r="V686" s="142"/>
      <c r="W686" s="142"/>
      <c r="X686" s="142"/>
      <c r="Y686" s="142"/>
      <c r="Z686" s="142"/>
      <c r="AA686" s="142"/>
      <c r="AB686" s="142"/>
      <c r="AC686" s="142"/>
      <c r="AD686" s="142"/>
      <c r="AE686" s="142"/>
      <c r="AF686" s="142"/>
      <c r="AG686" s="142"/>
      <c r="AH686" s="142"/>
      <c r="AI686" s="142"/>
      <c r="AJ686" s="142"/>
      <c r="AK686" s="142"/>
      <c r="AL686" s="142"/>
      <c r="AM686" s="142"/>
      <c r="AN686" s="142"/>
      <c r="AO686" s="142"/>
      <c r="AP686" s="142"/>
      <c r="AQ686" s="142"/>
      <c r="AR686" s="142"/>
      <c r="AS686" s="142"/>
      <c r="AT686" s="142"/>
      <c r="AU686" s="142"/>
      <c r="AV686" s="142"/>
      <c r="AW686" s="142"/>
      <c r="AX686" s="142"/>
      <c r="AY686" s="142"/>
      <c r="AZ686" s="142"/>
      <c r="BA686" s="142"/>
      <c r="BB686" s="142"/>
      <c r="BC686" s="142"/>
      <c r="BD686" s="142"/>
      <c r="BE686" s="142"/>
      <c r="BF686" s="142"/>
      <c r="BG686" s="142"/>
      <c r="BH686" s="142"/>
      <c r="BI686" s="142"/>
      <c r="BJ686" s="142"/>
      <c r="BK686" s="142"/>
      <c r="BL686" s="142"/>
      <c r="BM686" s="142"/>
      <c r="BN686" s="142"/>
      <c r="BO686" s="142"/>
      <c r="BP686" s="142"/>
    </row>
    <row r="687" spans="1:68" s="37" customFormat="1" x14ac:dyDescent="0.25">
      <c r="A687" s="234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44"/>
      <c r="S687" s="142"/>
      <c r="T687" s="142"/>
      <c r="U687" s="142"/>
      <c r="V687" s="142"/>
      <c r="W687" s="142"/>
      <c r="X687" s="142"/>
      <c r="Y687" s="142"/>
      <c r="Z687" s="142"/>
      <c r="AA687" s="142"/>
      <c r="AB687" s="142"/>
      <c r="AC687" s="142"/>
      <c r="AD687" s="142"/>
      <c r="AE687" s="142"/>
      <c r="AF687" s="142"/>
      <c r="AG687" s="142"/>
      <c r="AH687" s="142"/>
      <c r="AI687" s="142"/>
      <c r="AJ687" s="142"/>
      <c r="AK687" s="142"/>
      <c r="AL687" s="142"/>
      <c r="AM687" s="142"/>
      <c r="AN687" s="142"/>
      <c r="AO687" s="142"/>
      <c r="AP687" s="142"/>
      <c r="AQ687" s="142"/>
      <c r="AR687" s="142"/>
      <c r="AS687" s="142"/>
      <c r="AT687" s="142"/>
      <c r="AU687" s="142"/>
      <c r="AV687" s="142"/>
      <c r="AW687" s="142"/>
      <c r="AX687" s="142"/>
      <c r="AY687" s="142"/>
      <c r="AZ687" s="142"/>
      <c r="BA687" s="142"/>
      <c r="BB687" s="142"/>
      <c r="BC687" s="142"/>
      <c r="BD687" s="142"/>
      <c r="BE687" s="142"/>
      <c r="BF687" s="142"/>
      <c r="BG687" s="142"/>
      <c r="BH687" s="142"/>
      <c r="BI687" s="142"/>
      <c r="BJ687" s="142"/>
      <c r="BK687" s="142"/>
      <c r="BL687" s="142"/>
      <c r="BM687" s="142"/>
      <c r="BN687" s="142"/>
      <c r="BO687" s="142"/>
      <c r="BP687" s="142"/>
    </row>
    <row r="688" spans="1:68" s="37" customFormat="1" ht="15.75" customHeight="1" x14ac:dyDescent="0.25">
      <c r="A688" s="234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44"/>
      <c r="S688" s="142"/>
      <c r="T688" s="142"/>
      <c r="U688" s="142"/>
      <c r="V688" s="142"/>
      <c r="W688" s="142"/>
      <c r="X688" s="142"/>
      <c r="Y688" s="142"/>
      <c r="Z688" s="142"/>
      <c r="AA688" s="142"/>
      <c r="AB688" s="142"/>
      <c r="AC688" s="142"/>
      <c r="AD688" s="142"/>
      <c r="AE688" s="142"/>
      <c r="AF688" s="142"/>
      <c r="AG688" s="142"/>
      <c r="AH688" s="142"/>
      <c r="AI688" s="142"/>
      <c r="AJ688" s="142"/>
      <c r="AK688" s="142"/>
      <c r="AL688" s="142"/>
      <c r="AM688" s="142"/>
      <c r="AN688" s="142"/>
      <c r="AO688" s="142"/>
      <c r="AP688" s="142"/>
      <c r="AQ688" s="142"/>
      <c r="AR688" s="142"/>
      <c r="AS688" s="142"/>
      <c r="AT688" s="142"/>
      <c r="AU688" s="142"/>
      <c r="AV688" s="142"/>
      <c r="AW688" s="142"/>
      <c r="AX688" s="142"/>
      <c r="AY688" s="142"/>
      <c r="AZ688" s="142"/>
      <c r="BA688" s="142"/>
      <c r="BB688" s="142"/>
      <c r="BC688" s="142"/>
      <c r="BD688" s="142"/>
      <c r="BE688" s="142"/>
      <c r="BF688" s="142"/>
      <c r="BG688" s="142"/>
      <c r="BH688" s="142"/>
      <c r="BI688" s="142"/>
      <c r="BJ688" s="142"/>
      <c r="BK688" s="142"/>
      <c r="BL688" s="142"/>
      <c r="BM688" s="142"/>
      <c r="BN688" s="142"/>
      <c r="BO688" s="142"/>
      <c r="BP688" s="142"/>
    </row>
    <row r="689" spans="1:68" s="37" customFormat="1" x14ac:dyDescent="0.25">
      <c r="A689" s="234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44"/>
      <c r="S689" s="142"/>
      <c r="T689" s="142"/>
      <c r="U689" s="142"/>
      <c r="V689" s="142"/>
      <c r="W689" s="142"/>
      <c r="X689" s="142"/>
      <c r="Y689" s="142"/>
      <c r="Z689" s="142"/>
      <c r="AA689" s="142"/>
      <c r="AB689" s="142"/>
      <c r="AC689" s="142"/>
      <c r="AD689" s="142"/>
      <c r="AE689" s="142"/>
      <c r="AF689" s="142"/>
      <c r="AG689" s="142"/>
      <c r="AH689" s="142"/>
      <c r="AI689" s="142"/>
      <c r="AJ689" s="142"/>
      <c r="AK689" s="142"/>
      <c r="AL689" s="142"/>
      <c r="AM689" s="142"/>
      <c r="AN689" s="142"/>
      <c r="AO689" s="142"/>
      <c r="AP689" s="142"/>
      <c r="AQ689" s="142"/>
      <c r="AR689" s="142"/>
      <c r="AS689" s="142"/>
      <c r="AT689" s="142"/>
      <c r="AU689" s="142"/>
      <c r="AV689" s="142"/>
      <c r="AW689" s="142"/>
      <c r="AX689" s="142"/>
      <c r="AY689" s="142"/>
      <c r="AZ689" s="142"/>
      <c r="BA689" s="142"/>
      <c r="BB689" s="142"/>
      <c r="BC689" s="142"/>
      <c r="BD689" s="142"/>
      <c r="BE689" s="142"/>
      <c r="BF689" s="142"/>
      <c r="BG689" s="142"/>
      <c r="BH689" s="142"/>
      <c r="BI689" s="142"/>
      <c r="BJ689" s="142"/>
      <c r="BK689" s="142"/>
      <c r="BL689" s="142"/>
      <c r="BM689" s="142"/>
      <c r="BN689" s="142"/>
      <c r="BO689" s="142"/>
      <c r="BP689" s="142"/>
    </row>
    <row r="690" spans="1:68" s="37" customFormat="1" ht="15.75" customHeight="1" x14ac:dyDescent="0.25">
      <c r="A690" s="234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44"/>
      <c r="S690" s="142"/>
      <c r="T690" s="142"/>
      <c r="U690" s="142"/>
      <c r="V690" s="142"/>
      <c r="W690" s="142"/>
      <c r="X690" s="142"/>
      <c r="Y690" s="142"/>
      <c r="Z690" s="142"/>
      <c r="AA690" s="142"/>
      <c r="AB690" s="142"/>
      <c r="AC690" s="142"/>
      <c r="AD690" s="142"/>
      <c r="AE690" s="142"/>
      <c r="AF690" s="142"/>
      <c r="AG690" s="142"/>
      <c r="AH690" s="142"/>
      <c r="AI690" s="142"/>
      <c r="AJ690" s="142"/>
      <c r="AK690" s="142"/>
      <c r="AL690" s="142"/>
      <c r="AM690" s="142"/>
      <c r="AN690" s="142"/>
      <c r="AO690" s="142"/>
      <c r="AP690" s="142"/>
      <c r="AQ690" s="142"/>
      <c r="AR690" s="142"/>
      <c r="AS690" s="142"/>
      <c r="AT690" s="142"/>
      <c r="AU690" s="142"/>
      <c r="AV690" s="142"/>
      <c r="AW690" s="142"/>
      <c r="AX690" s="142"/>
      <c r="AY690" s="142"/>
      <c r="AZ690" s="142"/>
      <c r="BA690" s="142"/>
      <c r="BB690" s="142"/>
      <c r="BC690" s="142"/>
      <c r="BD690" s="142"/>
      <c r="BE690" s="142"/>
      <c r="BF690" s="142"/>
      <c r="BG690" s="142"/>
      <c r="BH690" s="142"/>
      <c r="BI690" s="142"/>
      <c r="BJ690" s="142"/>
      <c r="BK690" s="142"/>
      <c r="BL690" s="142"/>
      <c r="BM690" s="142"/>
      <c r="BN690" s="142"/>
      <c r="BO690" s="142"/>
      <c r="BP690" s="142"/>
    </row>
    <row r="691" spans="1:68" s="37" customFormat="1" x14ac:dyDescent="0.25">
      <c r="A691" s="234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44"/>
      <c r="S691" s="142"/>
      <c r="T691" s="142"/>
      <c r="U691" s="142"/>
      <c r="V691" s="142"/>
      <c r="W691" s="142"/>
      <c r="X691" s="142"/>
      <c r="Y691" s="142"/>
      <c r="Z691" s="142"/>
      <c r="AA691" s="142"/>
      <c r="AB691" s="142"/>
      <c r="AC691" s="142"/>
      <c r="AD691" s="142"/>
      <c r="AE691" s="142"/>
      <c r="AF691" s="142"/>
      <c r="AG691" s="142"/>
      <c r="AH691" s="142"/>
      <c r="AI691" s="142"/>
      <c r="AJ691" s="142"/>
      <c r="AK691" s="142"/>
      <c r="AL691" s="142"/>
      <c r="AM691" s="142"/>
      <c r="AN691" s="142"/>
      <c r="AO691" s="142"/>
      <c r="AP691" s="142"/>
      <c r="AQ691" s="142"/>
      <c r="AR691" s="142"/>
      <c r="AS691" s="142"/>
      <c r="AT691" s="142"/>
      <c r="AU691" s="142"/>
      <c r="AV691" s="142"/>
      <c r="AW691" s="142"/>
      <c r="AX691" s="142"/>
      <c r="AY691" s="142"/>
      <c r="AZ691" s="142"/>
      <c r="BA691" s="142"/>
      <c r="BB691" s="142"/>
      <c r="BC691" s="142"/>
      <c r="BD691" s="142"/>
      <c r="BE691" s="142"/>
      <c r="BF691" s="142"/>
      <c r="BG691" s="142"/>
      <c r="BH691" s="142"/>
      <c r="BI691" s="142"/>
      <c r="BJ691" s="142"/>
      <c r="BK691" s="142"/>
      <c r="BL691" s="142"/>
      <c r="BM691" s="142"/>
      <c r="BN691" s="142"/>
      <c r="BO691" s="142"/>
      <c r="BP691" s="142"/>
    </row>
    <row r="692" spans="1:68" s="37" customFormat="1" ht="15.75" customHeight="1" x14ac:dyDescent="0.25">
      <c r="A692" s="234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44"/>
      <c r="S692" s="142"/>
      <c r="T692" s="142"/>
      <c r="U692" s="142"/>
      <c r="V692" s="142"/>
      <c r="W692" s="142"/>
      <c r="X692" s="142"/>
      <c r="Y692" s="142"/>
      <c r="Z692" s="142"/>
      <c r="AA692" s="142"/>
      <c r="AB692" s="142"/>
      <c r="AC692" s="142"/>
      <c r="AD692" s="142"/>
      <c r="AE692" s="142"/>
      <c r="AF692" s="142"/>
      <c r="AG692" s="142"/>
      <c r="AH692" s="142"/>
      <c r="AI692" s="142"/>
      <c r="AJ692" s="142"/>
      <c r="AK692" s="142"/>
      <c r="AL692" s="142"/>
      <c r="AM692" s="142"/>
      <c r="AN692" s="142"/>
      <c r="AO692" s="142"/>
      <c r="AP692" s="142"/>
      <c r="AQ692" s="142"/>
      <c r="AR692" s="142"/>
      <c r="AS692" s="142"/>
      <c r="AT692" s="142"/>
      <c r="AU692" s="142"/>
      <c r="AV692" s="142"/>
      <c r="AW692" s="142"/>
      <c r="AX692" s="142"/>
      <c r="AY692" s="142"/>
      <c r="AZ692" s="142"/>
      <c r="BA692" s="142"/>
      <c r="BB692" s="142"/>
      <c r="BC692" s="142"/>
      <c r="BD692" s="142"/>
      <c r="BE692" s="142"/>
      <c r="BF692" s="142"/>
      <c r="BG692" s="142"/>
      <c r="BH692" s="142"/>
      <c r="BI692" s="142"/>
      <c r="BJ692" s="142"/>
      <c r="BK692" s="142"/>
      <c r="BL692" s="142"/>
      <c r="BM692" s="142"/>
      <c r="BN692" s="142"/>
      <c r="BO692" s="142"/>
      <c r="BP692" s="142"/>
    </row>
    <row r="693" spans="1:68" s="37" customFormat="1" x14ac:dyDescent="0.25">
      <c r="A693" s="234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44"/>
      <c r="S693" s="142"/>
      <c r="T693" s="142"/>
      <c r="U693" s="142"/>
      <c r="V693" s="142"/>
      <c r="W693" s="142"/>
      <c r="X693" s="142"/>
      <c r="Y693" s="142"/>
      <c r="Z693" s="142"/>
      <c r="AA693" s="142"/>
      <c r="AB693" s="142"/>
      <c r="AC693" s="142"/>
      <c r="AD693" s="142"/>
      <c r="AE693" s="142"/>
      <c r="AF693" s="142"/>
      <c r="AG693" s="142"/>
      <c r="AH693" s="142"/>
      <c r="AI693" s="142"/>
      <c r="AJ693" s="142"/>
      <c r="AK693" s="142"/>
      <c r="AL693" s="142"/>
      <c r="AM693" s="142"/>
      <c r="AN693" s="142"/>
      <c r="AO693" s="142"/>
      <c r="AP693" s="142"/>
      <c r="AQ693" s="142"/>
      <c r="AR693" s="142"/>
      <c r="AS693" s="142"/>
      <c r="AT693" s="142"/>
      <c r="AU693" s="142"/>
      <c r="AV693" s="142"/>
      <c r="AW693" s="142"/>
      <c r="AX693" s="142"/>
      <c r="AY693" s="142"/>
      <c r="AZ693" s="142"/>
      <c r="BA693" s="142"/>
      <c r="BB693" s="142"/>
      <c r="BC693" s="142"/>
      <c r="BD693" s="142"/>
      <c r="BE693" s="142"/>
      <c r="BF693" s="142"/>
      <c r="BG693" s="142"/>
      <c r="BH693" s="142"/>
      <c r="BI693" s="142"/>
      <c r="BJ693" s="142"/>
      <c r="BK693" s="142"/>
      <c r="BL693" s="142"/>
      <c r="BM693" s="142"/>
      <c r="BN693" s="142"/>
      <c r="BO693" s="142"/>
      <c r="BP693" s="142"/>
    </row>
    <row r="694" spans="1:68" s="37" customFormat="1" ht="15.75" customHeight="1" x14ac:dyDescent="0.25">
      <c r="A694" s="234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44"/>
      <c r="S694" s="142"/>
      <c r="T694" s="142"/>
      <c r="U694" s="142"/>
      <c r="V694" s="142"/>
      <c r="W694" s="142"/>
      <c r="X694" s="142"/>
      <c r="Y694" s="142"/>
      <c r="Z694" s="142"/>
      <c r="AA694" s="142"/>
      <c r="AB694" s="142"/>
      <c r="AC694" s="142"/>
      <c r="AD694" s="142"/>
      <c r="AE694" s="142"/>
      <c r="AF694" s="142"/>
      <c r="AG694" s="142"/>
      <c r="AH694" s="142"/>
      <c r="AI694" s="142"/>
      <c r="AJ694" s="142"/>
      <c r="AK694" s="142"/>
      <c r="AL694" s="142"/>
      <c r="AM694" s="142"/>
      <c r="AN694" s="142"/>
      <c r="AO694" s="142"/>
      <c r="AP694" s="142"/>
      <c r="AQ694" s="142"/>
      <c r="AR694" s="142"/>
      <c r="AS694" s="142"/>
      <c r="AT694" s="142"/>
      <c r="AU694" s="142"/>
      <c r="AV694" s="142"/>
      <c r="AW694" s="142"/>
      <c r="AX694" s="142"/>
      <c r="AY694" s="142"/>
      <c r="AZ694" s="142"/>
      <c r="BA694" s="142"/>
      <c r="BB694" s="142"/>
      <c r="BC694" s="142"/>
      <c r="BD694" s="142"/>
      <c r="BE694" s="142"/>
      <c r="BF694" s="142"/>
      <c r="BG694" s="142"/>
      <c r="BH694" s="142"/>
      <c r="BI694" s="142"/>
      <c r="BJ694" s="142"/>
      <c r="BK694" s="142"/>
      <c r="BL694" s="142"/>
      <c r="BM694" s="142"/>
      <c r="BN694" s="142"/>
      <c r="BO694" s="142"/>
      <c r="BP694" s="142"/>
    </row>
    <row r="695" spans="1:68" s="37" customFormat="1" x14ac:dyDescent="0.25">
      <c r="A695" s="234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44"/>
      <c r="S695" s="142"/>
      <c r="T695" s="142"/>
      <c r="U695" s="142"/>
      <c r="V695" s="142"/>
      <c r="W695" s="142"/>
      <c r="X695" s="142"/>
      <c r="Y695" s="142"/>
      <c r="Z695" s="142"/>
      <c r="AA695" s="142"/>
      <c r="AB695" s="142"/>
      <c r="AC695" s="142"/>
      <c r="AD695" s="142"/>
      <c r="AE695" s="142"/>
      <c r="AF695" s="142"/>
      <c r="AG695" s="142"/>
      <c r="AH695" s="142"/>
      <c r="AI695" s="142"/>
      <c r="AJ695" s="142"/>
      <c r="AK695" s="142"/>
      <c r="AL695" s="142"/>
      <c r="AM695" s="142"/>
      <c r="AN695" s="142"/>
      <c r="AO695" s="142"/>
      <c r="AP695" s="142"/>
      <c r="AQ695" s="142"/>
      <c r="AR695" s="142"/>
      <c r="AS695" s="142"/>
      <c r="AT695" s="142"/>
      <c r="AU695" s="142"/>
      <c r="AV695" s="142"/>
      <c r="AW695" s="142"/>
      <c r="AX695" s="142"/>
      <c r="AY695" s="142"/>
      <c r="AZ695" s="142"/>
      <c r="BA695" s="142"/>
      <c r="BB695" s="142"/>
      <c r="BC695" s="142"/>
      <c r="BD695" s="142"/>
      <c r="BE695" s="142"/>
      <c r="BF695" s="142"/>
      <c r="BG695" s="142"/>
      <c r="BH695" s="142"/>
      <c r="BI695" s="142"/>
      <c r="BJ695" s="142"/>
      <c r="BK695" s="142"/>
      <c r="BL695" s="142"/>
      <c r="BM695" s="142"/>
      <c r="BN695" s="142"/>
      <c r="BO695" s="142"/>
      <c r="BP695" s="142"/>
    </row>
    <row r="696" spans="1:68" s="37" customFormat="1" ht="15.75" customHeight="1" x14ac:dyDescent="0.25">
      <c r="A696" s="234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44"/>
      <c r="S696" s="142"/>
      <c r="T696" s="142"/>
      <c r="U696" s="142"/>
      <c r="V696" s="142"/>
      <c r="W696" s="142"/>
      <c r="X696" s="142"/>
      <c r="Y696" s="142"/>
      <c r="Z696" s="142"/>
      <c r="AA696" s="142"/>
      <c r="AB696" s="142"/>
      <c r="AC696" s="142"/>
      <c r="AD696" s="142"/>
      <c r="AE696" s="142"/>
      <c r="AF696" s="142"/>
      <c r="AG696" s="142"/>
      <c r="AH696" s="142"/>
      <c r="AI696" s="142"/>
      <c r="AJ696" s="142"/>
      <c r="AK696" s="142"/>
      <c r="AL696" s="142"/>
      <c r="AM696" s="142"/>
      <c r="AN696" s="142"/>
      <c r="AO696" s="142"/>
      <c r="AP696" s="142"/>
      <c r="AQ696" s="142"/>
      <c r="AR696" s="142"/>
      <c r="AS696" s="142"/>
      <c r="AT696" s="142"/>
      <c r="AU696" s="142"/>
      <c r="AV696" s="142"/>
      <c r="AW696" s="142"/>
      <c r="AX696" s="142"/>
      <c r="AY696" s="142"/>
      <c r="AZ696" s="142"/>
      <c r="BA696" s="142"/>
      <c r="BB696" s="142"/>
      <c r="BC696" s="142"/>
      <c r="BD696" s="142"/>
      <c r="BE696" s="142"/>
      <c r="BF696" s="142"/>
      <c r="BG696" s="142"/>
      <c r="BH696" s="142"/>
      <c r="BI696" s="142"/>
      <c r="BJ696" s="142"/>
      <c r="BK696" s="142"/>
      <c r="BL696" s="142"/>
      <c r="BM696" s="142"/>
      <c r="BN696" s="142"/>
      <c r="BO696" s="142"/>
      <c r="BP696" s="142"/>
    </row>
    <row r="697" spans="1:68" s="37" customFormat="1" x14ac:dyDescent="0.25">
      <c r="A697" s="234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44"/>
      <c r="S697" s="142"/>
      <c r="T697" s="142"/>
      <c r="U697" s="142"/>
      <c r="V697" s="142"/>
      <c r="W697" s="142"/>
      <c r="X697" s="142"/>
      <c r="Y697" s="142"/>
      <c r="Z697" s="142"/>
      <c r="AA697" s="142"/>
      <c r="AB697" s="142"/>
      <c r="AC697" s="142"/>
      <c r="AD697" s="142"/>
      <c r="AE697" s="142"/>
      <c r="AF697" s="142"/>
      <c r="AG697" s="142"/>
      <c r="AH697" s="142"/>
      <c r="AI697" s="142"/>
      <c r="AJ697" s="142"/>
      <c r="AK697" s="142"/>
      <c r="AL697" s="142"/>
      <c r="AM697" s="142"/>
      <c r="AN697" s="142"/>
      <c r="AO697" s="142"/>
      <c r="AP697" s="142"/>
      <c r="AQ697" s="142"/>
      <c r="AR697" s="142"/>
      <c r="AS697" s="142"/>
      <c r="AT697" s="142"/>
      <c r="AU697" s="142"/>
      <c r="AV697" s="142"/>
      <c r="AW697" s="142"/>
      <c r="AX697" s="142"/>
      <c r="AY697" s="142"/>
      <c r="AZ697" s="142"/>
      <c r="BA697" s="142"/>
      <c r="BB697" s="142"/>
      <c r="BC697" s="142"/>
      <c r="BD697" s="142"/>
      <c r="BE697" s="142"/>
      <c r="BF697" s="142"/>
      <c r="BG697" s="142"/>
      <c r="BH697" s="142"/>
      <c r="BI697" s="142"/>
      <c r="BJ697" s="142"/>
      <c r="BK697" s="142"/>
      <c r="BL697" s="142"/>
      <c r="BM697" s="142"/>
      <c r="BN697" s="142"/>
      <c r="BO697" s="142"/>
      <c r="BP697" s="142"/>
    </row>
    <row r="698" spans="1:68" s="37" customFormat="1" ht="15.75" customHeight="1" x14ac:dyDescent="0.25">
      <c r="A698" s="234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44"/>
      <c r="S698" s="142"/>
      <c r="T698" s="142"/>
      <c r="U698" s="142"/>
      <c r="V698" s="142"/>
      <c r="W698" s="142"/>
      <c r="X698" s="142"/>
      <c r="Y698" s="142"/>
      <c r="Z698" s="142"/>
      <c r="AA698" s="142"/>
      <c r="AB698" s="142"/>
      <c r="AC698" s="142"/>
      <c r="AD698" s="142"/>
      <c r="AE698" s="142"/>
      <c r="AF698" s="142"/>
      <c r="AG698" s="142"/>
      <c r="AH698" s="142"/>
      <c r="AI698" s="142"/>
      <c r="AJ698" s="142"/>
      <c r="AK698" s="142"/>
      <c r="AL698" s="142"/>
      <c r="AM698" s="142"/>
      <c r="AN698" s="142"/>
      <c r="AO698" s="142"/>
      <c r="AP698" s="142"/>
      <c r="AQ698" s="142"/>
      <c r="AR698" s="142"/>
      <c r="AS698" s="142"/>
      <c r="AT698" s="142"/>
      <c r="AU698" s="142"/>
      <c r="AV698" s="142"/>
      <c r="AW698" s="142"/>
      <c r="AX698" s="142"/>
      <c r="AY698" s="142"/>
      <c r="AZ698" s="142"/>
      <c r="BA698" s="142"/>
      <c r="BB698" s="142"/>
      <c r="BC698" s="142"/>
      <c r="BD698" s="142"/>
      <c r="BE698" s="142"/>
      <c r="BF698" s="142"/>
      <c r="BG698" s="142"/>
      <c r="BH698" s="142"/>
      <c r="BI698" s="142"/>
      <c r="BJ698" s="142"/>
      <c r="BK698" s="142"/>
      <c r="BL698" s="142"/>
      <c r="BM698" s="142"/>
      <c r="BN698" s="142"/>
      <c r="BO698" s="142"/>
      <c r="BP698" s="142"/>
    </row>
    <row r="699" spans="1:68" s="37" customFormat="1" x14ac:dyDescent="0.25">
      <c r="A699" s="234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44"/>
      <c r="S699" s="142"/>
      <c r="T699" s="142"/>
      <c r="U699" s="142"/>
      <c r="V699" s="142"/>
      <c r="W699" s="142"/>
      <c r="X699" s="142"/>
      <c r="Y699" s="142"/>
      <c r="Z699" s="142"/>
      <c r="AA699" s="142"/>
      <c r="AB699" s="142"/>
      <c r="AC699" s="142"/>
      <c r="AD699" s="142"/>
      <c r="AE699" s="142"/>
      <c r="AF699" s="142"/>
      <c r="AG699" s="142"/>
      <c r="AH699" s="142"/>
      <c r="AI699" s="142"/>
      <c r="AJ699" s="142"/>
      <c r="AK699" s="142"/>
      <c r="AL699" s="142"/>
      <c r="AM699" s="142"/>
      <c r="AN699" s="142"/>
      <c r="AO699" s="142"/>
      <c r="AP699" s="142"/>
      <c r="AQ699" s="142"/>
      <c r="AR699" s="142"/>
      <c r="AS699" s="142"/>
      <c r="AT699" s="142"/>
      <c r="AU699" s="142"/>
      <c r="AV699" s="142"/>
      <c r="AW699" s="142"/>
      <c r="AX699" s="142"/>
      <c r="AY699" s="142"/>
      <c r="AZ699" s="142"/>
      <c r="BA699" s="142"/>
      <c r="BB699" s="142"/>
      <c r="BC699" s="142"/>
      <c r="BD699" s="142"/>
      <c r="BE699" s="142"/>
      <c r="BF699" s="142"/>
      <c r="BG699" s="142"/>
      <c r="BH699" s="142"/>
      <c r="BI699" s="142"/>
      <c r="BJ699" s="142"/>
      <c r="BK699" s="142"/>
      <c r="BL699" s="142"/>
      <c r="BM699" s="142"/>
      <c r="BN699" s="142"/>
      <c r="BO699" s="142"/>
      <c r="BP699" s="142"/>
    </row>
  </sheetData>
  <mergeCells count="481">
    <mergeCell ref="AO1:AQ1"/>
    <mergeCell ref="AR1:AT1"/>
    <mergeCell ref="AV1:BB1"/>
    <mergeCell ref="BD1:BE1"/>
    <mergeCell ref="BF1:BN1"/>
    <mergeCell ref="A2:B2"/>
    <mergeCell ref="C2:C3"/>
    <mergeCell ref="D2:D3"/>
    <mergeCell ref="E2:E3"/>
    <mergeCell ref="F2:F3"/>
    <mergeCell ref="C1:N1"/>
    <mergeCell ref="O1:T1"/>
    <mergeCell ref="W1:AB1"/>
    <mergeCell ref="AC1:AH1"/>
    <mergeCell ref="AI1:AJ1"/>
    <mergeCell ref="AK1:AM1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Y2:Y3"/>
    <mergeCell ref="Z2:Z3"/>
    <mergeCell ref="AA2:AA3"/>
    <mergeCell ref="AB2:AB3"/>
    <mergeCell ref="AC2:AC3"/>
    <mergeCell ref="AD2:AD3"/>
    <mergeCell ref="S2:S3"/>
    <mergeCell ref="T2:T3"/>
    <mergeCell ref="U2:U3"/>
    <mergeCell ref="V2:V3"/>
    <mergeCell ref="W2:W3"/>
    <mergeCell ref="X2:X3"/>
    <mergeCell ref="AK2:AK3"/>
    <mergeCell ref="AL2:AL3"/>
    <mergeCell ref="AM2:AM3"/>
    <mergeCell ref="AN2:AN3"/>
    <mergeCell ref="AO2:AO3"/>
    <mergeCell ref="AP2:AP3"/>
    <mergeCell ref="AE2:AE3"/>
    <mergeCell ref="AF2:AF3"/>
    <mergeCell ref="AG2:AG3"/>
    <mergeCell ref="AH2:AH3"/>
    <mergeCell ref="AI2:AI3"/>
    <mergeCell ref="AJ2:AJ3"/>
    <mergeCell ref="AW2:AW3"/>
    <mergeCell ref="AX2:AX3"/>
    <mergeCell ref="AY2:AY3"/>
    <mergeCell ref="AZ2:AZ3"/>
    <mergeCell ref="BA2:BA3"/>
    <mergeCell ref="BB2:BB3"/>
    <mergeCell ref="AQ2:AQ3"/>
    <mergeCell ref="AR2:AR3"/>
    <mergeCell ref="AS2:AS3"/>
    <mergeCell ref="AT2:AT3"/>
    <mergeCell ref="AU2:AU3"/>
    <mergeCell ref="AV2:AV3"/>
    <mergeCell ref="A12:A13"/>
    <mergeCell ref="A14:A15"/>
    <mergeCell ref="A16:A17"/>
    <mergeCell ref="A18:A22"/>
    <mergeCell ref="A23:A24"/>
    <mergeCell ref="A25:A26"/>
    <mergeCell ref="BO2:BO3"/>
    <mergeCell ref="BP2:BP3"/>
    <mergeCell ref="A4:A5"/>
    <mergeCell ref="A6:A7"/>
    <mergeCell ref="A8:A9"/>
    <mergeCell ref="A10:A11"/>
    <mergeCell ref="BI2:BI3"/>
    <mergeCell ref="BJ2:BJ3"/>
    <mergeCell ref="BK2:BK3"/>
    <mergeCell ref="BL2:BL3"/>
    <mergeCell ref="BM2:BM3"/>
    <mergeCell ref="BN2:BN3"/>
    <mergeCell ref="BC2:BC3"/>
    <mergeCell ref="BD2:BD3"/>
    <mergeCell ref="BE2:BE3"/>
    <mergeCell ref="BF2:BF3"/>
    <mergeCell ref="BG2:BG3"/>
    <mergeCell ref="BH2:BH3"/>
    <mergeCell ref="A42:A43"/>
    <mergeCell ref="A44:A45"/>
    <mergeCell ref="A46:A47"/>
    <mergeCell ref="A48:A49"/>
    <mergeCell ref="A50:A51"/>
    <mergeCell ref="A52:A56"/>
    <mergeCell ref="A27:A28"/>
    <mergeCell ref="A29:A30"/>
    <mergeCell ref="A31:A32"/>
    <mergeCell ref="A33:A34"/>
    <mergeCell ref="A35:A39"/>
    <mergeCell ref="A40:A41"/>
    <mergeCell ref="A69:A70"/>
    <mergeCell ref="A71:A72"/>
    <mergeCell ref="A73:A77"/>
    <mergeCell ref="A78:A79"/>
    <mergeCell ref="A80:A81"/>
    <mergeCell ref="A82:A83"/>
    <mergeCell ref="A57:A58"/>
    <mergeCell ref="A59:A60"/>
    <mergeCell ref="A61:A62"/>
    <mergeCell ref="A63:A64"/>
    <mergeCell ref="A65:A66"/>
    <mergeCell ref="A67:A68"/>
    <mergeCell ref="A99:A100"/>
    <mergeCell ref="A101:A102"/>
    <mergeCell ref="A103:A104"/>
    <mergeCell ref="A105:A106"/>
    <mergeCell ref="A107:A108"/>
    <mergeCell ref="A109:A110"/>
    <mergeCell ref="A84:A85"/>
    <mergeCell ref="A86:A87"/>
    <mergeCell ref="A88:A89"/>
    <mergeCell ref="A90:A94"/>
    <mergeCell ref="A95:A96"/>
    <mergeCell ref="A97:A98"/>
    <mergeCell ref="A126:A127"/>
    <mergeCell ref="A128:A129"/>
    <mergeCell ref="A130:A134"/>
    <mergeCell ref="A135:A136"/>
    <mergeCell ref="A137:A138"/>
    <mergeCell ref="A139:A140"/>
    <mergeCell ref="A111:A115"/>
    <mergeCell ref="A116:A117"/>
    <mergeCell ref="A118:A119"/>
    <mergeCell ref="A120:A121"/>
    <mergeCell ref="A122:A123"/>
    <mergeCell ref="A124:A125"/>
    <mergeCell ref="A156:A157"/>
    <mergeCell ref="A158:A159"/>
    <mergeCell ref="A160:A161"/>
    <mergeCell ref="A162:A166"/>
    <mergeCell ref="A167:A168"/>
    <mergeCell ref="A171:A172"/>
    <mergeCell ref="A141:A142"/>
    <mergeCell ref="A143:A144"/>
    <mergeCell ref="A145:A149"/>
    <mergeCell ref="A150:A151"/>
    <mergeCell ref="A152:A153"/>
    <mergeCell ref="A154:A155"/>
    <mergeCell ref="A169:A170"/>
    <mergeCell ref="A188:A189"/>
    <mergeCell ref="A190:A191"/>
    <mergeCell ref="A192:A193"/>
    <mergeCell ref="A194:A195"/>
    <mergeCell ref="A196:A197"/>
    <mergeCell ref="A198:A202"/>
    <mergeCell ref="A173:A174"/>
    <mergeCell ref="A175:A176"/>
    <mergeCell ref="A177:A178"/>
    <mergeCell ref="A179:A180"/>
    <mergeCell ref="A181:A185"/>
    <mergeCell ref="A186:A187"/>
    <mergeCell ref="A215:A216"/>
    <mergeCell ref="A217:A218"/>
    <mergeCell ref="A219:A223"/>
    <mergeCell ref="A225:A231"/>
    <mergeCell ref="B232:B233"/>
    <mergeCell ref="C232:C233"/>
    <mergeCell ref="A203:A204"/>
    <mergeCell ref="A205:A206"/>
    <mergeCell ref="A207:A208"/>
    <mergeCell ref="A209:A210"/>
    <mergeCell ref="A211:A212"/>
    <mergeCell ref="A213:A214"/>
    <mergeCell ref="J232:J233"/>
    <mergeCell ref="K232:K233"/>
    <mergeCell ref="L232:L233"/>
    <mergeCell ref="M232:M233"/>
    <mergeCell ref="N232:N233"/>
    <mergeCell ref="O232:O233"/>
    <mergeCell ref="D232:D233"/>
    <mergeCell ref="E232:E233"/>
    <mergeCell ref="F232:F233"/>
    <mergeCell ref="G232:G233"/>
    <mergeCell ref="H232:H233"/>
    <mergeCell ref="I232:I233"/>
    <mergeCell ref="V232:V233"/>
    <mergeCell ref="W232:W233"/>
    <mergeCell ref="X232:X233"/>
    <mergeCell ref="Y232:Y233"/>
    <mergeCell ref="Z232:Z233"/>
    <mergeCell ref="AA232:AA233"/>
    <mergeCell ref="P232:P233"/>
    <mergeCell ref="Q232:Q233"/>
    <mergeCell ref="R232:R233"/>
    <mergeCell ref="S232:S233"/>
    <mergeCell ref="T232:T233"/>
    <mergeCell ref="U232:U233"/>
    <mergeCell ref="AH232:AH233"/>
    <mergeCell ref="AI232:AI233"/>
    <mergeCell ref="AJ232:AJ233"/>
    <mergeCell ref="AK232:AK233"/>
    <mergeCell ref="AL232:AL233"/>
    <mergeCell ref="AM232:AM233"/>
    <mergeCell ref="AB232:AB233"/>
    <mergeCell ref="AC232:AC233"/>
    <mergeCell ref="AD232:AD233"/>
    <mergeCell ref="AE232:AE233"/>
    <mergeCell ref="AF232:AF233"/>
    <mergeCell ref="AG232:AG233"/>
    <mergeCell ref="BE232:BE233"/>
    <mergeCell ref="AT232:AT233"/>
    <mergeCell ref="AU232:AU233"/>
    <mergeCell ref="AV232:AV233"/>
    <mergeCell ref="AW232:AW233"/>
    <mergeCell ref="AX232:AX233"/>
    <mergeCell ref="AY232:AY233"/>
    <mergeCell ref="AN232:AN233"/>
    <mergeCell ref="AO232:AO233"/>
    <mergeCell ref="AP232:AP233"/>
    <mergeCell ref="AQ232:AQ233"/>
    <mergeCell ref="AR232:AR233"/>
    <mergeCell ref="AS232:AS233"/>
    <mergeCell ref="AV234:BB234"/>
    <mergeCell ref="BD234:BE234"/>
    <mergeCell ref="BF234:BN234"/>
    <mergeCell ref="BL232:BL233"/>
    <mergeCell ref="BM232:BM233"/>
    <mergeCell ref="BN232:BN233"/>
    <mergeCell ref="BO232:BO233"/>
    <mergeCell ref="BP232:BP233"/>
    <mergeCell ref="C234:N234"/>
    <mergeCell ref="O234:T234"/>
    <mergeCell ref="W234:AB234"/>
    <mergeCell ref="AC234:AH234"/>
    <mergeCell ref="AI234:AJ234"/>
    <mergeCell ref="BF232:BF233"/>
    <mergeCell ref="BG232:BG233"/>
    <mergeCell ref="BH232:BH233"/>
    <mergeCell ref="BI232:BI233"/>
    <mergeCell ref="BJ232:BJ233"/>
    <mergeCell ref="BK232:BK233"/>
    <mergeCell ref="AZ232:AZ233"/>
    <mergeCell ref="BA232:BA233"/>
    <mergeCell ref="BB232:BB233"/>
    <mergeCell ref="BC232:BC233"/>
    <mergeCell ref="BD232:BD233"/>
    <mergeCell ref="A235:A236"/>
    <mergeCell ref="A238:A239"/>
    <mergeCell ref="A240:A241"/>
    <mergeCell ref="A242:A243"/>
    <mergeCell ref="A244:A245"/>
    <mergeCell ref="A246:A247"/>
    <mergeCell ref="AK234:AM234"/>
    <mergeCell ref="AO234:AQ234"/>
    <mergeCell ref="AR234:AT234"/>
    <mergeCell ref="A260:A261"/>
    <mergeCell ref="A262:A263"/>
    <mergeCell ref="A264:A265"/>
    <mergeCell ref="A266:A267"/>
    <mergeCell ref="A268:A269"/>
    <mergeCell ref="A270:A271"/>
    <mergeCell ref="A248:A249"/>
    <mergeCell ref="A250:A251"/>
    <mergeCell ref="A252:A253"/>
    <mergeCell ref="A254:A255"/>
    <mergeCell ref="A256:A257"/>
    <mergeCell ref="A258:A259"/>
    <mergeCell ref="A284:A285"/>
    <mergeCell ref="A286:A287"/>
    <mergeCell ref="A288:A289"/>
    <mergeCell ref="A290:A291"/>
    <mergeCell ref="A292:A293"/>
    <mergeCell ref="A294:A295"/>
    <mergeCell ref="A272:A273"/>
    <mergeCell ref="A274:A275"/>
    <mergeCell ref="A276:A277"/>
    <mergeCell ref="A278:A279"/>
    <mergeCell ref="A280:A281"/>
    <mergeCell ref="A282:A283"/>
    <mergeCell ref="A308:A309"/>
    <mergeCell ref="A310:A311"/>
    <mergeCell ref="A312:A313"/>
    <mergeCell ref="A314:A315"/>
    <mergeCell ref="A316:A317"/>
    <mergeCell ref="A318:A319"/>
    <mergeCell ref="A296:A297"/>
    <mergeCell ref="A298:A299"/>
    <mergeCell ref="A300:A301"/>
    <mergeCell ref="A302:A303"/>
    <mergeCell ref="A304:A305"/>
    <mergeCell ref="A306:A307"/>
    <mergeCell ref="A332:A333"/>
    <mergeCell ref="A334:A335"/>
    <mergeCell ref="A336:A337"/>
    <mergeCell ref="A338:A339"/>
    <mergeCell ref="A340:A341"/>
    <mergeCell ref="A342:A343"/>
    <mergeCell ref="A320:A321"/>
    <mergeCell ref="A322:A323"/>
    <mergeCell ref="A324:A325"/>
    <mergeCell ref="A326:A327"/>
    <mergeCell ref="A328:A329"/>
    <mergeCell ref="A330:A331"/>
    <mergeCell ref="A356:A357"/>
    <mergeCell ref="A358:A359"/>
    <mergeCell ref="A360:A361"/>
    <mergeCell ref="A362:A363"/>
    <mergeCell ref="A364:A365"/>
    <mergeCell ref="A366:A367"/>
    <mergeCell ref="A344:A345"/>
    <mergeCell ref="A346:A347"/>
    <mergeCell ref="A348:A349"/>
    <mergeCell ref="A350:A351"/>
    <mergeCell ref="A352:A353"/>
    <mergeCell ref="A354:A355"/>
    <mergeCell ref="A380:A381"/>
    <mergeCell ref="A382:A383"/>
    <mergeCell ref="A384:A385"/>
    <mergeCell ref="A386:A387"/>
    <mergeCell ref="A388:A389"/>
    <mergeCell ref="A390:A391"/>
    <mergeCell ref="A368:A369"/>
    <mergeCell ref="A370:A371"/>
    <mergeCell ref="A372:A373"/>
    <mergeCell ref="A374:A375"/>
    <mergeCell ref="A376:A377"/>
    <mergeCell ref="A378:A379"/>
    <mergeCell ref="A404:A405"/>
    <mergeCell ref="A406:A407"/>
    <mergeCell ref="A408:A409"/>
    <mergeCell ref="A410:A411"/>
    <mergeCell ref="A412:A413"/>
    <mergeCell ref="A414:A415"/>
    <mergeCell ref="A392:A393"/>
    <mergeCell ref="A394:A395"/>
    <mergeCell ref="A396:A397"/>
    <mergeCell ref="A398:A399"/>
    <mergeCell ref="A400:A401"/>
    <mergeCell ref="A402:A403"/>
    <mergeCell ref="A428:A429"/>
    <mergeCell ref="A430:A431"/>
    <mergeCell ref="A432:A433"/>
    <mergeCell ref="A434:A435"/>
    <mergeCell ref="A436:A437"/>
    <mergeCell ref="A438:A439"/>
    <mergeCell ref="A416:A417"/>
    <mergeCell ref="A418:A419"/>
    <mergeCell ref="A420:A421"/>
    <mergeCell ref="A422:A423"/>
    <mergeCell ref="A424:A425"/>
    <mergeCell ref="A426:A427"/>
    <mergeCell ref="A452:A453"/>
    <mergeCell ref="A454:A455"/>
    <mergeCell ref="A456:A457"/>
    <mergeCell ref="A458:A459"/>
    <mergeCell ref="A460:A461"/>
    <mergeCell ref="A462:A463"/>
    <mergeCell ref="A440:A441"/>
    <mergeCell ref="A442:A443"/>
    <mergeCell ref="A444:A445"/>
    <mergeCell ref="A446:A447"/>
    <mergeCell ref="A448:A449"/>
    <mergeCell ref="A450:A451"/>
    <mergeCell ref="A476:A477"/>
    <mergeCell ref="A478:A479"/>
    <mergeCell ref="A480:A481"/>
    <mergeCell ref="A482:A483"/>
    <mergeCell ref="A484:A485"/>
    <mergeCell ref="A486:A487"/>
    <mergeCell ref="A464:A465"/>
    <mergeCell ref="A466:A467"/>
    <mergeCell ref="A468:A469"/>
    <mergeCell ref="A470:A471"/>
    <mergeCell ref="A472:A473"/>
    <mergeCell ref="A474:A475"/>
    <mergeCell ref="A500:A501"/>
    <mergeCell ref="A502:A503"/>
    <mergeCell ref="A504:A505"/>
    <mergeCell ref="A506:A507"/>
    <mergeCell ref="A508:A509"/>
    <mergeCell ref="A510:A511"/>
    <mergeCell ref="A488:A489"/>
    <mergeCell ref="A490:A491"/>
    <mergeCell ref="A492:A493"/>
    <mergeCell ref="A494:A495"/>
    <mergeCell ref="A496:A497"/>
    <mergeCell ref="A498:A499"/>
    <mergeCell ref="A524:A525"/>
    <mergeCell ref="A526:A527"/>
    <mergeCell ref="A528:A529"/>
    <mergeCell ref="A530:A531"/>
    <mergeCell ref="A532:A533"/>
    <mergeCell ref="A534:A535"/>
    <mergeCell ref="A512:A513"/>
    <mergeCell ref="A514:A515"/>
    <mergeCell ref="A516:A517"/>
    <mergeCell ref="A518:A519"/>
    <mergeCell ref="A520:A521"/>
    <mergeCell ref="A522:A523"/>
    <mergeCell ref="A548:A549"/>
    <mergeCell ref="A550:A551"/>
    <mergeCell ref="A552:A553"/>
    <mergeCell ref="A554:A555"/>
    <mergeCell ref="A556:A557"/>
    <mergeCell ref="A558:A559"/>
    <mergeCell ref="A536:A537"/>
    <mergeCell ref="A538:A539"/>
    <mergeCell ref="A540:A541"/>
    <mergeCell ref="A542:A543"/>
    <mergeCell ref="A544:A545"/>
    <mergeCell ref="A546:A547"/>
    <mergeCell ref="A572:A573"/>
    <mergeCell ref="A574:A575"/>
    <mergeCell ref="A576:A577"/>
    <mergeCell ref="A578:A579"/>
    <mergeCell ref="A580:A581"/>
    <mergeCell ref="A582:A583"/>
    <mergeCell ref="A560:A561"/>
    <mergeCell ref="A562:A563"/>
    <mergeCell ref="A564:A565"/>
    <mergeCell ref="A566:A567"/>
    <mergeCell ref="A568:A569"/>
    <mergeCell ref="A570:A571"/>
    <mergeCell ref="A596:A597"/>
    <mergeCell ref="A598:A599"/>
    <mergeCell ref="A600:A601"/>
    <mergeCell ref="A602:A603"/>
    <mergeCell ref="A604:A605"/>
    <mergeCell ref="A606:A607"/>
    <mergeCell ref="A584:A585"/>
    <mergeCell ref="A586:A587"/>
    <mergeCell ref="A588:A589"/>
    <mergeCell ref="A590:A591"/>
    <mergeCell ref="A592:A593"/>
    <mergeCell ref="A594:A595"/>
    <mergeCell ref="A620:A621"/>
    <mergeCell ref="A622:A623"/>
    <mergeCell ref="A624:A625"/>
    <mergeCell ref="A626:A627"/>
    <mergeCell ref="A628:A629"/>
    <mergeCell ref="A630:A631"/>
    <mergeCell ref="A608:A609"/>
    <mergeCell ref="A610:A611"/>
    <mergeCell ref="A612:A613"/>
    <mergeCell ref="A614:A615"/>
    <mergeCell ref="A616:A617"/>
    <mergeCell ref="A618:A619"/>
    <mergeCell ref="A644:A645"/>
    <mergeCell ref="A646:A647"/>
    <mergeCell ref="A648:A649"/>
    <mergeCell ref="A650:A651"/>
    <mergeCell ref="A652:A653"/>
    <mergeCell ref="A654:A655"/>
    <mergeCell ref="A632:A633"/>
    <mergeCell ref="A634:A635"/>
    <mergeCell ref="A636:A637"/>
    <mergeCell ref="A638:A639"/>
    <mergeCell ref="A640:A641"/>
    <mergeCell ref="A642:A643"/>
    <mergeCell ref="A668:A669"/>
    <mergeCell ref="A670:A671"/>
    <mergeCell ref="A672:A673"/>
    <mergeCell ref="A674:A675"/>
    <mergeCell ref="A676:A677"/>
    <mergeCell ref="A678:A679"/>
    <mergeCell ref="A656:A657"/>
    <mergeCell ref="A658:A659"/>
    <mergeCell ref="A660:A661"/>
    <mergeCell ref="A662:A663"/>
    <mergeCell ref="A664:A665"/>
    <mergeCell ref="A666:A667"/>
    <mergeCell ref="A692:A693"/>
    <mergeCell ref="A694:A695"/>
    <mergeCell ref="A696:A697"/>
    <mergeCell ref="A698:A699"/>
    <mergeCell ref="A680:A681"/>
    <mergeCell ref="A682:A683"/>
    <mergeCell ref="A684:A685"/>
    <mergeCell ref="A686:A687"/>
    <mergeCell ref="A688:A689"/>
    <mergeCell ref="A690:A69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Q697"/>
  <sheetViews>
    <sheetView workbookViewId="0">
      <pane xSplit="14" ySplit="10" topLeftCell="O223" activePane="bottomRight" state="frozen"/>
      <selection pane="topRight" activeCell="J1" sqref="J1"/>
      <selection pane="bottomLeft" activeCell="A10" sqref="A10"/>
      <selection pane="bottomRight" activeCell="U241" sqref="U241"/>
    </sheetView>
  </sheetViews>
  <sheetFormatPr defaultRowHeight="15" x14ac:dyDescent="0.25"/>
  <cols>
    <col min="1" max="1" width="26.140625" customWidth="1"/>
    <col min="2" max="2" width="9" customWidth="1"/>
    <col min="3" max="3" width="6" customWidth="1"/>
    <col min="4" max="4" width="5.7109375" customWidth="1"/>
    <col min="5" max="5" width="5.42578125" customWidth="1"/>
    <col min="6" max="6" width="5.5703125" customWidth="1"/>
    <col min="7" max="7" width="5.140625" customWidth="1"/>
    <col min="8" max="8" width="5.85546875" customWidth="1"/>
    <col min="9" max="10" width="5.140625" customWidth="1"/>
    <col min="11" max="12" width="5.42578125" customWidth="1"/>
    <col min="13" max="17" width="5.140625" customWidth="1"/>
    <col min="18" max="18" width="5.140625" style="45" customWidth="1"/>
    <col min="19" max="19" width="5.140625" customWidth="1"/>
    <col min="20" max="20" width="5" customWidth="1"/>
    <col min="21" max="21" width="5.140625" customWidth="1"/>
    <col min="22" max="22" width="6.7109375" customWidth="1"/>
    <col min="23" max="34" width="5.140625" customWidth="1"/>
    <col min="35" max="35" width="5.85546875" customWidth="1"/>
    <col min="36" max="40" width="5.140625" customWidth="1"/>
    <col min="41" max="41" width="5.5703125" customWidth="1"/>
    <col min="42" max="44" width="5.85546875" customWidth="1"/>
    <col min="45" max="46" width="5.140625" customWidth="1"/>
    <col min="47" max="47" width="5.5703125" customWidth="1"/>
    <col min="48" max="60" width="5.140625" customWidth="1"/>
    <col min="61" max="61" width="5.5703125" customWidth="1"/>
    <col min="62" max="65" width="5.140625" customWidth="1"/>
    <col min="66" max="66" width="5.42578125" customWidth="1"/>
    <col min="67" max="67" width="5.140625" customWidth="1"/>
    <col min="68" max="68" width="5.7109375" customWidth="1"/>
    <col min="69" max="69" width="5.140625" customWidth="1"/>
    <col min="70" max="251" width="9.140625" style="181"/>
  </cols>
  <sheetData>
    <row r="1" spans="1:251" ht="33" customHeight="1" thickBot="1" x14ac:dyDescent="0.3">
      <c r="C1" s="260" t="s">
        <v>0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/>
      <c r="O1" s="282" t="s">
        <v>1</v>
      </c>
      <c r="P1" s="283"/>
      <c r="Q1" s="283"/>
      <c r="R1" s="283"/>
      <c r="S1" s="283"/>
      <c r="T1" s="284"/>
      <c r="U1" s="2"/>
      <c r="V1" s="3"/>
      <c r="W1" s="263" t="s">
        <v>2</v>
      </c>
      <c r="X1" s="263"/>
      <c r="Y1" s="263"/>
      <c r="Z1" s="263"/>
      <c r="AA1" s="263"/>
      <c r="AB1" s="285"/>
      <c r="AC1" s="286" t="s">
        <v>3</v>
      </c>
      <c r="AD1" s="287"/>
      <c r="AE1" s="287"/>
      <c r="AF1" s="287"/>
      <c r="AG1" s="287"/>
      <c r="AH1" s="287"/>
      <c r="AI1" s="288" t="s">
        <v>4</v>
      </c>
      <c r="AJ1" s="288"/>
      <c r="AK1" s="300" t="s">
        <v>5</v>
      </c>
      <c r="AL1" s="301"/>
      <c r="AM1" s="302"/>
      <c r="AO1" s="391" t="s">
        <v>201</v>
      </c>
      <c r="AP1" s="392"/>
      <c r="AQ1" s="393"/>
      <c r="AR1" s="311" t="s">
        <v>6</v>
      </c>
      <c r="AS1" s="258"/>
      <c r="AT1" s="259"/>
      <c r="AU1" s="4"/>
      <c r="AV1" s="260" t="s">
        <v>7</v>
      </c>
      <c r="AW1" s="261"/>
      <c r="AX1" s="261"/>
      <c r="AY1" s="261"/>
      <c r="AZ1" s="261"/>
      <c r="BA1" s="261"/>
      <c r="BB1" s="262"/>
      <c r="BC1" s="4"/>
      <c r="BD1" s="307" t="s">
        <v>209</v>
      </c>
      <c r="BE1" s="307"/>
      <c r="BF1" s="307"/>
      <c r="BG1" s="298" t="s">
        <v>8</v>
      </c>
      <c r="BH1" s="263"/>
      <c r="BI1" s="263"/>
      <c r="BJ1" s="263"/>
      <c r="BK1" s="263"/>
      <c r="BL1" s="263"/>
      <c r="BM1" s="263"/>
      <c r="BN1" s="263"/>
      <c r="BO1" s="263"/>
      <c r="BP1" s="4"/>
      <c r="BQ1" s="2"/>
    </row>
    <row r="2" spans="1:251" s="1" customFormat="1" ht="66" customHeight="1" x14ac:dyDescent="0.25">
      <c r="A2" s="299" t="s">
        <v>9</v>
      </c>
      <c r="B2" s="299"/>
      <c r="C2" s="252" t="s">
        <v>10</v>
      </c>
      <c r="D2" s="242" t="s">
        <v>219</v>
      </c>
      <c r="E2" s="242" t="s">
        <v>228</v>
      </c>
      <c r="F2" s="271" t="s">
        <v>220</v>
      </c>
      <c r="G2" s="252" t="s">
        <v>231</v>
      </c>
      <c r="H2" s="252" t="s">
        <v>12</v>
      </c>
      <c r="I2" s="242" t="s">
        <v>215</v>
      </c>
      <c r="J2" s="252" t="s">
        <v>13</v>
      </c>
      <c r="K2" s="273" t="s">
        <v>14</v>
      </c>
      <c r="L2" s="252" t="s">
        <v>15</v>
      </c>
      <c r="M2" s="252" t="s">
        <v>16</v>
      </c>
      <c r="N2" s="252" t="s">
        <v>17</v>
      </c>
      <c r="O2" s="303" t="s">
        <v>217</v>
      </c>
      <c r="P2" s="303" t="s">
        <v>19</v>
      </c>
      <c r="Q2" s="303" t="s">
        <v>20</v>
      </c>
      <c r="R2" s="321" t="s">
        <v>21</v>
      </c>
      <c r="S2" s="303" t="s">
        <v>22</v>
      </c>
      <c r="T2" s="303" t="s">
        <v>23</v>
      </c>
      <c r="U2" s="271" t="s">
        <v>24</v>
      </c>
      <c r="V2" s="305" t="s">
        <v>25</v>
      </c>
      <c r="W2" s="266" t="s">
        <v>26</v>
      </c>
      <c r="X2" s="266" t="s">
        <v>27</v>
      </c>
      <c r="Y2" s="266" t="s">
        <v>28</v>
      </c>
      <c r="Z2" s="266" t="s">
        <v>29</v>
      </c>
      <c r="AA2" s="266" t="s">
        <v>30</v>
      </c>
      <c r="AB2" s="264" t="s">
        <v>31</v>
      </c>
      <c r="AC2" s="237" t="s">
        <v>32</v>
      </c>
      <c r="AD2" s="290" t="s">
        <v>33</v>
      </c>
      <c r="AE2" s="290" t="s">
        <v>34</v>
      </c>
      <c r="AF2" s="237" t="s">
        <v>35</v>
      </c>
      <c r="AG2" s="290" t="s">
        <v>36</v>
      </c>
      <c r="AH2" s="290" t="s">
        <v>37</v>
      </c>
      <c r="AI2" s="279" t="s">
        <v>38</v>
      </c>
      <c r="AJ2" s="279" t="s">
        <v>39</v>
      </c>
      <c r="AK2" s="275" t="s">
        <v>40</v>
      </c>
      <c r="AL2" s="275" t="s">
        <v>41</v>
      </c>
      <c r="AM2" s="275" t="s">
        <v>42</v>
      </c>
      <c r="AN2" s="277" t="s">
        <v>43</v>
      </c>
      <c r="AO2" s="242" t="s">
        <v>212</v>
      </c>
      <c r="AP2" s="271" t="s">
        <v>44</v>
      </c>
      <c r="AQ2" s="242" t="s">
        <v>200</v>
      </c>
      <c r="AR2" s="250" t="s">
        <v>45</v>
      </c>
      <c r="AS2" s="250" t="s">
        <v>46</v>
      </c>
      <c r="AT2" s="250" t="s">
        <v>47</v>
      </c>
      <c r="AU2" s="237" t="s">
        <v>48</v>
      </c>
      <c r="AV2" s="252" t="s">
        <v>49</v>
      </c>
      <c r="AW2" s="252" t="s">
        <v>50</v>
      </c>
      <c r="AX2" s="252" t="s">
        <v>51</v>
      </c>
      <c r="AY2" s="252" t="s">
        <v>52</v>
      </c>
      <c r="AZ2" s="252" t="s">
        <v>53</v>
      </c>
      <c r="BA2" s="252" t="s">
        <v>54</v>
      </c>
      <c r="BB2" s="252" t="s">
        <v>55</v>
      </c>
      <c r="BC2" s="237" t="s">
        <v>56</v>
      </c>
      <c r="BD2" s="242" t="s">
        <v>208</v>
      </c>
      <c r="BE2" s="242" t="s">
        <v>241</v>
      </c>
      <c r="BF2" s="242" t="s">
        <v>72</v>
      </c>
      <c r="BG2" s="266" t="s">
        <v>58</v>
      </c>
      <c r="BH2" s="266" t="s">
        <v>59</v>
      </c>
      <c r="BI2" s="266" t="s">
        <v>60</v>
      </c>
      <c r="BJ2" s="264" t="s">
        <v>61</v>
      </c>
      <c r="BK2" s="264" t="s">
        <v>62</v>
      </c>
      <c r="BL2" s="264" t="s">
        <v>63</v>
      </c>
      <c r="BM2" s="266" t="s">
        <v>64</v>
      </c>
      <c r="BN2" s="264" t="s">
        <v>65</v>
      </c>
      <c r="BO2" s="268" t="s">
        <v>66</v>
      </c>
      <c r="BP2" s="237" t="s">
        <v>226</v>
      </c>
      <c r="BQ2" s="271" t="s">
        <v>67</v>
      </c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82"/>
      <c r="HY2" s="182"/>
      <c r="HZ2" s="182"/>
      <c r="IA2" s="182"/>
      <c r="IB2" s="182"/>
      <c r="IC2" s="182"/>
      <c r="ID2" s="182"/>
      <c r="IE2" s="182"/>
      <c r="IF2" s="182"/>
      <c r="IG2" s="182"/>
      <c r="IH2" s="182"/>
      <c r="II2" s="182"/>
      <c r="IJ2" s="182"/>
      <c r="IK2" s="182"/>
      <c r="IL2" s="182"/>
      <c r="IM2" s="182"/>
      <c r="IN2" s="182"/>
      <c r="IO2" s="182"/>
      <c r="IP2" s="182"/>
      <c r="IQ2" s="182"/>
    </row>
    <row r="3" spans="1:251" ht="15.75" customHeight="1" thickBot="1" x14ac:dyDescent="0.3">
      <c r="A3" s="5" t="s">
        <v>68</v>
      </c>
      <c r="B3" s="5" t="s">
        <v>69</v>
      </c>
      <c r="C3" s="253"/>
      <c r="D3" s="243"/>
      <c r="E3" s="243"/>
      <c r="F3" s="272"/>
      <c r="G3" s="253"/>
      <c r="H3" s="253"/>
      <c r="I3" s="243"/>
      <c r="J3" s="253"/>
      <c r="K3" s="274"/>
      <c r="L3" s="253"/>
      <c r="M3" s="253"/>
      <c r="N3" s="253"/>
      <c r="O3" s="304"/>
      <c r="P3" s="304"/>
      <c r="Q3" s="304"/>
      <c r="R3" s="322"/>
      <c r="S3" s="304"/>
      <c r="T3" s="304"/>
      <c r="U3" s="272"/>
      <c r="V3" s="306"/>
      <c r="W3" s="267"/>
      <c r="X3" s="267"/>
      <c r="Y3" s="267"/>
      <c r="Z3" s="267"/>
      <c r="AA3" s="267"/>
      <c r="AB3" s="265"/>
      <c r="AC3" s="238"/>
      <c r="AD3" s="291"/>
      <c r="AE3" s="291"/>
      <c r="AF3" s="238"/>
      <c r="AG3" s="291"/>
      <c r="AH3" s="291"/>
      <c r="AI3" s="280"/>
      <c r="AJ3" s="280"/>
      <c r="AK3" s="276"/>
      <c r="AL3" s="276"/>
      <c r="AM3" s="276"/>
      <c r="AN3" s="318"/>
      <c r="AO3" s="243"/>
      <c r="AP3" s="272"/>
      <c r="AQ3" s="243"/>
      <c r="AR3" s="251"/>
      <c r="AS3" s="251"/>
      <c r="AT3" s="251"/>
      <c r="AU3" s="238"/>
      <c r="AV3" s="253"/>
      <c r="AW3" s="253"/>
      <c r="AX3" s="253"/>
      <c r="AY3" s="253"/>
      <c r="AZ3" s="253"/>
      <c r="BA3" s="253"/>
      <c r="BB3" s="253"/>
      <c r="BC3" s="238"/>
      <c r="BD3" s="243"/>
      <c r="BE3" s="243"/>
      <c r="BF3" s="289"/>
      <c r="BG3" s="267"/>
      <c r="BH3" s="267"/>
      <c r="BI3" s="267"/>
      <c r="BJ3" s="265"/>
      <c r="BK3" s="265"/>
      <c r="BL3" s="265"/>
      <c r="BM3" s="267"/>
      <c r="BN3" s="265"/>
      <c r="BO3" s="269"/>
      <c r="BP3" s="238"/>
      <c r="BQ3" s="272"/>
    </row>
    <row r="4" spans="1:251" ht="17.25" customHeight="1" x14ac:dyDescent="0.25">
      <c r="A4" s="236" t="s">
        <v>195</v>
      </c>
      <c r="B4" s="26">
        <v>100</v>
      </c>
      <c r="C4" s="27">
        <f>'[1]ГАСТРОНОМИЯ, ВЫПЕЧКА'!$F$276</f>
        <v>56.7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122">
        <f>'[1]ГАСТРОНОМИЯ, ВЫПЕЧКА'!$F$275</f>
        <v>0.05</v>
      </c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>
        <f>'[1]ГАСТРОНОМИЯ, ВЫПЕЧКА'!$F$274</f>
        <v>56.7</v>
      </c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>
        <f>'[1]ГАСТРОНОМИЯ, ВЫПЕЧКА'!$F$279</f>
        <v>1</v>
      </c>
      <c r="BI4" s="27">
        <f>'[1]ГАСТРОНОМИЯ, ВЫПЕЧКА'!$F$278</f>
        <v>2</v>
      </c>
      <c r="BJ4" s="27"/>
      <c r="BK4" s="27"/>
      <c r="BL4" s="27"/>
      <c r="BM4" s="27"/>
      <c r="BN4" s="28"/>
      <c r="BO4" s="28">
        <f>'[1]ГАСТРОНОМИЯ, ВЫПЕЧКА'!$F$277</f>
        <v>0.7</v>
      </c>
      <c r="BP4" s="28"/>
      <c r="BQ4" s="27">
        <f>'[1]ГАСТРОНОМИЯ, ВЫПЕЧКА'!$F$280</f>
        <v>5.6</v>
      </c>
    </row>
    <row r="5" spans="1:251" ht="16.5" customHeight="1" x14ac:dyDescent="0.25">
      <c r="A5" s="292"/>
      <c r="B5" s="9">
        <v>150</v>
      </c>
      <c r="C5" s="10">
        <f>'[1]ГАСТРОНОМИЯ, ВЫПЕЧКА'!$Q$276</f>
        <v>85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25">
        <f>'[1]ГАСТРОНОМИЯ, ВЫПЕЧКА'!$Q$275</f>
        <v>0.08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>
        <f>'[1]ГАСТРОНОМИЯ, ВЫПЕЧКА'!$Q$274</f>
        <v>85</v>
      </c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>
        <f>'[1]ГАСТРОНОМИЯ, ВЫПЕЧКА'!$Q$279</f>
        <v>1.5</v>
      </c>
      <c r="BI5" s="10">
        <f>'[1]ГАСТРОНОМИЯ, ВЫПЕЧКА'!$Q$278</f>
        <v>3</v>
      </c>
      <c r="BJ5" s="10"/>
      <c r="BK5" s="10"/>
      <c r="BL5" s="10"/>
      <c r="BM5" s="10"/>
      <c r="BN5" s="11"/>
      <c r="BO5" s="11">
        <f>'[1]ГАСТРОНОМИЯ, ВЫПЕЧКА'!$Q$277</f>
        <v>1</v>
      </c>
      <c r="BP5" s="11"/>
      <c r="BQ5" s="10">
        <f>'[1]ГАСТРОНОМИЯ, ВЫПЕЧКА'!$Q$280</f>
        <v>8.3000000000000007</v>
      </c>
    </row>
    <row r="6" spans="1:251" ht="15" customHeight="1" x14ac:dyDescent="0.25">
      <c r="A6" s="292" t="s">
        <v>221</v>
      </c>
      <c r="B6" s="6">
        <v>200</v>
      </c>
      <c r="C6" s="7"/>
      <c r="D6" s="7"/>
      <c r="E6" s="7"/>
      <c r="F6" s="7">
        <v>200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8"/>
      <c r="BO6" s="8"/>
      <c r="BP6" s="8"/>
      <c r="BQ6" s="7"/>
    </row>
    <row r="7" spans="1:251" ht="15" customHeight="1" x14ac:dyDescent="0.25">
      <c r="A7" s="292"/>
      <c r="B7" s="9">
        <v>200</v>
      </c>
      <c r="C7" s="10"/>
      <c r="D7" s="10"/>
      <c r="E7" s="10"/>
      <c r="F7" s="10">
        <v>200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0"/>
      <c r="BK7" s="10"/>
      <c r="BL7" s="10"/>
      <c r="BM7" s="10"/>
      <c r="BN7" s="11"/>
      <c r="BO7" s="11"/>
      <c r="BP7" s="11"/>
      <c r="BQ7" s="10"/>
    </row>
    <row r="8" spans="1:251" ht="15" hidden="1" customHeight="1" x14ac:dyDescent="0.25">
      <c r="A8" s="292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8"/>
      <c r="BO8" s="8"/>
      <c r="BP8" s="8"/>
      <c r="BQ8" s="7"/>
    </row>
    <row r="9" spans="1:251" ht="15" hidden="1" customHeight="1" x14ac:dyDescent="0.25">
      <c r="A9" s="292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0"/>
      <c r="BK9" s="10"/>
      <c r="BL9" s="10"/>
      <c r="BM9" s="10"/>
      <c r="BN9" s="11"/>
      <c r="BO9" s="11"/>
      <c r="BP9" s="11"/>
      <c r="BQ9" s="10"/>
    </row>
    <row r="10" spans="1:251" ht="15.75" customHeight="1" x14ac:dyDescent="0.25">
      <c r="A10" s="293" t="s">
        <v>207</v>
      </c>
      <c r="B10" s="17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5"/>
      <c r="BP10" s="125"/>
      <c r="BQ10" s="124"/>
      <c r="BR10" s="180"/>
    </row>
    <row r="11" spans="1:251" ht="15.75" customHeight="1" thickBot="1" x14ac:dyDescent="0.3">
      <c r="A11" s="293"/>
      <c r="B11" s="173">
        <v>18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>
        <v>18</v>
      </c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5"/>
      <c r="BP11" s="125"/>
      <c r="BQ11" s="124"/>
      <c r="BR11" s="180"/>
    </row>
    <row r="12" spans="1:251" ht="15.75" hidden="1" customHeight="1" x14ac:dyDescent="0.25">
      <c r="A12" s="292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8"/>
      <c r="BO12" s="8"/>
      <c r="BP12" s="8"/>
      <c r="BQ12" s="7"/>
    </row>
    <row r="13" spans="1:251" ht="15.75" hidden="1" customHeight="1" x14ac:dyDescent="0.25">
      <c r="A13" s="292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1"/>
      <c r="BO13" s="11"/>
      <c r="BP13" s="11"/>
      <c r="BQ13" s="10"/>
    </row>
    <row r="14" spans="1:251" ht="15.75" hidden="1" customHeight="1" x14ac:dyDescent="0.25">
      <c r="A14" s="292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8"/>
      <c r="BO14" s="8"/>
      <c r="BP14" s="8"/>
      <c r="BQ14" s="7"/>
    </row>
    <row r="15" spans="1:251" ht="15.75" hidden="1" customHeight="1" x14ac:dyDescent="0.25">
      <c r="A15" s="292"/>
      <c r="B15" s="1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1"/>
      <c r="BO15" s="11"/>
      <c r="BP15" s="11"/>
      <c r="BQ15" s="10"/>
    </row>
    <row r="16" spans="1:251" ht="15.75" hidden="1" customHeight="1" x14ac:dyDescent="0.25">
      <c r="A16" s="292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8"/>
      <c r="BO16" s="8"/>
      <c r="BP16" s="8"/>
      <c r="BQ16" s="7"/>
    </row>
    <row r="17" spans="1:251" ht="15.75" hidden="1" customHeight="1" thickBot="1" x14ac:dyDescent="0.3">
      <c r="A17" s="292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2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1"/>
      <c r="BO17" s="11"/>
      <c r="BP17" s="11"/>
      <c r="BQ17" s="10"/>
    </row>
    <row r="18" spans="1:251" ht="15.75" customHeight="1" thickTop="1" x14ac:dyDescent="0.25">
      <c r="A18" s="254" t="s">
        <v>77</v>
      </c>
      <c r="B18" s="63" t="s">
        <v>128</v>
      </c>
      <c r="C18" s="17">
        <f>C4+C6+C8+C10+C12+C14+C16</f>
        <v>56.7</v>
      </c>
      <c r="D18" s="17">
        <f t="shared" ref="D18:I18" si="0">D4+D6+D8+D10+D12+D14+D16</f>
        <v>0</v>
      </c>
      <c r="E18" s="17">
        <f t="shared" si="0"/>
        <v>0</v>
      </c>
      <c r="F18" s="17">
        <f t="shared" si="0"/>
        <v>200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ref="J18:BQ19" si="1">J4+J6+J8+J10+J12+J14+J16</f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0</v>
      </c>
      <c r="P18" s="17">
        <f t="shared" si="1"/>
        <v>0</v>
      </c>
      <c r="Q18" s="17">
        <f t="shared" si="1"/>
        <v>0</v>
      </c>
      <c r="R18" s="17">
        <f t="shared" si="1"/>
        <v>0</v>
      </c>
      <c r="S18" s="17">
        <f t="shared" si="1"/>
        <v>0</v>
      </c>
      <c r="T18" s="17">
        <f t="shared" si="1"/>
        <v>0</v>
      </c>
      <c r="U18" s="17">
        <f t="shared" si="1"/>
        <v>0.1</v>
      </c>
      <c r="V18" s="17">
        <f t="shared" si="1"/>
        <v>0</v>
      </c>
      <c r="W18" s="17">
        <f t="shared" si="1"/>
        <v>0</v>
      </c>
      <c r="X18" s="17">
        <f t="shared" si="1"/>
        <v>0</v>
      </c>
      <c r="Y18" s="17">
        <f t="shared" si="1"/>
        <v>0</v>
      </c>
      <c r="Z18" s="17">
        <f t="shared" si="1"/>
        <v>0</v>
      </c>
      <c r="AA18" s="17">
        <f t="shared" si="1"/>
        <v>0</v>
      </c>
      <c r="AB18" s="17">
        <f t="shared" si="1"/>
        <v>0</v>
      </c>
      <c r="AC18" s="17">
        <f t="shared" si="1"/>
        <v>0</v>
      </c>
      <c r="AD18" s="17">
        <f t="shared" si="1"/>
        <v>0</v>
      </c>
      <c r="AE18" s="17">
        <f t="shared" si="1"/>
        <v>0</v>
      </c>
      <c r="AF18" s="17">
        <f t="shared" si="1"/>
        <v>0</v>
      </c>
      <c r="AG18" s="17">
        <f t="shared" si="1"/>
        <v>0</v>
      </c>
      <c r="AH18" s="17">
        <f t="shared" si="1"/>
        <v>0</v>
      </c>
      <c r="AI18" s="17">
        <f t="shared" si="1"/>
        <v>0</v>
      </c>
      <c r="AJ18" s="17">
        <f t="shared" si="1"/>
        <v>0</v>
      </c>
      <c r="AK18" s="17">
        <f t="shared" si="1"/>
        <v>0</v>
      </c>
      <c r="AL18" s="17">
        <f t="shared" si="1"/>
        <v>0</v>
      </c>
      <c r="AM18" s="17">
        <f t="shared" si="1"/>
        <v>0</v>
      </c>
      <c r="AN18" s="17">
        <f t="shared" si="1"/>
        <v>0</v>
      </c>
      <c r="AO18" s="17">
        <f>AO4+AO6+AO8+AO10+AO12+AO14+AO16</f>
        <v>0</v>
      </c>
      <c r="AP18" s="17">
        <f t="shared" si="1"/>
        <v>0</v>
      </c>
      <c r="AQ18" s="17">
        <f>AQ4+AQ6+AQ8+AQ10+AQ12+AQ14+AQ16</f>
        <v>0</v>
      </c>
      <c r="AR18" s="17">
        <f t="shared" si="1"/>
        <v>0</v>
      </c>
      <c r="AS18" s="17">
        <f t="shared" si="1"/>
        <v>0</v>
      </c>
      <c r="AT18" s="17">
        <f t="shared" si="1"/>
        <v>0</v>
      </c>
      <c r="AU18" s="17">
        <f t="shared" si="1"/>
        <v>56.7</v>
      </c>
      <c r="AV18" s="17">
        <f t="shared" si="1"/>
        <v>0</v>
      </c>
      <c r="AW18" s="17">
        <f t="shared" si="1"/>
        <v>0</v>
      </c>
      <c r="AX18" s="17">
        <f t="shared" si="1"/>
        <v>0</v>
      </c>
      <c r="AY18" s="17">
        <f t="shared" si="1"/>
        <v>0</v>
      </c>
      <c r="AZ18" s="17">
        <f t="shared" si="1"/>
        <v>0</v>
      </c>
      <c r="BA18" s="17">
        <f t="shared" si="1"/>
        <v>0</v>
      </c>
      <c r="BB18" s="17">
        <f t="shared" si="1"/>
        <v>0</v>
      </c>
      <c r="BC18" s="17">
        <f t="shared" si="1"/>
        <v>0</v>
      </c>
      <c r="BD18" s="17">
        <f>BD4+BD6+BD8+BD10+BD12+BD14+BD16</f>
        <v>0</v>
      </c>
      <c r="BE18" s="17"/>
      <c r="BF18" s="17">
        <f t="shared" si="1"/>
        <v>0</v>
      </c>
      <c r="BG18" s="17">
        <f t="shared" si="1"/>
        <v>0</v>
      </c>
      <c r="BH18" s="17">
        <v>0</v>
      </c>
      <c r="BI18" s="17">
        <f t="shared" si="1"/>
        <v>2</v>
      </c>
      <c r="BJ18" s="17">
        <f t="shared" si="1"/>
        <v>0</v>
      </c>
      <c r="BK18" s="17">
        <f t="shared" si="1"/>
        <v>0</v>
      </c>
      <c r="BL18" s="17">
        <f t="shared" si="1"/>
        <v>0</v>
      </c>
      <c r="BM18" s="17">
        <f t="shared" si="1"/>
        <v>0</v>
      </c>
      <c r="BN18" s="17">
        <f t="shared" si="1"/>
        <v>0</v>
      </c>
      <c r="BO18" s="17">
        <f t="shared" si="1"/>
        <v>0.7</v>
      </c>
      <c r="BP18" s="17">
        <f>BP4+BP6+BP8+BP10+BP12+BP14+BP16</f>
        <v>0</v>
      </c>
      <c r="BQ18" s="17">
        <f t="shared" si="1"/>
        <v>5.6</v>
      </c>
      <c r="BR18" s="183"/>
    </row>
    <row r="19" spans="1:251" ht="15.75" customHeight="1" thickBot="1" x14ac:dyDescent="0.3">
      <c r="A19" s="255"/>
      <c r="B19" s="71" t="s">
        <v>130</v>
      </c>
      <c r="C19" s="15">
        <f>C5+C7+C9+C11+C13+C15+C17</f>
        <v>85</v>
      </c>
      <c r="D19" s="15">
        <f t="shared" ref="D19:I19" si="2">D5+D7+D9+D11+D13+D15+D17</f>
        <v>0</v>
      </c>
      <c r="E19" s="15">
        <f t="shared" si="2"/>
        <v>0</v>
      </c>
      <c r="F19" s="15">
        <f t="shared" si="2"/>
        <v>200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si="1"/>
        <v>0</v>
      </c>
      <c r="O19" s="15">
        <f t="shared" si="1"/>
        <v>0</v>
      </c>
      <c r="P19" s="15">
        <f t="shared" si="1"/>
        <v>0</v>
      </c>
      <c r="Q19" s="15">
        <f t="shared" si="1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0.1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1"/>
        <v>0</v>
      </c>
      <c r="AG19" s="15">
        <f t="shared" si="1"/>
        <v>0</v>
      </c>
      <c r="AH19" s="15">
        <f t="shared" si="1"/>
        <v>0</v>
      </c>
      <c r="AI19" s="15">
        <f t="shared" si="1"/>
        <v>0</v>
      </c>
      <c r="AJ19" s="15">
        <f t="shared" si="1"/>
        <v>0</v>
      </c>
      <c r="AK19" s="15">
        <f t="shared" si="1"/>
        <v>0</v>
      </c>
      <c r="AL19" s="15">
        <f t="shared" si="1"/>
        <v>0</v>
      </c>
      <c r="AM19" s="15">
        <f t="shared" si="1"/>
        <v>0</v>
      </c>
      <c r="AN19" s="15">
        <f t="shared" si="1"/>
        <v>0</v>
      </c>
      <c r="AO19" s="15">
        <f>AO5+AO7+AO9+AO11+AO13+AO15+AO17</f>
        <v>0</v>
      </c>
      <c r="AP19" s="15">
        <f t="shared" si="1"/>
        <v>0</v>
      </c>
      <c r="AQ19" s="15">
        <f>AQ5+AQ7+AQ9+AQ11+AQ13+AQ15+AQ17</f>
        <v>0</v>
      </c>
      <c r="AR19" s="15">
        <f t="shared" si="1"/>
        <v>0</v>
      </c>
      <c r="AS19" s="15">
        <f t="shared" si="1"/>
        <v>0</v>
      </c>
      <c r="AT19" s="15">
        <f t="shared" si="1"/>
        <v>0</v>
      </c>
      <c r="AU19" s="15">
        <f t="shared" si="1"/>
        <v>85</v>
      </c>
      <c r="AV19" s="15">
        <f t="shared" si="1"/>
        <v>0</v>
      </c>
      <c r="AW19" s="15">
        <f t="shared" si="1"/>
        <v>0</v>
      </c>
      <c r="AX19" s="15">
        <f t="shared" si="1"/>
        <v>0</v>
      </c>
      <c r="AY19" s="15">
        <f t="shared" si="1"/>
        <v>0</v>
      </c>
      <c r="AZ19" s="15">
        <f t="shared" si="1"/>
        <v>0</v>
      </c>
      <c r="BA19" s="15">
        <f t="shared" si="1"/>
        <v>0</v>
      </c>
      <c r="BB19" s="15">
        <f t="shared" si="1"/>
        <v>0</v>
      </c>
      <c r="BC19" s="15">
        <f t="shared" si="1"/>
        <v>0</v>
      </c>
      <c r="BD19" s="15">
        <f>BD5+BD7+BD9+BD11+BD13+BD15+BD17</f>
        <v>18</v>
      </c>
      <c r="BE19" s="15"/>
      <c r="BF19" s="15">
        <f t="shared" si="1"/>
        <v>0</v>
      </c>
      <c r="BG19" s="15">
        <f t="shared" si="1"/>
        <v>0</v>
      </c>
      <c r="BH19" s="18">
        <v>0</v>
      </c>
      <c r="BI19" s="15">
        <f t="shared" si="1"/>
        <v>3</v>
      </c>
      <c r="BJ19" s="15">
        <f t="shared" si="1"/>
        <v>0</v>
      </c>
      <c r="BK19" s="15">
        <f t="shared" si="1"/>
        <v>0</v>
      </c>
      <c r="BL19" s="15">
        <f t="shared" si="1"/>
        <v>0</v>
      </c>
      <c r="BM19" s="15">
        <f t="shared" si="1"/>
        <v>0</v>
      </c>
      <c r="BN19" s="15">
        <f t="shared" si="1"/>
        <v>0</v>
      </c>
      <c r="BO19" s="15">
        <f t="shared" si="1"/>
        <v>1</v>
      </c>
      <c r="BP19" s="15">
        <f>BP5+BP7+BP9+BP11+BP13+BP15+BP17</f>
        <v>0</v>
      </c>
      <c r="BQ19" s="15">
        <f t="shared" si="1"/>
        <v>8.3000000000000007</v>
      </c>
      <c r="BR19" s="184"/>
    </row>
    <row r="20" spans="1:251" ht="15.75" customHeight="1" thickTop="1" x14ac:dyDescent="0.25">
      <c r="A20" s="255"/>
      <c r="B20" s="74" t="s">
        <v>173</v>
      </c>
      <c r="C20" s="75">
        <v>48.5</v>
      </c>
      <c r="D20" s="75"/>
      <c r="E20" s="75"/>
      <c r="F20" s="75">
        <v>166.6</v>
      </c>
      <c r="G20" s="75"/>
      <c r="H20" s="75">
        <v>54</v>
      </c>
      <c r="I20" s="75"/>
      <c r="J20" s="75">
        <v>156</v>
      </c>
      <c r="K20" s="75">
        <v>262</v>
      </c>
      <c r="L20" s="75">
        <v>210</v>
      </c>
      <c r="M20" s="75">
        <v>390</v>
      </c>
      <c r="N20" s="75">
        <v>400</v>
      </c>
      <c r="O20" s="75">
        <v>180</v>
      </c>
      <c r="P20" s="75">
        <v>233</v>
      </c>
      <c r="Q20" s="75">
        <v>254</v>
      </c>
      <c r="R20" s="75">
        <v>117</v>
      </c>
      <c r="S20" s="75"/>
      <c r="T20" s="75">
        <v>155</v>
      </c>
      <c r="U20" s="75">
        <v>7.2</v>
      </c>
      <c r="V20" s="75">
        <v>26.5</v>
      </c>
      <c r="W20" s="75">
        <v>44</v>
      </c>
      <c r="X20" s="75">
        <v>13.5</v>
      </c>
      <c r="Y20" s="75">
        <v>23</v>
      </c>
      <c r="Z20" s="75">
        <v>22</v>
      </c>
      <c r="AA20" s="75"/>
      <c r="AB20" s="75"/>
      <c r="AC20" s="75">
        <v>60</v>
      </c>
      <c r="AD20" s="75">
        <v>60</v>
      </c>
      <c r="AE20" s="75"/>
      <c r="AF20" s="75">
        <v>115</v>
      </c>
      <c r="AG20" s="75">
        <v>75</v>
      </c>
      <c r="AH20" s="75">
        <v>80.599999999999994</v>
      </c>
      <c r="AI20" s="75">
        <v>26</v>
      </c>
      <c r="AJ20" s="75">
        <v>70</v>
      </c>
      <c r="AK20" s="75">
        <v>82</v>
      </c>
      <c r="AL20" s="75">
        <v>123.3</v>
      </c>
      <c r="AM20" s="75">
        <v>202</v>
      </c>
      <c r="AN20" s="75"/>
      <c r="AO20" s="75"/>
      <c r="AP20" s="75">
        <v>17.3</v>
      </c>
      <c r="AQ20" s="75">
        <v>12.6</v>
      </c>
      <c r="AR20" s="75">
        <v>49</v>
      </c>
      <c r="AS20" s="75">
        <v>22</v>
      </c>
      <c r="AT20" s="75">
        <v>51</v>
      </c>
      <c r="AU20" s="75">
        <v>30</v>
      </c>
      <c r="AV20" s="75">
        <v>29</v>
      </c>
      <c r="AW20" s="75">
        <v>45</v>
      </c>
      <c r="AX20" s="75"/>
      <c r="AY20" s="75">
        <v>36</v>
      </c>
      <c r="AZ20" s="75">
        <v>90.5</v>
      </c>
      <c r="BA20" s="75">
        <v>24</v>
      </c>
      <c r="BB20" s="75">
        <v>37</v>
      </c>
      <c r="BC20" s="75">
        <v>42</v>
      </c>
      <c r="BD20" s="75"/>
      <c r="BE20" s="75"/>
      <c r="BF20" s="75">
        <v>109</v>
      </c>
      <c r="BG20" s="75">
        <v>252.6</v>
      </c>
      <c r="BH20" s="75">
        <v>12</v>
      </c>
      <c r="BI20" s="75">
        <v>53</v>
      </c>
      <c r="BJ20" s="75">
        <v>220</v>
      </c>
      <c r="BK20" s="75">
        <v>300</v>
      </c>
      <c r="BL20" s="75">
        <v>80</v>
      </c>
      <c r="BM20" s="75">
        <v>180</v>
      </c>
      <c r="BN20" s="75"/>
      <c r="BO20" s="75">
        <v>250</v>
      </c>
      <c r="BP20" s="75"/>
      <c r="BQ20" s="75">
        <v>132.19999999999999</v>
      </c>
      <c r="BR20" s="185"/>
    </row>
    <row r="21" spans="1:251" ht="15.75" customHeight="1" x14ac:dyDescent="0.25">
      <c r="A21" s="255"/>
      <c r="B21" s="66" t="s">
        <v>128</v>
      </c>
      <c r="C21" s="67">
        <f>C18*C20/1000</f>
        <v>2.7</v>
      </c>
      <c r="D21" s="67">
        <f t="shared" ref="D21:I21" si="3">D18*D20/1000</f>
        <v>0</v>
      </c>
      <c r="E21" s="67">
        <f t="shared" si="3"/>
        <v>0</v>
      </c>
      <c r="F21" s="67">
        <f t="shared" si="3"/>
        <v>33.299999999999997</v>
      </c>
      <c r="G21" s="67">
        <f t="shared" si="3"/>
        <v>0</v>
      </c>
      <c r="H21" s="67">
        <f t="shared" si="3"/>
        <v>0</v>
      </c>
      <c r="I21" s="67">
        <f t="shared" si="3"/>
        <v>0</v>
      </c>
      <c r="J21" s="67">
        <f t="shared" ref="J21:BO21" si="4">J18*J20/1000</f>
        <v>0</v>
      </c>
      <c r="K21" s="67">
        <f t="shared" si="4"/>
        <v>0</v>
      </c>
      <c r="L21" s="67">
        <f t="shared" si="4"/>
        <v>0</v>
      </c>
      <c r="M21" s="67">
        <f t="shared" si="4"/>
        <v>0</v>
      </c>
      <c r="N21" s="67">
        <f t="shared" si="4"/>
        <v>0</v>
      </c>
      <c r="O21" s="67">
        <f t="shared" si="4"/>
        <v>0</v>
      </c>
      <c r="P21" s="67">
        <f t="shared" si="4"/>
        <v>0</v>
      </c>
      <c r="Q21" s="67">
        <f t="shared" si="4"/>
        <v>0</v>
      </c>
      <c r="R21" s="67">
        <f t="shared" si="4"/>
        <v>0</v>
      </c>
      <c r="S21" s="67">
        <f t="shared" si="4"/>
        <v>0</v>
      </c>
      <c r="T21" s="67">
        <f t="shared" si="4"/>
        <v>0</v>
      </c>
      <c r="U21" s="67">
        <f>U18*U20</f>
        <v>0.7</v>
      </c>
      <c r="V21" s="67">
        <f t="shared" si="4"/>
        <v>0</v>
      </c>
      <c r="W21" s="67">
        <f t="shared" si="4"/>
        <v>0</v>
      </c>
      <c r="X21" s="67">
        <f t="shared" si="4"/>
        <v>0</v>
      </c>
      <c r="Y21" s="67">
        <f t="shared" si="4"/>
        <v>0</v>
      </c>
      <c r="Z21" s="67">
        <f t="shared" si="4"/>
        <v>0</v>
      </c>
      <c r="AA21" s="67">
        <f t="shared" si="4"/>
        <v>0</v>
      </c>
      <c r="AB21" s="67">
        <f t="shared" si="4"/>
        <v>0</v>
      </c>
      <c r="AC21" s="67">
        <f t="shared" si="4"/>
        <v>0</v>
      </c>
      <c r="AD21" s="67">
        <f t="shared" si="4"/>
        <v>0</v>
      </c>
      <c r="AE21" s="67">
        <f t="shared" si="4"/>
        <v>0</v>
      </c>
      <c r="AF21" s="67">
        <f t="shared" si="4"/>
        <v>0</v>
      </c>
      <c r="AG21" s="67">
        <f t="shared" si="4"/>
        <v>0</v>
      </c>
      <c r="AH21" s="67">
        <f t="shared" si="4"/>
        <v>0</v>
      </c>
      <c r="AI21" s="67">
        <f t="shared" si="4"/>
        <v>0</v>
      </c>
      <c r="AJ21" s="67">
        <f t="shared" si="4"/>
        <v>0</v>
      </c>
      <c r="AK21" s="67">
        <f t="shared" si="4"/>
        <v>0</v>
      </c>
      <c r="AL21" s="67">
        <f t="shared" si="4"/>
        <v>0</v>
      </c>
      <c r="AM21" s="67">
        <f t="shared" si="4"/>
        <v>0</v>
      </c>
      <c r="AN21" s="67">
        <f t="shared" si="4"/>
        <v>0</v>
      </c>
      <c r="AO21" s="67">
        <f>AO18*AO20/1000</f>
        <v>0</v>
      </c>
      <c r="AP21" s="67">
        <f t="shared" si="4"/>
        <v>0</v>
      </c>
      <c r="AQ21" s="67">
        <f>AQ18*AQ20/1000</f>
        <v>0</v>
      </c>
      <c r="AR21" s="67">
        <f t="shared" si="4"/>
        <v>0</v>
      </c>
      <c r="AS21" s="67">
        <f t="shared" si="4"/>
        <v>0</v>
      </c>
      <c r="AT21" s="67">
        <f t="shared" si="4"/>
        <v>0</v>
      </c>
      <c r="AU21" s="67">
        <f t="shared" si="4"/>
        <v>1.7</v>
      </c>
      <c r="AV21" s="67">
        <f t="shared" si="4"/>
        <v>0</v>
      </c>
      <c r="AW21" s="67">
        <f t="shared" si="4"/>
        <v>0</v>
      </c>
      <c r="AX21" s="67">
        <f t="shared" si="4"/>
        <v>0</v>
      </c>
      <c r="AY21" s="67">
        <f t="shared" si="4"/>
        <v>0</v>
      </c>
      <c r="AZ21" s="67">
        <f t="shared" si="4"/>
        <v>0</v>
      </c>
      <c r="BA21" s="67">
        <f t="shared" si="4"/>
        <v>0</v>
      </c>
      <c r="BB21" s="67">
        <f t="shared" si="4"/>
        <v>0</v>
      </c>
      <c r="BC21" s="67">
        <f t="shared" si="4"/>
        <v>0</v>
      </c>
      <c r="BD21" s="67">
        <f>BD18*BD20/1000</f>
        <v>0</v>
      </c>
      <c r="BE21" s="67"/>
      <c r="BF21" s="67">
        <f t="shared" si="4"/>
        <v>0</v>
      </c>
      <c r="BG21" s="67">
        <f t="shared" si="4"/>
        <v>0</v>
      </c>
      <c r="BH21" s="67">
        <f t="shared" si="4"/>
        <v>0</v>
      </c>
      <c r="BI21" s="67">
        <f t="shared" si="4"/>
        <v>0.1</v>
      </c>
      <c r="BJ21" s="67">
        <f t="shared" si="4"/>
        <v>0</v>
      </c>
      <c r="BK21" s="67">
        <f t="shared" si="4"/>
        <v>0</v>
      </c>
      <c r="BL21" s="67">
        <f t="shared" si="4"/>
        <v>0</v>
      </c>
      <c r="BM21" s="67">
        <f>BM18*BM20/1000</f>
        <v>0</v>
      </c>
      <c r="BN21" s="67">
        <f t="shared" si="4"/>
        <v>0</v>
      </c>
      <c r="BO21" s="67">
        <f t="shared" si="4"/>
        <v>0.2</v>
      </c>
      <c r="BP21" s="67">
        <f>BP18*BP20/1000</f>
        <v>0</v>
      </c>
      <c r="BQ21" s="67">
        <f>BQ18*BQ20/920</f>
        <v>0.8</v>
      </c>
      <c r="BR21" s="186">
        <f>SUM(C21:BQ21)</f>
        <v>39.5</v>
      </c>
    </row>
    <row r="22" spans="1:251" ht="15.75" customHeight="1" thickBot="1" x14ac:dyDescent="0.3">
      <c r="A22" s="256"/>
      <c r="B22" s="64" t="s">
        <v>130</v>
      </c>
      <c r="C22" s="18">
        <f>C19*C20/1000</f>
        <v>4.0999999999999996</v>
      </c>
      <c r="D22" s="18">
        <f t="shared" ref="D22:I22" si="5">D19*D20/1000</f>
        <v>0</v>
      </c>
      <c r="E22" s="18">
        <f t="shared" si="5"/>
        <v>0</v>
      </c>
      <c r="F22" s="18">
        <f t="shared" si="5"/>
        <v>33.299999999999997</v>
      </c>
      <c r="G22" s="18">
        <f t="shared" si="5"/>
        <v>0</v>
      </c>
      <c r="H22" s="18">
        <f t="shared" si="5"/>
        <v>0</v>
      </c>
      <c r="I22" s="18">
        <f t="shared" si="5"/>
        <v>0</v>
      </c>
      <c r="J22" s="18">
        <f t="shared" ref="J22:BO22" si="6">J19*J20/1000</f>
        <v>0</v>
      </c>
      <c r="K22" s="18">
        <f t="shared" si="6"/>
        <v>0</v>
      </c>
      <c r="L22" s="18">
        <f t="shared" si="6"/>
        <v>0</v>
      </c>
      <c r="M22" s="18">
        <f t="shared" si="6"/>
        <v>0</v>
      </c>
      <c r="N22" s="18">
        <f t="shared" si="6"/>
        <v>0</v>
      </c>
      <c r="O22" s="18">
        <f t="shared" si="6"/>
        <v>0</v>
      </c>
      <c r="P22" s="18">
        <f t="shared" si="6"/>
        <v>0</v>
      </c>
      <c r="Q22" s="18">
        <f t="shared" si="6"/>
        <v>0</v>
      </c>
      <c r="R22" s="18">
        <f t="shared" si="6"/>
        <v>0</v>
      </c>
      <c r="S22" s="18">
        <f t="shared" si="6"/>
        <v>0</v>
      </c>
      <c r="T22" s="18">
        <f t="shared" si="6"/>
        <v>0</v>
      </c>
      <c r="U22" s="18">
        <f>U19*U20</f>
        <v>0.7</v>
      </c>
      <c r="V22" s="18">
        <f t="shared" si="6"/>
        <v>0</v>
      </c>
      <c r="W22" s="18">
        <f t="shared" si="6"/>
        <v>0</v>
      </c>
      <c r="X22" s="18">
        <f t="shared" si="6"/>
        <v>0</v>
      </c>
      <c r="Y22" s="18">
        <f t="shared" si="6"/>
        <v>0</v>
      </c>
      <c r="Z22" s="18">
        <f t="shared" si="6"/>
        <v>0</v>
      </c>
      <c r="AA22" s="18">
        <f t="shared" si="6"/>
        <v>0</v>
      </c>
      <c r="AB22" s="18">
        <f t="shared" si="6"/>
        <v>0</v>
      </c>
      <c r="AC22" s="18">
        <f t="shared" si="6"/>
        <v>0</v>
      </c>
      <c r="AD22" s="18">
        <f t="shared" si="6"/>
        <v>0</v>
      </c>
      <c r="AE22" s="18">
        <f t="shared" si="6"/>
        <v>0</v>
      </c>
      <c r="AF22" s="18">
        <f t="shared" si="6"/>
        <v>0</v>
      </c>
      <c r="AG22" s="18">
        <f t="shared" si="6"/>
        <v>0</v>
      </c>
      <c r="AH22" s="18">
        <f t="shared" si="6"/>
        <v>0</v>
      </c>
      <c r="AI22" s="18">
        <f t="shared" si="6"/>
        <v>0</v>
      </c>
      <c r="AJ22" s="18">
        <f t="shared" si="6"/>
        <v>0</v>
      </c>
      <c r="AK22" s="18">
        <f t="shared" si="6"/>
        <v>0</v>
      </c>
      <c r="AL22" s="18">
        <f t="shared" si="6"/>
        <v>0</v>
      </c>
      <c r="AM22" s="18">
        <f t="shared" si="6"/>
        <v>0</v>
      </c>
      <c r="AN22" s="18">
        <f t="shared" si="6"/>
        <v>0</v>
      </c>
      <c r="AO22" s="18">
        <f>AO19*AO20/1000</f>
        <v>0</v>
      </c>
      <c r="AP22" s="18">
        <f t="shared" si="6"/>
        <v>0</v>
      </c>
      <c r="AQ22" s="18">
        <f>AQ19*AQ20/1000</f>
        <v>0</v>
      </c>
      <c r="AR22" s="18">
        <f t="shared" si="6"/>
        <v>0</v>
      </c>
      <c r="AS22" s="18">
        <f t="shared" si="6"/>
        <v>0</v>
      </c>
      <c r="AT22" s="18">
        <f t="shared" si="6"/>
        <v>0</v>
      </c>
      <c r="AU22" s="18">
        <f t="shared" si="6"/>
        <v>2.6</v>
      </c>
      <c r="AV22" s="18">
        <f t="shared" si="6"/>
        <v>0</v>
      </c>
      <c r="AW22" s="18">
        <f t="shared" si="6"/>
        <v>0</v>
      </c>
      <c r="AX22" s="18">
        <f t="shared" si="6"/>
        <v>0</v>
      </c>
      <c r="AY22" s="18">
        <f t="shared" si="6"/>
        <v>0</v>
      </c>
      <c r="AZ22" s="18">
        <f t="shared" si="6"/>
        <v>0</v>
      </c>
      <c r="BA22" s="18">
        <f t="shared" si="6"/>
        <v>0</v>
      </c>
      <c r="BB22" s="18">
        <f t="shared" si="6"/>
        <v>0</v>
      </c>
      <c r="BC22" s="18">
        <f t="shared" si="6"/>
        <v>0</v>
      </c>
      <c r="BD22" s="18">
        <f>BD19*BD20/1000</f>
        <v>0</v>
      </c>
      <c r="BE22" s="18"/>
      <c r="BF22" s="18">
        <f t="shared" si="6"/>
        <v>0</v>
      </c>
      <c r="BG22" s="18">
        <f t="shared" si="6"/>
        <v>0</v>
      </c>
      <c r="BH22" s="18">
        <f t="shared" si="6"/>
        <v>0</v>
      </c>
      <c r="BI22" s="18">
        <f t="shared" si="6"/>
        <v>0.2</v>
      </c>
      <c r="BJ22" s="18">
        <f t="shared" si="6"/>
        <v>0</v>
      </c>
      <c r="BK22" s="18">
        <f t="shared" si="6"/>
        <v>0</v>
      </c>
      <c r="BL22" s="18">
        <f t="shared" si="6"/>
        <v>0</v>
      </c>
      <c r="BM22" s="18">
        <f>BM19*BM20/1000</f>
        <v>0</v>
      </c>
      <c r="BN22" s="18">
        <f t="shared" si="6"/>
        <v>0</v>
      </c>
      <c r="BO22" s="18">
        <f t="shared" si="6"/>
        <v>0.3</v>
      </c>
      <c r="BP22" s="18">
        <f>BP19*BP20/1000</f>
        <v>0</v>
      </c>
      <c r="BQ22" s="18">
        <f>BQ19*BQ20/920</f>
        <v>1.2</v>
      </c>
      <c r="BR22" s="187">
        <f>SUM(C22:BQ22)</f>
        <v>42.4</v>
      </c>
    </row>
    <row r="23" spans="1:251" ht="15" customHeight="1" thickTop="1" x14ac:dyDescent="0.25">
      <c r="A23" s="294" t="s">
        <v>197</v>
      </c>
      <c r="B23" s="19">
        <v>80</v>
      </c>
      <c r="C23" s="20">
        <f>'[1]ГАСТРОНОМИЯ, ВЫПЕЧКА'!$F$317</f>
        <v>26.6</v>
      </c>
      <c r="D23" s="20"/>
      <c r="E23" s="20"/>
      <c r="F23" s="20"/>
      <c r="G23" s="20"/>
      <c r="H23" s="20"/>
      <c r="I23" s="20"/>
      <c r="J23" s="20"/>
      <c r="K23" s="20"/>
      <c r="L23" s="20"/>
      <c r="M23" s="20">
        <f>'[1]ГАСТРОНОМИЯ, ВЫПЕЧКА'!$F$318</f>
        <v>3.5</v>
      </c>
      <c r="N23" s="20"/>
      <c r="O23" s="20"/>
      <c r="P23" s="20"/>
      <c r="Q23" s="20"/>
      <c r="R23" s="20"/>
      <c r="S23" s="20"/>
      <c r="T23" s="20"/>
      <c r="U23" s="20">
        <f>'[1]ГАСТРОНОМИЯ, ВЫПЕЧКА'!$F$320</f>
        <v>0.1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>
        <f>'[1]ГАСТРОНОМИЯ, ВЫПЕЧКА'!$F$316</f>
        <v>53.3</v>
      </c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>
        <f>'[1]ГАСТРОНОМИЯ, ВЫПЕЧКА'!$F$321</f>
        <v>6.6</v>
      </c>
      <c r="BJ23" s="20"/>
      <c r="BK23" s="20"/>
      <c r="BL23" s="20"/>
      <c r="BM23" s="20"/>
      <c r="BN23" s="21"/>
      <c r="BO23" s="22">
        <f>'[1]ГАСТРОНОМИЯ, ВЫПЕЧКА'!$F$322</f>
        <v>0.6</v>
      </c>
      <c r="BP23" s="22"/>
      <c r="BQ23" s="20">
        <f>'[1]ГАСТРОНОМИЯ, ВЫПЕЧКА'!$F$319</f>
        <v>1.3</v>
      </c>
    </row>
    <row r="24" spans="1:251" ht="15" customHeight="1" x14ac:dyDescent="0.25">
      <c r="A24" s="236"/>
      <c r="B24" s="9">
        <v>80</v>
      </c>
      <c r="C24" s="10">
        <f>'[1]ГАСТРОНОМИЯ, ВЫПЕЧКА'!$F$317</f>
        <v>26.6</v>
      </c>
      <c r="D24" s="10"/>
      <c r="E24" s="10"/>
      <c r="F24" s="10"/>
      <c r="G24" s="10"/>
      <c r="H24" s="10"/>
      <c r="I24" s="10"/>
      <c r="J24" s="10"/>
      <c r="K24" s="10"/>
      <c r="L24" s="10"/>
      <c r="M24" s="10">
        <f>'[1]ГАСТРОНОМИЯ, ВЫПЕЧКА'!$F$318</f>
        <v>3.5</v>
      </c>
      <c r="N24" s="10"/>
      <c r="O24" s="10"/>
      <c r="P24" s="10"/>
      <c r="Q24" s="10"/>
      <c r="R24" s="10"/>
      <c r="S24" s="10"/>
      <c r="T24" s="10"/>
      <c r="U24" s="10">
        <f>'[1]ГАСТРОНОМИЯ, ВЫПЕЧКА'!$F$320</f>
        <v>0.1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>
        <f>'[1]ГАСТРОНОМИЯ, ВЫПЕЧКА'!$F$316</f>
        <v>53.3</v>
      </c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>
        <f>'[1]ГАСТРОНОМИЯ, ВЫПЕЧКА'!$F$321</f>
        <v>6.6</v>
      </c>
      <c r="BJ24" s="10"/>
      <c r="BK24" s="10"/>
      <c r="BL24" s="10"/>
      <c r="BM24" s="10"/>
      <c r="BN24" s="23"/>
      <c r="BO24" s="11">
        <f>'[1]ГАСТРОНОМИЯ, ВЫПЕЧКА'!$F$322</f>
        <v>0.6</v>
      </c>
      <c r="BP24" s="11"/>
      <c r="BQ24" s="10">
        <f>'[1]ГАСТРОНОМИЯ, ВЫПЕЧКА'!$F$319</f>
        <v>1.3</v>
      </c>
    </row>
    <row r="25" spans="1:251" ht="15.75" customHeight="1" x14ac:dyDescent="0.25">
      <c r="A25" s="292" t="s">
        <v>73</v>
      </c>
      <c r="B25" s="6">
        <v>100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>
        <f>'[1]ФРУКТЫ, ОВОЩИ'!$F$17</f>
        <v>100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8"/>
      <c r="BO25" s="8"/>
      <c r="BP25" s="8"/>
      <c r="BQ25" s="7"/>
    </row>
    <row r="26" spans="1:251" ht="15.75" customHeight="1" x14ac:dyDescent="0.25">
      <c r="A26" s="292"/>
      <c r="B26" s="9">
        <v>100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2">
        <f>'[1]ФРУКТЫ, ОВОЩИ'!$F$17</f>
        <v>100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1"/>
      <c r="BO26" s="11"/>
      <c r="BP26" s="11"/>
      <c r="BQ26" s="10"/>
    </row>
    <row r="27" spans="1:251" ht="15.75" hidden="1" customHeight="1" x14ac:dyDescent="0.25">
      <c r="A27" s="292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24"/>
      <c r="BH27" s="7"/>
      <c r="BI27" s="7"/>
      <c r="BJ27" s="7"/>
      <c r="BK27" s="7"/>
      <c r="BL27" s="7"/>
      <c r="BM27" s="7"/>
      <c r="BN27" s="8"/>
      <c r="BO27" s="8"/>
      <c r="BP27" s="8"/>
      <c r="BQ27" s="7"/>
    </row>
    <row r="28" spans="1:251" ht="15.75" hidden="1" customHeight="1" x14ac:dyDescent="0.25">
      <c r="A28" s="292"/>
      <c r="B28" s="11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3"/>
      <c r="BO28" s="13"/>
      <c r="BP28" s="13"/>
      <c r="BQ28" s="12"/>
    </row>
    <row r="29" spans="1:251" ht="15" customHeight="1" x14ac:dyDescent="0.25">
      <c r="A29" s="292" t="s">
        <v>202</v>
      </c>
      <c r="B29" s="6">
        <v>200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>
        <f>[1]НАПИТКИ!$Q$359</f>
        <v>50</v>
      </c>
      <c r="AQ29" s="7">
        <f>[1]НАПИТКИ!$Q$360</f>
        <v>50</v>
      </c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>
        <f>[1]НАПИТКИ!$Q$361</f>
        <v>7</v>
      </c>
      <c r="BJ29" s="7"/>
      <c r="BK29" s="7"/>
      <c r="BL29" s="7">
        <f>[1]НАПИТКИ!$Q$362</f>
        <v>6</v>
      </c>
      <c r="BM29" s="7"/>
      <c r="BN29" s="8"/>
      <c r="BO29" s="8"/>
      <c r="BP29" s="8"/>
      <c r="BQ29" s="7"/>
    </row>
    <row r="30" spans="1:251" ht="15" customHeight="1" x14ac:dyDescent="0.25">
      <c r="A30" s="292"/>
      <c r="B30" s="3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3"/>
      <c r="BO30" s="13"/>
      <c r="BP30" s="13"/>
      <c r="BQ30" s="12"/>
    </row>
    <row r="31" spans="1:251" s="2" customFormat="1" ht="15.75" customHeight="1" x14ac:dyDescent="0.25">
      <c r="A31" s="293" t="s">
        <v>229</v>
      </c>
      <c r="B31" s="17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5"/>
      <c r="BP31" s="125"/>
      <c r="BQ31" s="125"/>
      <c r="BR31" s="180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1"/>
      <c r="GL31" s="181"/>
      <c r="GM31" s="181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1"/>
      <c r="HB31" s="181"/>
      <c r="HC31" s="181"/>
      <c r="HD31" s="181"/>
      <c r="HE31" s="181"/>
      <c r="HF31" s="181"/>
      <c r="HG31" s="181"/>
      <c r="HH31" s="181"/>
      <c r="HI31" s="181"/>
      <c r="HJ31" s="181"/>
      <c r="HK31" s="181"/>
      <c r="HL31" s="181"/>
      <c r="HM31" s="181"/>
      <c r="HN31" s="181"/>
      <c r="HO31" s="181"/>
      <c r="HP31" s="181"/>
      <c r="HQ31" s="181"/>
      <c r="HR31" s="181"/>
      <c r="HS31" s="181"/>
      <c r="HT31" s="181"/>
      <c r="HU31" s="181"/>
      <c r="HV31" s="181"/>
      <c r="HW31" s="181"/>
      <c r="HX31" s="181"/>
      <c r="HY31" s="181"/>
      <c r="HZ31" s="181"/>
      <c r="IA31" s="181"/>
      <c r="IB31" s="181"/>
      <c r="IC31" s="181"/>
      <c r="ID31" s="181"/>
      <c r="IE31" s="181"/>
      <c r="IF31" s="181"/>
      <c r="IG31" s="181"/>
      <c r="IH31" s="181"/>
      <c r="II31" s="181"/>
      <c r="IJ31" s="181"/>
      <c r="IK31" s="181"/>
      <c r="IL31" s="181"/>
      <c r="IM31" s="181"/>
      <c r="IN31" s="181"/>
      <c r="IO31" s="181"/>
      <c r="IP31" s="181"/>
      <c r="IQ31" s="181"/>
    </row>
    <row r="32" spans="1:251" s="2" customFormat="1" ht="15.75" customHeight="1" thickBot="1" x14ac:dyDescent="0.3">
      <c r="A32" s="240"/>
      <c r="B32" s="174">
        <v>200</v>
      </c>
      <c r="C32" s="128"/>
      <c r="D32" s="128"/>
      <c r="E32" s="128">
        <v>200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9"/>
      <c r="BP32" s="129"/>
      <c r="BQ32" s="129"/>
      <c r="BR32" s="180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1"/>
      <c r="DX32" s="181"/>
      <c r="DY32" s="181"/>
      <c r="DZ32" s="181"/>
      <c r="EA32" s="181"/>
      <c r="EB32" s="181"/>
      <c r="EC32" s="181"/>
      <c r="ED32" s="181"/>
      <c r="EE32" s="181"/>
      <c r="EF32" s="181"/>
      <c r="EG32" s="181"/>
      <c r="EH32" s="181"/>
      <c r="EI32" s="181"/>
      <c r="EJ32" s="181"/>
      <c r="EK32" s="181"/>
      <c r="EL32" s="181"/>
      <c r="EM32" s="181"/>
      <c r="EN32" s="181"/>
      <c r="EO32" s="181"/>
      <c r="EP32" s="181"/>
      <c r="EQ32" s="181"/>
      <c r="ER32" s="181"/>
      <c r="ES32" s="181"/>
      <c r="ET32" s="181"/>
      <c r="EU32" s="181"/>
      <c r="EV32" s="181"/>
      <c r="EW32" s="181"/>
      <c r="EX32" s="181"/>
      <c r="EY32" s="181"/>
      <c r="EZ32" s="181"/>
      <c r="FA32" s="181"/>
      <c r="FB32" s="181"/>
      <c r="FC32" s="181"/>
      <c r="FD32" s="181"/>
      <c r="FE32" s="181"/>
      <c r="FF32" s="181"/>
      <c r="FG32" s="181"/>
      <c r="FH32" s="181"/>
      <c r="FI32" s="181"/>
      <c r="FJ32" s="181"/>
      <c r="FK32" s="181"/>
      <c r="FL32" s="181"/>
      <c r="FM32" s="181"/>
      <c r="FN32" s="181"/>
      <c r="FO32" s="181"/>
      <c r="FP32" s="181"/>
      <c r="FQ32" s="181"/>
      <c r="FR32" s="181"/>
      <c r="FS32" s="181"/>
      <c r="FT32" s="181"/>
      <c r="FU32" s="181"/>
      <c r="FV32" s="181"/>
      <c r="FW32" s="181"/>
      <c r="FX32" s="181"/>
      <c r="FY32" s="181"/>
      <c r="FZ32" s="181"/>
      <c r="GA32" s="181"/>
      <c r="GB32" s="181"/>
      <c r="GC32" s="181"/>
      <c r="GD32" s="181"/>
      <c r="GE32" s="181"/>
      <c r="GF32" s="181"/>
      <c r="GG32" s="181"/>
      <c r="GH32" s="181"/>
      <c r="GI32" s="181"/>
      <c r="GJ32" s="181"/>
      <c r="GK32" s="181"/>
      <c r="GL32" s="181"/>
      <c r="GM32" s="181"/>
      <c r="GN32" s="181"/>
      <c r="GO32" s="181"/>
      <c r="GP32" s="181"/>
      <c r="GQ32" s="181"/>
      <c r="GR32" s="181"/>
      <c r="GS32" s="181"/>
      <c r="GT32" s="181"/>
      <c r="GU32" s="181"/>
      <c r="GV32" s="181"/>
      <c r="GW32" s="181"/>
      <c r="GX32" s="181"/>
      <c r="GY32" s="181"/>
      <c r="GZ32" s="181"/>
      <c r="HA32" s="181"/>
      <c r="HB32" s="181"/>
      <c r="HC32" s="181"/>
      <c r="HD32" s="181"/>
      <c r="HE32" s="181"/>
      <c r="HF32" s="181"/>
      <c r="HG32" s="181"/>
      <c r="HH32" s="181"/>
      <c r="HI32" s="181"/>
      <c r="HJ32" s="181"/>
      <c r="HK32" s="181"/>
      <c r="HL32" s="181"/>
      <c r="HM32" s="181"/>
      <c r="HN32" s="181"/>
      <c r="HO32" s="181"/>
      <c r="HP32" s="181"/>
      <c r="HQ32" s="181"/>
      <c r="HR32" s="181"/>
      <c r="HS32" s="181"/>
      <c r="HT32" s="181"/>
      <c r="HU32" s="181"/>
      <c r="HV32" s="181"/>
      <c r="HW32" s="181"/>
      <c r="HX32" s="181"/>
      <c r="HY32" s="181"/>
      <c r="HZ32" s="181"/>
      <c r="IA32" s="181"/>
      <c r="IB32" s="181"/>
      <c r="IC32" s="181"/>
      <c r="ID32" s="181"/>
      <c r="IE32" s="181"/>
      <c r="IF32" s="181"/>
      <c r="IG32" s="181"/>
      <c r="IH32" s="181"/>
      <c r="II32" s="181"/>
      <c r="IJ32" s="181"/>
      <c r="IK32" s="181"/>
      <c r="IL32" s="181"/>
      <c r="IM32" s="181"/>
      <c r="IN32" s="181"/>
      <c r="IO32" s="181"/>
      <c r="IP32" s="181"/>
      <c r="IQ32" s="181"/>
    </row>
    <row r="33" spans="1:70" ht="15.75" hidden="1" customHeight="1" x14ac:dyDescent="0.25">
      <c r="A33" s="292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8"/>
      <c r="BO33" s="8"/>
      <c r="BP33" s="8"/>
      <c r="BQ33" s="7"/>
    </row>
    <row r="34" spans="1:70" ht="15.75" hidden="1" customHeight="1" thickBot="1" x14ac:dyDescent="0.3">
      <c r="A34" s="292"/>
      <c r="B34" s="11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1"/>
      <c r="BO34" s="11"/>
      <c r="BP34" s="11"/>
      <c r="BQ34" s="10"/>
    </row>
    <row r="35" spans="1:70" ht="15.75" customHeight="1" thickTop="1" x14ac:dyDescent="0.25">
      <c r="A35" s="244" t="s">
        <v>85</v>
      </c>
      <c r="B35" s="63" t="s">
        <v>128</v>
      </c>
      <c r="C35" s="17">
        <f>C23+C25+C27+C29+C31+C33</f>
        <v>26.6</v>
      </c>
      <c r="D35" s="17">
        <f t="shared" ref="D35:I35" si="7">D23+D25+D27+D29+D31+D33</f>
        <v>0</v>
      </c>
      <c r="E35" s="17">
        <f t="shared" si="7"/>
        <v>0</v>
      </c>
      <c r="F35" s="17">
        <f t="shared" si="7"/>
        <v>0</v>
      </c>
      <c r="G35" s="17">
        <f t="shared" si="7"/>
        <v>0</v>
      </c>
      <c r="H35" s="17">
        <f t="shared" si="7"/>
        <v>0</v>
      </c>
      <c r="I35" s="17">
        <f t="shared" si="7"/>
        <v>0</v>
      </c>
      <c r="J35" s="17">
        <f t="shared" ref="J35:BQ36" si="8">J23+J25+J27+J29+J31+J33</f>
        <v>0</v>
      </c>
      <c r="K35" s="17">
        <f t="shared" si="8"/>
        <v>0</v>
      </c>
      <c r="L35" s="17">
        <f t="shared" si="8"/>
        <v>0</v>
      </c>
      <c r="M35" s="17">
        <f t="shared" si="8"/>
        <v>3.5</v>
      </c>
      <c r="N35" s="17">
        <f t="shared" si="8"/>
        <v>0</v>
      </c>
      <c r="O35" s="17">
        <f t="shared" si="8"/>
        <v>0</v>
      </c>
      <c r="P35" s="17">
        <f t="shared" si="8"/>
        <v>0</v>
      </c>
      <c r="Q35" s="17">
        <f t="shared" si="8"/>
        <v>0</v>
      </c>
      <c r="R35" s="17">
        <f t="shared" si="8"/>
        <v>0</v>
      </c>
      <c r="S35" s="17">
        <f t="shared" si="8"/>
        <v>0</v>
      </c>
      <c r="T35" s="17">
        <f t="shared" si="8"/>
        <v>0</v>
      </c>
      <c r="U35" s="17">
        <f t="shared" si="8"/>
        <v>0.1</v>
      </c>
      <c r="V35" s="17">
        <f t="shared" si="8"/>
        <v>0</v>
      </c>
      <c r="W35" s="17">
        <f t="shared" si="8"/>
        <v>0</v>
      </c>
      <c r="X35" s="17">
        <f t="shared" si="8"/>
        <v>0</v>
      </c>
      <c r="Y35" s="17">
        <f t="shared" si="8"/>
        <v>0</v>
      </c>
      <c r="Z35" s="17">
        <f t="shared" si="8"/>
        <v>0</v>
      </c>
      <c r="AA35" s="17">
        <f t="shared" si="8"/>
        <v>0</v>
      </c>
      <c r="AB35" s="17">
        <f t="shared" si="8"/>
        <v>0</v>
      </c>
      <c r="AC35" s="17">
        <f t="shared" si="8"/>
        <v>0</v>
      </c>
      <c r="AD35" s="17">
        <f t="shared" si="8"/>
        <v>0</v>
      </c>
      <c r="AE35" s="17">
        <f t="shared" si="8"/>
        <v>0</v>
      </c>
      <c r="AF35" s="17">
        <f t="shared" si="8"/>
        <v>0</v>
      </c>
      <c r="AG35" s="17">
        <f t="shared" si="8"/>
        <v>0</v>
      </c>
      <c r="AH35" s="17">
        <f t="shared" si="8"/>
        <v>0</v>
      </c>
      <c r="AI35" s="17">
        <f t="shared" si="8"/>
        <v>100</v>
      </c>
      <c r="AJ35" s="17">
        <f t="shared" si="8"/>
        <v>0</v>
      </c>
      <c r="AK35" s="17">
        <f t="shared" si="8"/>
        <v>0</v>
      </c>
      <c r="AL35" s="17">
        <f t="shared" si="8"/>
        <v>0</v>
      </c>
      <c r="AM35" s="17">
        <f t="shared" si="8"/>
        <v>0</v>
      </c>
      <c r="AN35" s="17">
        <f t="shared" si="8"/>
        <v>0</v>
      </c>
      <c r="AO35" s="17">
        <f>AO23+AO25+AO27+AO29+AO31+AO33</f>
        <v>0</v>
      </c>
      <c r="AP35" s="17">
        <f t="shared" si="8"/>
        <v>50</v>
      </c>
      <c r="AQ35" s="17">
        <f>AQ23+AQ25+AQ27+AQ29+AQ31+AQ33</f>
        <v>50</v>
      </c>
      <c r="AR35" s="17">
        <f t="shared" si="8"/>
        <v>0</v>
      </c>
      <c r="AS35" s="17">
        <f t="shared" si="8"/>
        <v>0</v>
      </c>
      <c r="AT35" s="17">
        <f t="shared" si="8"/>
        <v>0</v>
      </c>
      <c r="AU35" s="17">
        <f t="shared" si="8"/>
        <v>53.3</v>
      </c>
      <c r="AV35" s="17">
        <f t="shared" si="8"/>
        <v>0</v>
      </c>
      <c r="AW35" s="17">
        <f t="shared" si="8"/>
        <v>0</v>
      </c>
      <c r="AX35" s="17">
        <f t="shared" si="8"/>
        <v>0</v>
      </c>
      <c r="AY35" s="17">
        <f t="shared" si="8"/>
        <v>0</v>
      </c>
      <c r="AZ35" s="17">
        <f t="shared" si="8"/>
        <v>0</v>
      </c>
      <c r="BA35" s="17">
        <f t="shared" si="8"/>
        <v>0</v>
      </c>
      <c r="BB35" s="17">
        <f t="shared" si="8"/>
        <v>0</v>
      </c>
      <c r="BC35" s="17">
        <f t="shared" si="8"/>
        <v>0</v>
      </c>
      <c r="BD35" s="17">
        <f>BD23+BD25+BD27+BD29+BD31+BD33</f>
        <v>0</v>
      </c>
      <c r="BE35" s="17"/>
      <c r="BF35" s="17">
        <f t="shared" si="8"/>
        <v>0</v>
      </c>
      <c r="BG35" s="17">
        <f t="shared" si="8"/>
        <v>0</v>
      </c>
      <c r="BH35" s="17">
        <v>0</v>
      </c>
      <c r="BI35" s="17">
        <f t="shared" si="8"/>
        <v>13.6</v>
      </c>
      <c r="BJ35" s="17">
        <f t="shared" si="8"/>
        <v>0</v>
      </c>
      <c r="BK35" s="17">
        <f t="shared" si="8"/>
        <v>0</v>
      </c>
      <c r="BL35" s="17">
        <f t="shared" si="8"/>
        <v>6</v>
      </c>
      <c r="BM35" s="17">
        <f t="shared" si="8"/>
        <v>0</v>
      </c>
      <c r="BN35" s="17">
        <f t="shared" si="8"/>
        <v>0</v>
      </c>
      <c r="BO35" s="17">
        <f t="shared" si="8"/>
        <v>0.6</v>
      </c>
      <c r="BP35" s="17">
        <f>BP23+BP25+BP27+BP29+BP31+BP33</f>
        <v>0</v>
      </c>
      <c r="BQ35" s="17">
        <f t="shared" si="8"/>
        <v>1.3</v>
      </c>
    </row>
    <row r="36" spans="1:70" ht="15.75" customHeight="1" thickBot="1" x14ac:dyDescent="0.3">
      <c r="A36" s="245"/>
      <c r="B36" s="71" t="s">
        <v>130</v>
      </c>
      <c r="C36" s="15">
        <f>C24+C26+C28+C30+C32+C34</f>
        <v>26.6</v>
      </c>
      <c r="D36" s="15">
        <f t="shared" ref="D36:I36" si="9">D24+D26+D28+D30+D32+D34</f>
        <v>0</v>
      </c>
      <c r="E36" s="15">
        <f t="shared" si="9"/>
        <v>200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0</v>
      </c>
      <c r="J36" s="15">
        <f t="shared" si="8"/>
        <v>0</v>
      </c>
      <c r="K36" s="15">
        <f t="shared" si="8"/>
        <v>0</v>
      </c>
      <c r="L36" s="15">
        <f t="shared" si="8"/>
        <v>0</v>
      </c>
      <c r="M36" s="15">
        <f t="shared" si="8"/>
        <v>3.5</v>
      </c>
      <c r="N36" s="15">
        <f t="shared" si="8"/>
        <v>0</v>
      </c>
      <c r="O36" s="15">
        <f t="shared" si="8"/>
        <v>0</v>
      </c>
      <c r="P36" s="15">
        <f t="shared" si="8"/>
        <v>0</v>
      </c>
      <c r="Q36" s="15">
        <f t="shared" si="8"/>
        <v>0</v>
      </c>
      <c r="R36" s="15">
        <f t="shared" si="8"/>
        <v>0</v>
      </c>
      <c r="S36" s="15">
        <f t="shared" si="8"/>
        <v>0</v>
      </c>
      <c r="T36" s="15">
        <f t="shared" si="8"/>
        <v>0</v>
      </c>
      <c r="U36" s="15">
        <f t="shared" si="8"/>
        <v>0.1</v>
      </c>
      <c r="V36" s="15">
        <f t="shared" si="8"/>
        <v>0</v>
      </c>
      <c r="W36" s="15">
        <f t="shared" si="8"/>
        <v>0</v>
      </c>
      <c r="X36" s="15">
        <f t="shared" si="8"/>
        <v>0</v>
      </c>
      <c r="Y36" s="15">
        <f t="shared" si="8"/>
        <v>0</v>
      </c>
      <c r="Z36" s="15">
        <f t="shared" si="8"/>
        <v>0</v>
      </c>
      <c r="AA36" s="15">
        <f t="shared" si="8"/>
        <v>0</v>
      </c>
      <c r="AB36" s="15">
        <f t="shared" si="8"/>
        <v>0</v>
      </c>
      <c r="AC36" s="15">
        <f t="shared" si="8"/>
        <v>0</v>
      </c>
      <c r="AD36" s="15">
        <f t="shared" si="8"/>
        <v>0</v>
      </c>
      <c r="AE36" s="15">
        <f t="shared" si="8"/>
        <v>0</v>
      </c>
      <c r="AF36" s="15">
        <f t="shared" si="8"/>
        <v>0</v>
      </c>
      <c r="AG36" s="15">
        <f t="shared" si="8"/>
        <v>0</v>
      </c>
      <c r="AH36" s="15">
        <f t="shared" si="8"/>
        <v>0</v>
      </c>
      <c r="AI36" s="15">
        <f t="shared" si="8"/>
        <v>100</v>
      </c>
      <c r="AJ36" s="15">
        <f t="shared" si="8"/>
        <v>0</v>
      </c>
      <c r="AK36" s="15">
        <f t="shared" si="8"/>
        <v>0</v>
      </c>
      <c r="AL36" s="15">
        <f t="shared" si="8"/>
        <v>0</v>
      </c>
      <c r="AM36" s="15">
        <f t="shared" si="8"/>
        <v>0</v>
      </c>
      <c r="AN36" s="15">
        <f t="shared" si="8"/>
        <v>0</v>
      </c>
      <c r="AO36" s="15">
        <f>AO24+AO26+AO28+AO30+AO32+AO34</f>
        <v>0</v>
      </c>
      <c r="AP36" s="15">
        <f t="shared" si="8"/>
        <v>0</v>
      </c>
      <c r="AQ36" s="15">
        <f>AQ24+AQ26+AQ28+AQ30+AQ32+AQ34</f>
        <v>0</v>
      </c>
      <c r="AR36" s="15">
        <f t="shared" si="8"/>
        <v>0</v>
      </c>
      <c r="AS36" s="15">
        <f t="shared" si="8"/>
        <v>0</v>
      </c>
      <c r="AT36" s="15">
        <f t="shared" si="8"/>
        <v>0</v>
      </c>
      <c r="AU36" s="15">
        <f t="shared" si="8"/>
        <v>53.3</v>
      </c>
      <c r="AV36" s="15">
        <f t="shared" si="8"/>
        <v>0</v>
      </c>
      <c r="AW36" s="15">
        <f t="shared" si="8"/>
        <v>0</v>
      </c>
      <c r="AX36" s="15">
        <f t="shared" si="8"/>
        <v>0</v>
      </c>
      <c r="AY36" s="15">
        <f t="shared" si="8"/>
        <v>0</v>
      </c>
      <c r="AZ36" s="15">
        <f t="shared" si="8"/>
        <v>0</v>
      </c>
      <c r="BA36" s="15">
        <f t="shared" si="8"/>
        <v>0</v>
      </c>
      <c r="BB36" s="15">
        <f t="shared" si="8"/>
        <v>0</v>
      </c>
      <c r="BC36" s="15">
        <f t="shared" si="8"/>
        <v>0</v>
      </c>
      <c r="BD36" s="15">
        <f>BD24+BD26+BD28+BD30+BD32+BD34</f>
        <v>0</v>
      </c>
      <c r="BE36" s="15"/>
      <c r="BF36" s="15">
        <f t="shared" si="8"/>
        <v>0</v>
      </c>
      <c r="BG36" s="15">
        <f t="shared" si="8"/>
        <v>0</v>
      </c>
      <c r="BH36" s="18">
        <v>0</v>
      </c>
      <c r="BI36" s="15">
        <f t="shared" si="8"/>
        <v>6.6</v>
      </c>
      <c r="BJ36" s="15">
        <f t="shared" si="8"/>
        <v>0</v>
      </c>
      <c r="BK36" s="15">
        <f t="shared" si="8"/>
        <v>0</v>
      </c>
      <c r="BL36" s="15">
        <f t="shared" si="8"/>
        <v>0</v>
      </c>
      <c r="BM36" s="15">
        <f t="shared" si="8"/>
        <v>0</v>
      </c>
      <c r="BN36" s="15">
        <f t="shared" si="8"/>
        <v>0</v>
      </c>
      <c r="BO36" s="15">
        <f t="shared" si="8"/>
        <v>0.6</v>
      </c>
      <c r="BP36" s="15">
        <f>BP24+BP26+BP28+BP30+BP32+BP34</f>
        <v>0</v>
      </c>
      <c r="BQ36" s="15">
        <f t="shared" si="8"/>
        <v>1.3</v>
      </c>
    </row>
    <row r="37" spans="1:70" ht="15.75" customHeight="1" thickTop="1" x14ac:dyDescent="0.25">
      <c r="A37" s="245"/>
      <c r="B37" s="74" t="s">
        <v>173</v>
      </c>
      <c r="C37" s="75">
        <v>48.5</v>
      </c>
      <c r="D37" s="75"/>
      <c r="E37" s="75"/>
      <c r="F37" s="75">
        <v>166.6</v>
      </c>
      <c r="G37" s="75"/>
      <c r="H37" s="75">
        <v>54</v>
      </c>
      <c r="I37" s="75"/>
      <c r="J37" s="75">
        <v>156</v>
      </c>
      <c r="K37" s="75">
        <v>262</v>
      </c>
      <c r="L37" s="75">
        <v>210</v>
      </c>
      <c r="M37" s="75">
        <v>390</v>
      </c>
      <c r="N37" s="75">
        <v>400</v>
      </c>
      <c r="O37" s="75">
        <v>180</v>
      </c>
      <c r="P37" s="75">
        <v>233</v>
      </c>
      <c r="Q37" s="75">
        <v>254</v>
      </c>
      <c r="R37" s="75">
        <v>117</v>
      </c>
      <c r="S37" s="75"/>
      <c r="T37" s="75">
        <v>155</v>
      </c>
      <c r="U37" s="75">
        <v>7.2</v>
      </c>
      <c r="V37" s="75">
        <v>26.5</v>
      </c>
      <c r="W37" s="75">
        <v>44</v>
      </c>
      <c r="X37" s="75">
        <v>13.5</v>
      </c>
      <c r="Y37" s="75">
        <v>23</v>
      </c>
      <c r="Z37" s="75">
        <v>22</v>
      </c>
      <c r="AA37" s="75"/>
      <c r="AB37" s="75"/>
      <c r="AC37" s="75">
        <v>60</v>
      </c>
      <c r="AD37" s="75">
        <v>60</v>
      </c>
      <c r="AE37" s="75"/>
      <c r="AF37" s="75">
        <v>115</v>
      </c>
      <c r="AG37" s="75">
        <v>75</v>
      </c>
      <c r="AH37" s="75">
        <v>80.599999999999994</v>
      </c>
      <c r="AI37" s="75">
        <v>26</v>
      </c>
      <c r="AJ37" s="75">
        <v>70</v>
      </c>
      <c r="AK37" s="75">
        <v>82</v>
      </c>
      <c r="AL37" s="75">
        <v>123.3</v>
      </c>
      <c r="AM37" s="75">
        <v>202</v>
      </c>
      <c r="AN37" s="75"/>
      <c r="AO37" s="75"/>
      <c r="AP37" s="75">
        <v>17.3</v>
      </c>
      <c r="AQ37" s="75">
        <v>12.6</v>
      </c>
      <c r="AR37" s="75">
        <v>49</v>
      </c>
      <c r="AS37" s="75">
        <v>22</v>
      </c>
      <c r="AT37" s="75">
        <v>51</v>
      </c>
      <c r="AU37" s="75">
        <v>30</v>
      </c>
      <c r="AV37" s="75">
        <v>29</v>
      </c>
      <c r="AW37" s="75">
        <v>45</v>
      </c>
      <c r="AX37" s="75"/>
      <c r="AY37" s="75">
        <v>36</v>
      </c>
      <c r="AZ37" s="75">
        <v>90.5</v>
      </c>
      <c r="BA37" s="75">
        <v>24</v>
      </c>
      <c r="BB37" s="75">
        <v>37</v>
      </c>
      <c r="BC37" s="75">
        <v>42</v>
      </c>
      <c r="BD37" s="75"/>
      <c r="BE37" s="75"/>
      <c r="BF37" s="75">
        <v>109</v>
      </c>
      <c r="BG37" s="75">
        <v>252.6</v>
      </c>
      <c r="BH37" s="75">
        <v>12</v>
      </c>
      <c r="BI37" s="75">
        <v>53</v>
      </c>
      <c r="BJ37" s="75">
        <v>220</v>
      </c>
      <c r="BK37" s="75">
        <v>300</v>
      </c>
      <c r="BL37" s="75">
        <v>80</v>
      </c>
      <c r="BM37" s="75">
        <v>180</v>
      </c>
      <c r="BN37" s="75"/>
      <c r="BO37" s="75">
        <v>250</v>
      </c>
      <c r="BP37" s="75"/>
      <c r="BQ37" s="75">
        <v>132.19999999999999</v>
      </c>
      <c r="BR37" s="185"/>
    </row>
    <row r="38" spans="1:70" ht="15.75" customHeight="1" x14ac:dyDescent="0.25">
      <c r="A38" s="245"/>
      <c r="B38" s="66" t="s">
        <v>128</v>
      </c>
      <c r="C38" s="67">
        <f>C35*C37/1000</f>
        <v>1.3</v>
      </c>
      <c r="D38" s="67">
        <f t="shared" ref="D38:I38" si="10">D35*D37/1000</f>
        <v>0</v>
      </c>
      <c r="E38" s="67">
        <f t="shared" si="10"/>
        <v>0</v>
      </c>
      <c r="F38" s="67">
        <f t="shared" si="10"/>
        <v>0</v>
      </c>
      <c r="G38" s="67">
        <f t="shared" si="10"/>
        <v>0</v>
      </c>
      <c r="H38" s="67">
        <f t="shared" si="10"/>
        <v>0</v>
      </c>
      <c r="I38" s="67">
        <f t="shared" si="10"/>
        <v>0</v>
      </c>
      <c r="J38" s="67">
        <f t="shared" ref="J38:T38" si="11">J35*J37/1000</f>
        <v>0</v>
      </c>
      <c r="K38" s="67">
        <f t="shared" si="11"/>
        <v>0</v>
      </c>
      <c r="L38" s="67">
        <f t="shared" si="11"/>
        <v>0</v>
      </c>
      <c r="M38" s="67">
        <f t="shared" si="11"/>
        <v>1.4</v>
      </c>
      <c r="N38" s="67">
        <f t="shared" si="11"/>
        <v>0</v>
      </c>
      <c r="O38" s="67">
        <f t="shared" si="11"/>
        <v>0</v>
      </c>
      <c r="P38" s="67">
        <f t="shared" si="11"/>
        <v>0</v>
      </c>
      <c r="Q38" s="67">
        <f t="shared" si="11"/>
        <v>0</v>
      </c>
      <c r="R38" s="67">
        <f t="shared" si="11"/>
        <v>0</v>
      </c>
      <c r="S38" s="67">
        <f t="shared" si="11"/>
        <v>0</v>
      </c>
      <c r="T38" s="67">
        <f t="shared" si="11"/>
        <v>0</v>
      </c>
      <c r="U38" s="67">
        <f>U35*U37</f>
        <v>0.7</v>
      </c>
      <c r="V38" s="67">
        <f t="shared" ref="V38:BL38" si="12">V35*V37/1000</f>
        <v>0</v>
      </c>
      <c r="W38" s="67">
        <f t="shared" si="12"/>
        <v>0</v>
      </c>
      <c r="X38" s="67">
        <f t="shared" si="12"/>
        <v>0</v>
      </c>
      <c r="Y38" s="67">
        <f t="shared" si="12"/>
        <v>0</v>
      </c>
      <c r="Z38" s="67">
        <f t="shared" si="12"/>
        <v>0</v>
      </c>
      <c r="AA38" s="67">
        <f t="shared" si="12"/>
        <v>0</v>
      </c>
      <c r="AB38" s="67">
        <f t="shared" si="12"/>
        <v>0</v>
      </c>
      <c r="AC38" s="67">
        <f t="shared" si="12"/>
        <v>0</v>
      </c>
      <c r="AD38" s="67">
        <f t="shared" si="12"/>
        <v>0</v>
      </c>
      <c r="AE38" s="67">
        <f t="shared" si="12"/>
        <v>0</v>
      </c>
      <c r="AF38" s="67">
        <f t="shared" si="12"/>
        <v>0</v>
      </c>
      <c r="AG38" s="67">
        <f t="shared" si="12"/>
        <v>0</v>
      </c>
      <c r="AH38" s="67">
        <f t="shared" si="12"/>
        <v>0</v>
      </c>
      <c r="AI38" s="67">
        <f t="shared" si="12"/>
        <v>2.6</v>
      </c>
      <c r="AJ38" s="67">
        <f t="shared" si="12"/>
        <v>0</v>
      </c>
      <c r="AK38" s="67">
        <f t="shared" si="12"/>
        <v>0</v>
      </c>
      <c r="AL38" s="67">
        <f t="shared" si="12"/>
        <v>0</v>
      </c>
      <c r="AM38" s="67">
        <f t="shared" si="12"/>
        <v>0</v>
      </c>
      <c r="AN38" s="67">
        <f t="shared" si="12"/>
        <v>0</v>
      </c>
      <c r="AO38" s="67">
        <f>AO35*AO37/1000</f>
        <v>0</v>
      </c>
      <c r="AP38" s="67">
        <f t="shared" si="12"/>
        <v>0.9</v>
      </c>
      <c r="AQ38" s="67">
        <f>AQ35*AQ37/1000</f>
        <v>0.6</v>
      </c>
      <c r="AR38" s="67">
        <f t="shared" si="12"/>
        <v>0</v>
      </c>
      <c r="AS38" s="67">
        <f t="shared" si="12"/>
        <v>0</v>
      </c>
      <c r="AT38" s="67">
        <f t="shared" si="12"/>
        <v>0</v>
      </c>
      <c r="AU38" s="67">
        <f t="shared" si="12"/>
        <v>1.6</v>
      </c>
      <c r="AV38" s="67">
        <f t="shared" si="12"/>
        <v>0</v>
      </c>
      <c r="AW38" s="67">
        <f t="shared" si="12"/>
        <v>0</v>
      </c>
      <c r="AX38" s="67">
        <f t="shared" si="12"/>
        <v>0</v>
      </c>
      <c r="AY38" s="67">
        <f t="shared" si="12"/>
        <v>0</v>
      </c>
      <c r="AZ38" s="67">
        <f t="shared" si="12"/>
        <v>0</v>
      </c>
      <c r="BA38" s="67">
        <f t="shared" si="12"/>
        <v>0</v>
      </c>
      <c r="BB38" s="67">
        <f t="shared" si="12"/>
        <v>0</v>
      </c>
      <c r="BC38" s="67">
        <f t="shared" si="12"/>
        <v>0</v>
      </c>
      <c r="BD38" s="67">
        <f>BD35*BD37/1000</f>
        <v>0</v>
      </c>
      <c r="BE38" s="67"/>
      <c r="BF38" s="67">
        <f t="shared" si="12"/>
        <v>0</v>
      </c>
      <c r="BG38" s="67">
        <f t="shared" si="12"/>
        <v>0</v>
      </c>
      <c r="BH38" s="67">
        <f t="shared" si="12"/>
        <v>0</v>
      </c>
      <c r="BI38" s="67">
        <f t="shared" si="12"/>
        <v>0.7</v>
      </c>
      <c r="BJ38" s="67">
        <f t="shared" si="12"/>
        <v>0</v>
      </c>
      <c r="BK38" s="67">
        <f t="shared" si="12"/>
        <v>0</v>
      </c>
      <c r="BL38" s="67">
        <f t="shared" si="12"/>
        <v>0.5</v>
      </c>
      <c r="BM38" s="67">
        <f>BM35*BM37/1000</f>
        <v>0</v>
      </c>
      <c r="BN38" s="67">
        <f>BN35*BN37/1000</f>
        <v>0</v>
      </c>
      <c r="BO38" s="67">
        <f>BO35*BO37/1000</f>
        <v>0.2</v>
      </c>
      <c r="BP38" s="67">
        <f>BP35*BP37/1000</f>
        <v>0</v>
      </c>
      <c r="BQ38" s="67">
        <f>BQ35*BQ37/920</f>
        <v>0.2</v>
      </c>
      <c r="BR38" s="186">
        <f>SUM(C38:BQ38)</f>
        <v>10.7</v>
      </c>
    </row>
    <row r="39" spans="1:70" ht="15.75" customHeight="1" thickBot="1" x14ac:dyDescent="0.3">
      <c r="A39" s="246"/>
      <c r="B39" s="64" t="s">
        <v>130</v>
      </c>
      <c r="C39" s="18">
        <f>C36*C37/1000</f>
        <v>1.3</v>
      </c>
      <c r="D39" s="18">
        <f t="shared" ref="D39:I39" si="13">D36*D37/1000</f>
        <v>0</v>
      </c>
      <c r="E39" s="18">
        <f t="shared" si="13"/>
        <v>0</v>
      </c>
      <c r="F39" s="18">
        <f t="shared" si="13"/>
        <v>0</v>
      </c>
      <c r="G39" s="18">
        <f t="shared" si="13"/>
        <v>0</v>
      </c>
      <c r="H39" s="18">
        <f t="shared" si="13"/>
        <v>0</v>
      </c>
      <c r="I39" s="18">
        <f t="shared" si="13"/>
        <v>0</v>
      </c>
      <c r="J39" s="18">
        <f t="shared" ref="J39:T39" si="14">J36*J37/1000</f>
        <v>0</v>
      </c>
      <c r="K39" s="18">
        <f t="shared" si="14"/>
        <v>0</v>
      </c>
      <c r="L39" s="18">
        <f t="shared" si="14"/>
        <v>0</v>
      </c>
      <c r="M39" s="18">
        <f t="shared" si="14"/>
        <v>1.4</v>
      </c>
      <c r="N39" s="18">
        <f t="shared" si="14"/>
        <v>0</v>
      </c>
      <c r="O39" s="18">
        <f t="shared" si="14"/>
        <v>0</v>
      </c>
      <c r="P39" s="18">
        <f t="shared" si="14"/>
        <v>0</v>
      </c>
      <c r="Q39" s="18">
        <f t="shared" si="14"/>
        <v>0</v>
      </c>
      <c r="R39" s="18">
        <f t="shared" si="14"/>
        <v>0</v>
      </c>
      <c r="S39" s="18">
        <f t="shared" si="14"/>
        <v>0</v>
      </c>
      <c r="T39" s="18">
        <f t="shared" si="14"/>
        <v>0</v>
      </c>
      <c r="U39" s="18">
        <f>U36*U37</f>
        <v>0.7</v>
      </c>
      <c r="V39" s="18">
        <f t="shared" ref="V39:BL39" si="15">V36*V37/1000</f>
        <v>0</v>
      </c>
      <c r="W39" s="18">
        <f t="shared" si="15"/>
        <v>0</v>
      </c>
      <c r="X39" s="18">
        <f t="shared" si="15"/>
        <v>0</v>
      </c>
      <c r="Y39" s="18">
        <f t="shared" si="15"/>
        <v>0</v>
      </c>
      <c r="Z39" s="18">
        <f t="shared" si="15"/>
        <v>0</v>
      </c>
      <c r="AA39" s="18">
        <f t="shared" si="15"/>
        <v>0</v>
      </c>
      <c r="AB39" s="18">
        <f t="shared" si="15"/>
        <v>0</v>
      </c>
      <c r="AC39" s="18">
        <f t="shared" si="15"/>
        <v>0</v>
      </c>
      <c r="AD39" s="18">
        <f t="shared" si="15"/>
        <v>0</v>
      </c>
      <c r="AE39" s="18">
        <f t="shared" si="15"/>
        <v>0</v>
      </c>
      <c r="AF39" s="18">
        <f t="shared" si="15"/>
        <v>0</v>
      </c>
      <c r="AG39" s="18">
        <f t="shared" si="15"/>
        <v>0</v>
      </c>
      <c r="AH39" s="18">
        <f t="shared" si="15"/>
        <v>0</v>
      </c>
      <c r="AI39" s="18">
        <f t="shared" si="15"/>
        <v>2.6</v>
      </c>
      <c r="AJ39" s="18">
        <f t="shared" si="15"/>
        <v>0</v>
      </c>
      <c r="AK39" s="18">
        <f t="shared" si="15"/>
        <v>0</v>
      </c>
      <c r="AL39" s="18">
        <f t="shared" si="15"/>
        <v>0</v>
      </c>
      <c r="AM39" s="18">
        <f t="shared" si="15"/>
        <v>0</v>
      </c>
      <c r="AN39" s="18">
        <f t="shared" si="15"/>
        <v>0</v>
      </c>
      <c r="AO39" s="18">
        <f>AO36*AO37/1000</f>
        <v>0</v>
      </c>
      <c r="AP39" s="18">
        <f t="shared" si="15"/>
        <v>0</v>
      </c>
      <c r="AQ39" s="18">
        <f>AQ36*AQ37/1000</f>
        <v>0</v>
      </c>
      <c r="AR39" s="18">
        <f t="shared" si="15"/>
        <v>0</v>
      </c>
      <c r="AS39" s="18">
        <f t="shared" si="15"/>
        <v>0</v>
      </c>
      <c r="AT39" s="18">
        <f t="shared" si="15"/>
        <v>0</v>
      </c>
      <c r="AU39" s="18">
        <f t="shared" si="15"/>
        <v>1.6</v>
      </c>
      <c r="AV39" s="18">
        <f t="shared" si="15"/>
        <v>0</v>
      </c>
      <c r="AW39" s="18">
        <f t="shared" si="15"/>
        <v>0</v>
      </c>
      <c r="AX39" s="18">
        <f t="shared" si="15"/>
        <v>0</v>
      </c>
      <c r="AY39" s="18">
        <f t="shared" si="15"/>
        <v>0</v>
      </c>
      <c r="AZ39" s="18">
        <f t="shared" si="15"/>
        <v>0</v>
      </c>
      <c r="BA39" s="18">
        <f t="shared" si="15"/>
        <v>0</v>
      </c>
      <c r="BB39" s="18">
        <f t="shared" si="15"/>
        <v>0</v>
      </c>
      <c r="BC39" s="18">
        <f t="shared" si="15"/>
        <v>0</v>
      </c>
      <c r="BD39" s="18">
        <f>BD36*BD37/1000</f>
        <v>0</v>
      </c>
      <c r="BE39" s="18"/>
      <c r="BF39" s="18">
        <f t="shared" si="15"/>
        <v>0</v>
      </c>
      <c r="BG39" s="18">
        <f t="shared" si="15"/>
        <v>0</v>
      </c>
      <c r="BH39" s="18">
        <f t="shared" si="15"/>
        <v>0</v>
      </c>
      <c r="BI39" s="18">
        <f t="shared" si="15"/>
        <v>0.3</v>
      </c>
      <c r="BJ39" s="18">
        <f t="shared" si="15"/>
        <v>0</v>
      </c>
      <c r="BK39" s="18">
        <f t="shared" si="15"/>
        <v>0</v>
      </c>
      <c r="BL39" s="18">
        <f t="shared" si="15"/>
        <v>0</v>
      </c>
      <c r="BM39" s="18">
        <f>BM36*BM37/1000</f>
        <v>0</v>
      </c>
      <c r="BN39" s="18">
        <f>BN36*BN37/1000</f>
        <v>0</v>
      </c>
      <c r="BO39" s="18">
        <f>BO36*BO37/1000</f>
        <v>0.2</v>
      </c>
      <c r="BP39" s="18">
        <f>BP36*BP37/1000</f>
        <v>0</v>
      </c>
      <c r="BQ39" s="18">
        <f>BQ36*BQ37/920</f>
        <v>0.2</v>
      </c>
      <c r="BR39" s="187">
        <f>SUM(C39:BQ39)</f>
        <v>8.3000000000000007</v>
      </c>
    </row>
    <row r="40" spans="1:70" ht="15.75" customHeight="1" thickTop="1" x14ac:dyDescent="0.25">
      <c r="A40" s="236" t="s">
        <v>198</v>
      </c>
      <c r="B40" s="6">
        <v>100</v>
      </c>
      <c r="C40" s="7">
        <f>'[1]ЯЙЦО, ТВОРОГ, КАШИ'!$AM$104</f>
        <v>24</v>
      </c>
      <c r="D40" s="7"/>
      <c r="E40" s="7"/>
      <c r="F40" s="7"/>
      <c r="G40" s="7"/>
      <c r="H40" s="7"/>
      <c r="I40" s="7"/>
      <c r="J40" s="7">
        <f>'[1]ЯЙЦО, ТВОРОГ, КАШИ'!$AM$110</f>
        <v>2.4</v>
      </c>
      <c r="K40" s="7">
        <f>'[1]ЯЙЦО, ТВОРОГ, КАШИ'!$AM$102</f>
        <v>94</v>
      </c>
      <c r="L40" s="7"/>
      <c r="M40" s="7">
        <f>'[1]ЯЙЦО, ТВОРОГ, КАШИ'!$AM$107</f>
        <v>3</v>
      </c>
      <c r="N40" s="7"/>
      <c r="O40" s="7"/>
      <c r="P40" s="7"/>
      <c r="Q40" s="7"/>
      <c r="R40" s="7"/>
      <c r="S40" s="7"/>
      <c r="T40" s="7"/>
      <c r="U40" s="24">
        <f>'[1]ЯЙЦО, ТВОРОГ, КАШИ'!$AM$105</f>
        <v>0.06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>
        <f>'[1]ЯЙЦО, ТВОРОГ, КАШИ'!$AM$109</f>
        <v>3.5</v>
      </c>
      <c r="AT40" s="7"/>
      <c r="AU40" s="7">
        <f>'[1]ЯЙЦО, ТВОРОГ, КАШИ'!$AM$103</f>
        <v>6.5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>
        <f>'[1]ЯЙЦО, ТВОРОГ, КАШИ'!$AM$106</f>
        <v>5.3</v>
      </c>
      <c r="BJ40" s="7"/>
      <c r="BK40" s="7"/>
      <c r="BL40" s="7"/>
      <c r="BM40" s="7"/>
      <c r="BN40" s="8"/>
      <c r="BO40" s="8"/>
      <c r="BP40" s="8"/>
      <c r="BQ40" s="7"/>
    </row>
    <row r="41" spans="1:70" ht="15" customHeight="1" x14ac:dyDescent="0.25">
      <c r="A41" s="292"/>
      <c r="B41" s="9">
        <v>120</v>
      </c>
      <c r="C41" s="10">
        <f>'[1]ЯЙЦО, ТВОРОГ, КАШИ'!$AB$104</f>
        <v>28.8</v>
      </c>
      <c r="D41" s="10"/>
      <c r="E41" s="10"/>
      <c r="F41" s="10"/>
      <c r="G41" s="10"/>
      <c r="H41" s="10"/>
      <c r="I41" s="10"/>
      <c r="J41" s="10">
        <f>'[1]ЯЙЦО, ТВОРОГ, КАШИ'!$AB$110</f>
        <v>2.8</v>
      </c>
      <c r="K41" s="10">
        <f>'[1]ЯЙЦО, ТВОРОГ, КАШИ'!$AB$102</f>
        <v>112.8</v>
      </c>
      <c r="L41" s="10"/>
      <c r="M41" s="10">
        <f>'[1]ЯЙЦО, ТВОРОГ, КАШИ'!$AB$107</f>
        <v>3.6</v>
      </c>
      <c r="N41" s="10"/>
      <c r="O41" s="10"/>
      <c r="P41" s="10"/>
      <c r="Q41" s="10"/>
      <c r="R41" s="10"/>
      <c r="S41" s="10"/>
      <c r="T41" s="10"/>
      <c r="U41" s="25">
        <f>'[1]ЯЙЦО, ТВОРОГ, КАШИ'!$AB$105</f>
        <v>7.0000000000000007E-2</v>
      </c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>
        <f>'[1]ЯЙЦО, ТВОРОГ, КАШИ'!$AB$109</f>
        <v>4.2</v>
      </c>
      <c r="AT41" s="10"/>
      <c r="AU41" s="10">
        <f>'[1]ЯЙЦО, ТВОРОГ, КАШИ'!$AB$103</f>
        <v>7.8</v>
      </c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>
        <f>'[1]ЯЙЦО, ТВОРОГ, КАШИ'!$AB$106</f>
        <v>6.4</v>
      </c>
      <c r="BJ41" s="10"/>
      <c r="BK41" s="10"/>
      <c r="BL41" s="10"/>
      <c r="BM41" s="10"/>
      <c r="BN41" s="11"/>
      <c r="BO41" s="11"/>
      <c r="BP41" s="11"/>
      <c r="BQ41" s="10"/>
    </row>
    <row r="42" spans="1:70" ht="15" customHeight="1" x14ac:dyDescent="0.25">
      <c r="A42" s="292" t="s">
        <v>108</v>
      </c>
      <c r="B42" s="32">
        <v>30</v>
      </c>
      <c r="C42" s="7"/>
      <c r="D42" s="7"/>
      <c r="E42" s="7"/>
      <c r="F42" s="7"/>
      <c r="G42" s="7"/>
      <c r="H42" s="7"/>
      <c r="I42" s="7"/>
      <c r="J42" s="7"/>
      <c r="K42" s="7"/>
      <c r="L42" s="7">
        <f>[1]СОУСА!$F$61</f>
        <v>30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8"/>
      <c r="BO42" s="8"/>
      <c r="BP42" s="8"/>
      <c r="BQ42" s="7"/>
    </row>
    <row r="43" spans="1:70" ht="15" customHeight="1" x14ac:dyDescent="0.25">
      <c r="A43" s="292"/>
      <c r="B43" s="33">
        <v>30</v>
      </c>
      <c r="C43" s="10"/>
      <c r="D43" s="10"/>
      <c r="E43" s="10"/>
      <c r="F43" s="10"/>
      <c r="G43" s="10"/>
      <c r="H43" s="10"/>
      <c r="I43" s="10"/>
      <c r="J43" s="10"/>
      <c r="K43" s="10"/>
      <c r="L43" s="10">
        <f>[1]СОУСА!$F$61</f>
        <v>30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1"/>
      <c r="BO43" s="11"/>
      <c r="BP43" s="11"/>
      <c r="BQ43" s="10"/>
    </row>
    <row r="44" spans="1:70" ht="15.75" customHeight="1" x14ac:dyDescent="0.25">
      <c r="A44" s="292" t="s">
        <v>105</v>
      </c>
      <c r="B44" s="6">
        <v>200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>
        <f>[1]НАПИТКИ!$Q$181</f>
        <v>20</v>
      </c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>
        <f>[1]НАПИТКИ!$Q$182</f>
        <v>8.6999999999999993</v>
      </c>
      <c r="BJ44" s="7"/>
      <c r="BK44" s="7"/>
      <c r="BL44" s="7"/>
      <c r="BM44" s="7"/>
      <c r="BN44" s="7"/>
      <c r="BO44" s="8"/>
      <c r="BP44" s="8"/>
      <c r="BQ44" s="7"/>
    </row>
    <row r="45" spans="1:70" ht="15" customHeight="1" x14ac:dyDescent="0.25">
      <c r="A45" s="292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1"/>
      <c r="BP45" s="11"/>
      <c r="BQ45" s="10"/>
    </row>
    <row r="46" spans="1:70" ht="15.75" customHeight="1" x14ac:dyDescent="0.25">
      <c r="A46" s="293" t="s">
        <v>212</v>
      </c>
      <c r="B46" s="17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5"/>
      <c r="BP46" s="125"/>
      <c r="BQ46" s="124"/>
      <c r="BR46" s="180"/>
    </row>
    <row r="47" spans="1:70" ht="15.75" customHeight="1" thickBot="1" x14ac:dyDescent="0.3">
      <c r="A47" s="293"/>
      <c r="B47" s="173">
        <v>200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>
        <v>200</v>
      </c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5"/>
      <c r="BP47" s="125"/>
      <c r="BQ47" s="124"/>
      <c r="BR47" s="180"/>
    </row>
    <row r="48" spans="1:70" ht="15.75" hidden="1" customHeight="1" x14ac:dyDescent="0.25">
      <c r="A48" s="292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8"/>
      <c r="BO48" s="8"/>
      <c r="BP48" s="8"/>
      <c r="BQ48" s="7"/>
    </row>
    <row r="49" spans="1:70" ht="15.75" hidden="1" customHeight="1" x14ac:dyDescent="0.25">
      <c r="A49" s="292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1"/>
      <c r="BO49" s="11"/>
      <c r="BP49" s="11"/>
      <c r="BQ49" s="10"/>
    </row>
    <row r="50" spans="1:70" ht="15.75" hidden="1" customHeight="1" x14ac:dyDescent="0.25">
      <c r="A50" s="292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8"/>
      <c r="BO50" s="8"/>
      <c r="BP50" s="8"/>
      <c r="BQ50" s="7"/>
    </row>
    <row r="51" spans="1:70" ht="15.75" hidden="1" customHeight="1" thickBot="1" x14ac:dyDescent="0.3">
      <c r="A51" s="292"/>
      <c r="B51" s="110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1"/>
      <c r="BO51" s="11"/>
      <c r="BP51" s="11"/>
      <c r="BQ51" s="10"/>
    </row>
    <row r="52" spans="1:70" ht="15.75" customHeight="1" thickTop="1" x14ac:dyDescent="0.25">
      <c r="A52" s="244" t="s">
        <v>91</v>
      </c>
      <c r="B52" s="63" t="s">
        <v>128</v>
      </c>
      <c r="C52" s="17">
        <f>C40+C42+C44+C46+C48+C50</f>
        <v>24</v>
      </c>
      <c r="D52" s="17">
        <f t="shared" ref="D52:I52" si="16">D40+D42+D44+D46+D48+D50</f>
        <v>0</v>
      </c>
      <c r="E52" s="17">
        <f t="shared" si="16"/>
        <v>0</v>
      </c>
      <c r="F52" s="17">
        <f t="shared" si="16"/>
        <v>0</v>
      </c>
      <c r="G52" s="17">
        <f t="shared" si="16"/>
        <v>0</v>
      </c>
      <c r="H52" s="17">
        <f t="shared" si="16"/>
        <v>0</v>
      </c>
      <c r="I52" s="17">
        <f t="shared" si="16"/>
        <v>0</v>
      </c>
      <c r="J52" s="17">
        <f t="shared" ref="J52:BQ53" si="17">J40+J42+J44+J46+J48+J50</f>
        <v>2.4</v>
      </c>
      <c r="K52" s="17">
        <f t="shared" si="17"/>
        <v>94</v>
      </c>
      <c r="L52" s="17">
        <f t="shared" si="17"/>
        <v>30</v>
      </c>
      <c r="M52" s="17">
        <f t="shared" si="17"/>
        <v>3</v>
      </c>
      <c r="N52" s="17">
        <f t="shared" si="17"/>
        <v>0</v>
      </c>
      <c r="O52" s="17">
        <f t="shared" si="17"/>
        <v>0</v>
      </c>
      <c r="P52" s="17">
        <f t="shared" si="17"/>
        <v>0</v>
      </c>
      <c r="Q52" s="17">
        <f t="shared" si="17"/>
        <v>0</v>
      </c>
      <c r="R52" s="17">
        <f t="shared" si="17"/>
        <v>0</v>
      </c>
      <c r="S52" s="17">
        <f t="shared" si="17"/>
        <v>0</v>
      </c>
      <c r="T52" s="17">
        <f t="shared" si="17"/>
        <v>0</v>
      </c>
      <c r="U52" s="17">
        <f t="shared" si="17"/>
        <v>0.1</v>
      </c>
      <c r="V52" s="17">
        <f t="shared" si="17"/>
        <v>0</v>
      </c>
      <c r="W52" s="17">
        <f t="shared" si="17"/>
        <v>0</v>
      </c>
      <c r="X52" s="17">
        <f t="shared" si="17"/>
        <v>0</v>
      </c>
      <c r="Y52" s="17">
        <f t="shared" si="17"/>
        <v>0</v>
      </c>
      <c r="Z52" s="17">
        <f t="shared" si="17"/>
        <v>0</v>
      </c>
      <c r="AA52" s="17">
        <f t="shared" si="17"/>
        <v>0</v>
      </c>
      <c r="AB52" s="17">
        <f t="shared" si="17"/>
        <v>0</v>
      </c>
      <c r="AC52" s="17">
        <f t="shared" si="17"/>
        <v>0</v>
      </c>
      <c r="AD52" s="17">
        <f t="shared" si="17"/>
        <v>0</v>
      </c>
      <c r="AE52" s="17">
        <f t="shared" si="17"/>
        <v>0</v>
      </c>
      <c r="AF52" s="17">
        <f t="shared" si="17"/>
        <v>0</v>
      </c>
      <c r="AG52" s="17">
        <f t="shared" si="17"/>
        <v>0</v>
      </c>
      <c r="AH52" s="17">
        <f t="shared" si="17"/>
        <v>0</v>
      </c>
      <c r="AI52" s="17">
        <f t="shared" si="17"/>
        <v>0</v>
      </c>
      <c r="AJ52" s="17">
        <f t="shared" si="17"/>
        <v>0</v>
      </c>
      <c r="AK52" s="17">
        <f t="shared" si="17"/>
        <v>0</v>
      </c>
      <c r="AL52" s="17">
        <f t="shared" si="17"/>
        <v>0</v>
      </c>
      <c r="AM52" s="17">
        <f t="shared" si="17"/>
        <v>20</v>
      </c>
      <c r="AN52" s="17">
        <f t="shared" si="17"/>
        <v>0</v>
      </c>
      <c r="AO52" s="17">
        <f>AO40+AO42+AO44+AO46+AO48+AO50</f>
        <v>0</v>
      </c>
      <c r="AP52" s="17">
        <f t="shared" si="17"/>
        <v>0</v>
      </c>
      <c r="AQ52" s="17">
        <f>AQ40+AQ42+AQ44+AQ46+AQ48+AQ50</f>
        <v>0</v>
      </c>
      <c r="AR52" s="17">
        <f t="shared" si="17"/>
        <v>0</v>
      </c>
      <c r="AS52" s="17">
        <f t="shared" si="17"/>
        <v>3.5</v>
      </c>
      <c r="AT52" s="17">
        <f t="shared" si="17"/>
        <v>0</v>
      </c>
      <c r="AU52" s="17">
        <f t="shared" si="17"/>
        <v>6.5</v>
      </c>
      <c r="AV52" s="17">
        <f t="shared" si="17"/>
        <v>0</v>
      </c>
      <c r="AW52" s="17">
        <f t="shared" si="17"/>
        <v>0</v>
      </c>
      <c r="AX52" s="17">
        <f t="shared" si="17"/>
        <v>0</v>
      </c>
      <c r="AY52" s="17">
        <f t="shared" si="17"/>
        <v>0</v>
      </c>
      <c r="AZ52" s="17">
        <f t="shared" si="17"/>
        <v>0</v>
      </c>
      <c r="BA52" s="17">
        <f t="shared" si="17"/>
        <v>0</v>
      </c>
      <c r="BB52" s="17">
        <f t="shared" si="17"/>
        <v>0</v>
      </c>
      <c r="BC52" s="17">
        <f t="shared" si="17"/>
        <v>0</v>
      </c>
      <c r="BD52" s="17">
        <f>BD40+BD42+BD44+BD46+BD48+BD50</f>
        <v>0</v>
      </c>
      <c r="BE52" s="17"/>
      <c r="BF52" s="17">
        <f t="shared" si="17"/>
        <v>0</v>
      </c>
      <c r="BG52" s="17">
        <f t="shared" si="17"/>
        <v>0</v>
      </c>
      <c r="BH52" s="17">
        <v>0</v>
      </c>
      <c r="BI52" s="17">
        <f t="shared" si="17"/>
        <v>14</v>
      </c>
      <c r="BJ52" s="17">
        <f t="shared" si="17"/>
        <v>0</v>
      </c>
      <c r="BK52" s="17">
        <f t="shared" si="17"/>
        <v>0</v>
      </c>
      <c r="BL52" s="17">
        <f t="shared" si="17"/>
        <v>0</v>
      </c>
      <c r="BM52" s="17">
        <f t="shared" si="17"/>
        <v>0</v>
      </c>
      <c r="BN52" s="17">
        <f t="shared" si="17"/>
        <v>0</v>
      </c>
      <c r="BO52" s="17">
        <f t="shared" si="17"/>
        <v>0</v>
      </c>
      <c r="BP52" s="17">
        <f>BP40+BP42+BP44+BP46+BP48+BP50</f>
        <v>0</v>
      </c>
      <c r="BQ52" s="17">
        <f t="shared" si="17"/>
        <v>0</v>
      </c>
    </row>
    <row r="53" spans="1:70" ht="15.75" customHeight="1" thickBot="1" x14ac:dyDescent="0.3">
      <c r="A53" s="245"/>
      <c r="B53" s="64" t="s">
        <v>130</v>
      </c>
      <c r="C53" s="18">
        <f>C41+C43+C45+C47+C49+C51</f>
        <v>28.8</v>
      </c>
      <c r="D53" s="18">
        <f t="shared" ref="D53:I53" si="18">D41+D43+D45+D47+D49+D51</f>
        <v>0</v>
      </c>
      <c r="E53" s="18">
        <f t="shared" si="18"/>
        <v>0</v>
      </c>
      <c r="F53" s="18">
        <f t="shared" si="18"/>
        <v>0</v>
      </c>
      <c r="G53" s="18">
        <f t="shared" si="18"/>
        <v>0</v>
      </c>
      <c r="H53" s="18">
        <f t="shared" si="18"/>
        <v>0</v>
      </c>
      <c r="I53" s="18">
        <f t="shared" si="18"/>
        <v>0</v>
      </c>
      <c r="J53" s="18">
        <f t="shared" si="17"/>
        <v>2.8</v>
      </c>
      <c r="K53" s="18">
        <f t="shared" si="17"/>
        <v>112.8</v>
      </c>
      <c r="L53" s="18">
        <f t="shared" si="17"/>
        <v>30</v>
      </c>
      <c r="M53" s="18">
        <f t="shared" si="17"/>
        <v>3.6</v>
      </c>
      <c r="N53" s="18">
        <f t="shared" si="17"/>
        <v>0</v>
      </c>
      <c r="O53" s="18">
        <f t="shared" si="17"/>
        <v>0</v>
      </c>
      <c r="P53" s="18">
        <f t="shared" si="17"/>
        <v>0</v>
      </c>
      <c r="Q53" s="18">
        <f t="shared" si="17"/>
        <v>0</v>
      </c>
      <c r="R53" s="18">
        <f t="shared" si="17"/>
        <v>0</v>
      </c>
      <c r="S53" s="18">
        <f t="shared" si="17"/>
        <v>0</v>
      </c>
      <c r="T53" s="18">
        <f t="shared" si="17"/>
        <v>0</v>
      </c>
      <c r="U53" s="18">
        <f t="shared" si="17"/>
        <v>0.1</v>
      </c>
      <c r="V53" s="18">
        <f t="shared" si="17"/>
        <v>0</v>
      </c>
      <c r="W53" s="18">
        <f t="shared" si="17"/>
        <v>0</v>
      </c>
      <c r="X53" s="18">
        <f t="shared" si="17"/>
        <v>0</v>
      </c>
      <c r="Y53" s="18">
        <f t="shared" si="17"/>
        <v>0</v>
      </c>
      <c r="Z53" s="18">
        <f t="shared" si="17"/>
        <v>0</v>
      </c>
      <c r="AA53" s="18">
        <f t="shared" si="17"/>
        <v>0</v>
      </c>
      <c r="AB53" s="18">
        <f t="shared" si="17"/>
        <v>0</v>
      </c>
      <c r="AC53" s="18">
        <f t="shared" si="17"/>
        <v>0</v>
      </c>
      <c r="AD53" s="18">
        <f t="shared" si="17"/>
        <v>0</v>
      </c>
      <c r="AE53" s="18">
        <f t="shared" si="17"/>
        <v>0</v>
      </c>
      <c r="AF53" s="18">
        <f t="shared" si="17"/>
        <v>0</v>
      </c>
      <c r="AG53" s="18">
        <f t="shared" si="17"/>
        <v>0</v>
      </c>
      <c r="AH53" s="18">
        <f t="shared" si="17"/>
        <v>0</v>
      </c>
      <c r="AI53" s="18">
        <f t="shared" si="17"/>
        <v>0</v>
      </c>
      <c r="AJ53" s="18">
        <f t="shared" si="17"/>
        <v>0</v>
      </c>
      <c r="AK53" s="18">
        <f t="shared" si="17"/>
        <v>0</v>
      </c>
      <c r="AL53" s="18">
        <f t="shared" si="17"/>
        <v>0</v>
      </c>
      <c r="AM53" s="18">
        <f t="shared" si="17"/>
        <v>0</v>
      </c>
      <c r="AN53" s="18">
        <f t="shared" si="17"/>
        <v>0</v>
      </c>
      <c r="AO53" s="18">
        <f>AO41+AO43+AO45+AO47+AO49+AO51</f>
        <v>200</v>
      </c>
      <c r="AP53" s="18">
        <f t="shared" si="17"/>
        <v>0</v>
      </c>
      <c r="AQ53" s="18">
        <f>AQ41+AQ43+AQ45+AQ47+AQ49+AQ51</f>
        <v>0</v>
      </c>
      <c r="AR53" s="18">
        <f t="shared" si="17"/>
        <v>0</v>
      </c>
      <c r="AS53" s="18">
        <f t="shared" si="17"/>
        <v>4.2</v>
      </c>
      <c r="AT53" s="18">
        <f t="shared" si="17"/>
        <v>0</v>
      </c>
      <c r="AU53" s="18">
        <f t="shared" si="17"/>
        <v>7.8</v>
      </c>
      <c r="AV53" s="18">
        <f t="shared" si="17"/>
        <v>0</v>
      </c>
      <c r="AW53" s="18">
        <f t="shared" si="17"/>
        <v>0</v>
      </c>
      <c r="AX53" s="18">
        <f t="shared" si="17"/>
        <v>0</v>
      </c>
      <c r="AY53" s="18">
        <f t="shared" si="17"/>
        <v>0</v>
      </c>
      <c r="AZ53" s="18">
        <f t="shared" si="17"/>
        <v>0</v>
      </c>
      <c r="BA53" s="18">
        <f t="shared" si="17"/>
        <v>0</v>
      </c>
      <c r="BB53" s="18">
        <f t="shared" si="17"/>
        <v>0</v>
      </c>
      <c r="BC53" s="18">
        <f t="shared" si="17"/>
        <v>0</v>
      </c>
      <c r="BD53" s="18">
        <f>BD41+BD43+BD45+BD47+BD49+BD51</f>
        <v>0</v>
      </c>
      <c r="BE53" s="18"/>
      <c r="BF53" s="18">
        <f t="shared" si="17"/>
        <v>0</v>
      </c>
      <c r="BG53" s="18">
        <f t="shared" si="17"/>
        <v>0</v>
      </c>
      <c r="BH53" s="18">
        <v>0</v>
      </c>
      <c r="BI53" s="18">
        <f t="shared" si="17"/>
        <v>6.4</v>
      </c>
      <c r="BJ53" s="18">
        <f t="shared" si="17"/>
        <v>0</v>
      </c>
      <c r="BK53" s="18">
        <f t="shared" si="17"/>
        <v>0</v>
      </c>
      <c r="BL53" s="18">
        <f t="shared" si="17"/>
        <v>0</v>
      </c>
      <c r="BM53" s="18">
        <f t="shared" si="17"/>
        <v>0</v>
      </c>
      <c r="BN53" s="18">
        <f t="shared" si="17"/>
        <v>0</v>
      </c>
      <c r="BO53" s="18">
        <f t="shared" si="17"/>
        <v>0</v>
      </c>
      <c r="BP53" s="18">
        <f>BP41+BP43+BP45+BP47+BP49+BP51</f>
        <v>0</v>
      </c>
      <c r="BQ53" s="18">
        <f t="shared" si="17"/>
        <v>0</v>
      </c>
    </row>
    <row r="54" spans="1:70" ht="15.75" customHeight="1" thickTop="1" x14ac:dyDescent="0.25">
      <c r="A54" s="245"/>
      <c r="B54" s="74" t="s">
        <v>173</v>
      </c>
      <c r="C54" s="75">
        <v>48.5</v>
      </c>
      <c r="D54" s="75"/>
      <c r="E54" s="75"/>
      <c r="F54" s="75">
        <v>166.6</v>
      </c>
      <c r="G54" s="75"/>
      <c r="H54" s="75">
        <v>54</v>
      </c>
      <c r="I54" s="75"/>
      <c r="J54" s="75">
        <v>156</v>
      </c>
      <c r="K54" s="75">
        <v>262</v>
      </c>
      <c r="L54" s="75">
        <v>210</v>
      </c>
      <c r="M54" s="75">
        <v>390</v>
      </c>
      <c r="N54" s="75">
        <v>400</v>
      </c>
      <c r="O54" s="75">
        <v>180</v>
      </c>
      <c r="P54" s="75">
        <v>233</v>
      </c>
      <c r="Q54" s="75">
        <v>254</v>
      </c>
      <c r="R54" s="75">
        <v>117</v>
      </c>
      <c r="S54" s="75"/>
      <c r="T54" s="75">
        <v>155</v>
      </c>
      <c r="U54" s="75">
        <v>7.2</v>
      </c>
      <c r="V54" s="75">
        <v>26.5</v>
      </c>
      <c r="W54" s="75">
        <v>44</v>
      </c>
      <c r="X54" s="75">
        <v>13.5</v>
      </c>
      <c r="Y54" s="75">
        <v>23</v>
      </c>
      <c r="Z54" s="75">
        <v>22</v>
      </c>
      <c r="AA54" s="75"/>
      <c r="AB54" s="75"/>
      <c r="AC54" s="75">
        <v>60</v>
      </c>
      <c r="AD54" s="75">
        <v>60</v>
      </c>
      <c r="AE54" s="75"/>
      <c r="AF54" s="75">
        <v>115</v>
      </c>
      <c r="AG54" s="75">
        <v>75</v>
      </c>
      <c r="AH54" s="75">
        <v>80.599999999999994</v>
      </c>
      <c r="AI54" s="75">
        <v>26</v>
      </c>
      <c r="AJ54" s="75">
        <v>70</v>
      </c>
      <c r="AK54" s="75">
        <v>82</v>
      </c>
      <c r="AL54" s="75">
        <v>123.3</v>
      </c>
      <c r="AM54" s="75">
        <v>202</v>
      </c>
      <c r="AN54" s="75"/>
      <c r="AO54" s="75"/>
      <c r="AP54" s="75">
        <v>17.3</v>
      </c>
      <c r="AQ54" s="75">
        <v>12.6</v>
      </c>
      <c r="AR54" s="75">
        <v>49</v>
      </c>
      <c r="AS54" s="75">
        <v>22</v>
      </c>
      <c r="AT54" s="75">
        <v>51</v>
      </c>
      <c r="AU54" s="75">
        <v>30</v>
      </c>
      <c r="AV54" s="75">
        <v>29</v>
      </c>
      <c r="AW54" s="75">
        <v>45</v>
      </c>
      <c r="AX54" s="75"/>
      <c r="AY54" s="75">
        <v>36</v>
      </c>
      <c r="AZ54" s="75">
        <v>90.5</v>
      </c>
      <c r="BA54" s="75">
        <v>24</v>
      </c>
      <c r="BB54" s="75">
        <v>37</v>
      </c>
      <c r="BC54" s="75">
        <v>42</v>
      </c>
      <c r="BD54" s="75"/>
      <c r="BE54" s="75"/>
      <c r="BF54" s="75">
        <v>109</v>
      </c>
      <c r="BG54" s="75">
        <v>252.6</v>
      </c>
      <c r="BH54" s="75">
        <v>12</v>
      </c>
      <c r="BI54" s="75">
        <v>53</v>
      </c>
      <c r="BJ54" s="75">
        <v>220</v>
      </c>
      <c r="BK54" s="75">
        <v>300</v>
      </c>
      <c r="BL54" s="75">
        <v>80</v>
      </c>
      <c r="BM54" s="75">
        <v>180</v>
      </c>
      <c r="BN54" s="75"/>
      <c r="BO54" s="75">
        <v>250</v>
      </c>
      <c r="BP54" s="75"/>
      <c r="BQ54" s="75">
        <v>132.19999999999999</v>
      </c>
      <c r="BR54" s="185"/>
    </row>
    <row r="55" spans="1:70" ht="15.75" customHeight="1" x14ac:dyDescent="0.25">
      <c r="A55" s="245"/>
      <c r="B55" s="66" t="s">
        <v>128</v>
      </c>
      <c r="C55" s="67">
        <f>C52*C54/1000</f>
        <v>1.2</v>
      </c>
      <c r="D55" s="67">
        <f t="shared" ref="D55:I55" si="19">D52*D54/1000</f>
        <v>0</v>
      </c>
      <c r="E55" s="67">
        <f t="shared" si="19"/>
        <v>0</v>
      </c>
      <c r="F55" s="67">
        <f t="shared" si="19"/>
        <v>0</v>
      </c>
      <c r="G55" s="67">
        <f t="shared" si="19"/>
        <v>0</v>
      </c>
      <c r="H55" s="67">
        <f t="shared" si="19"/>
        <v>0</v>
      </c>
      <c r="I55" s="67">
        <f t="shared" si="19"/>
        <v>0</v>
      </c>
      <c r="J55" s="67">
        <f t="shared" ref="J55:T55" si="20">J52*J54/1000</f>
        <v>0.4</v>
      </c>
      <c r="K55" s="67">
        <f t="shared" si="20"/>
        <v>24.6</v>
      </c>
      <c r="L55" s="67">
        <f t="shared" si="20"/>
        <v>6.3</v>
      </c>
      <c r="M55" s="67">
        <f t="shared" si="20"/>
        <v>1.2</v>
      </c>
      <c r="N55" s="67">
        <f t="shared" si="20"/>
        <v>0</v>
      </c>
      <c r="O55" s="67">
        <f t="shared" si="20"/>
        <v>0</v>
      </c>
      <c r="P55" s="67">
        <f t="shared" si="20"/>
        <v>0</v>
      </c>
      <c r="Q55" s="67">
        <f t="shared" si="20"/>
        <v>0</v>
      </c>
      <c r="R55" s="67">
        <f t="shared" si="20"/>
        <v>0</v>
      </c>
      <c r="S55" s="67">
        <f t="shared" si="20"/>
        <v>0</v>
      </c>
      <c r="T55" s="67">
        <f t="shared" si="20"/>
        <v>0</v>
      </c>
      <c r="U55" s="67">
        <f>U52*U54</f>
        <v>0.7</v>
      </c>
      <c r="V55" s="67">
        <f t="shared" ref="V55:BL55" si="21">V52*V54/1000</f>
        <v>0</v>
      </c>
      <c r="W55" s="67">
        <f t="shared" si="21"/>
        <v>0</v>
      </c>
      <c r="X55" s="67">
        <f t="shared" si="21"/>
        <v>0</v>
      </c>
      <c r="Y55" s="67">
        <f t="shared" si="21"/>
        <v>0</v>
      </c>
      <c r="Z55" s="67">
        <f t="shared" si="21"/>
        <v>0</v>
      </c>
      <c r="AA55" s="67">
        <f t="shared" si="21"/>
        <v>0</v>
      </c>
      <c r="AB55" s="67">
        <f t="shared" si="21"/>
        <v>0</v>
      </c>
      <c r="AC55" s="67">
        <f t="shared" si="21"/>
        <v>0</v>
      </c>
      <c r="AD55" s="67">
        <f t="shared" si="21"/>
        <v>0</v>
      </c>
      <c r="AE55" s="67">
        <f t="shared" si="21"/>
        <v>0</v>
      </c>
      <c r="AF55" s="67">
        <f t="shared" si="21"/>
        <v>0</v>
      </c>
      <c r="AG55" s="67">
        <f t="shared" si="21"/>
        <v>0</v>
      </c>
      <c r="AH55" s="67">
        <f t="shared" si="21"/>
        <v>0</v>
      </c>
      <c r="AI55" s="67">
        <f t="shared" si="21"/>
        <v>0</v>
      </c>
      <c r="AJ55" s="67">
        <f t="shared" si="21"/>
        <v>0</v>
      </c>
      <c r="AK55" s="67">
        <f t="shared" si="21"/>
        <v>0</v>
      </c>
      <c r="AL55" s="67">
        <f t="shared" si="21"/>
        <v>0</v>
      </c>
      <c r="AM55" s="67">
        <f t="shared" si="21"/>
        <v>4</v>
      </c>
      <c r="AN55" s="67">
        <f t="shared" si="21"/>
        <v>0</v>
      </c>
      <c r="AO55" s="67">
        <f>AO52*AO54/1000</f>
        <v>0</v>
      </c>
      <c r="AP55" s="67">
        <f t="shared" si="21"/>
        <v>0</v>
      </c>
      <c r="AQ55" s="67">
        <f>AQ52*AQ54/1000</f>
        <v>0</v>
      </c>
      <c r="AR55" s="67">
        <f t="shared" si="21"/>
        <v>0</v>
      </c>
      <c r="AS55" s="67">
        <f t="shared" si="21"/>
        <v>0.1</v>
      </c>
      <c r="AT55" s="67">
        <f t="shared" si="21"/>
        <v>0</v>
      </c>
      <c r="AU55" s="67">
        <f t="shared" si="21"/>
        <v>0.2</v>
      </c>
      <c r="AV55" s="67">
        <f t="shared" si="21"/>
        <v>0</v>
      </c>
      <c r="AW55" s="67">
        <f t="shared" si="21"/>
        <v>0</v>
      </c>
      <c r="AX55" s="67">
        <f t="shared" si="21"/>
        <v>0</v>
      </c>
      <c r="AY55" s="67">
        <f t="shared" si="21"/>
        <v>0</v>
      </c>
      <c r="AZ55" s="67">
        <f t="shared" si="21"/>
        <v>0</v>
      </c>
      <c r="BA55" s="67">
        <f t="shared" si="21"/>
        <v>0</v>
      </c>
      <c r="BB55" s="67">
        <f t="shared" si="21"/>
        <v>0</v>
      </c>
      <c r="BC55" s="67">
        <f t="shared" si="21"/>
        <v>0</v>
      </c>
      <c r="BD55" s="67">
        <f>BD52*BD54/1000</f>
        <v>0</v>
      </c>
      <c r="BE55" s="67"/>
      <c r="BF55" s="67">
        <f t="shared" si="21"/>
        <v>0</v>
      </c>
      <c r="BG55" s="67">
        <f t="shared" si="21"/>
        <v>0</v>
      </c>
      <c r="BH55" s="67">
        <f t="shared" si="21"/>
        <v>0</v>
      </c>
      <c r="BI55" s="67">
        <f t="shared" si="21"/>
        <v>0.7</v>
      </c>
      <c r="BJ55" s="67">
        <f t="shared" si="21"/>
        <v>0</v>
      </c>
      <c r="BK55" s="67">
        <f t="shared" si="21"/>
        <v>0</v>
      </c>
      <c r="BL55" s="67">
        <f t="shared" si="21"/>
        <v>0</v>
      </c>
      <c r="BM55" s="67">
        <f>BM52*BM54/1000</f>
        <v>0</v>
      </c>
      <c r="BN55" s="67">
        <f>BN52*BN54/1000</f>
        <v>0</v>
      </c>
      <c r="BO55" s="67">
        <f>BO52*BO54/1000</f>
        <v>0</v>
      </c>
      <c r="BP55" s="67">
        <f>BP52*BP54/1000</f>
        <v>0</v>
      </c>
      <c r="BQ55" s="67">
        <f>BQ52*BQ54/920</f>
        <v>0</v>
      </c>
      <c r="BR55" s="186">
        <f>SUM(C55:BQ55)</f>
        <v>39.4</v>
      </c>
    </row>
    <row r="56" spans="1:70" ht="15.75" customHeight="1" thickBot="1" x14ac:dyDescent="0.3">
      <c r="A56" s="257"/>
      <c r="B56" s="64" t="s">
        <v>130</v>
      </c>
      <c r="C56" s="18">
        <f>C53*C54/1000</f>
        <v>1.4</v>
      </c>
      <c r="D56" s="18">
        <f t="shared" ref="D56:I56" si="22">D53*D54/1000</f>
        <v>0</v>
      </c>
      <c r="E56" s="18">
        <f t="shared" si="22"/>
        <v>0</v>
      </c>
      <c r="F56" s="18">
        <f t="shared" si="22"/>
        <v>0</v>
      </c>
      <c r="G56" s="18">
        <f t="shared" si="22"/>
        <v>0</v>
      </c>
      <c r="H56" s="18">
        <f t="shared" si="22"/>
        <v>0</v>
      </c>
      <c r="I56" s="18">
        <f t="shared" si="22"/>
        <v>0</v>
      </c>
      <c r="J56" s="18">
        <f t="shared" ref="J56:T56" si="23">J53*J54/1000</f>
        <v>0.4</v>
      </c>
      <c r="K56" s="18">
        <f t="shared" si="23"/>
        <v>29.6</v>
      </c>
      <c r="L56" s="18">
        <f t="shared" si="23"/>
        <v>6.3</v>
      </c>
      <c r="M56" s="18">
        <f t="shared" si="23"/>
        <v>1.4</v>
      </c>
      <c r="N56" s="18">
        <f t="shared" si="23"/>
        <v>0</v>
      </c>
      <c r="O56" s="18">
        <f t="shared" si="23"/>
        <v>0</v>
      </c>
      <c r="P56" s="18">
        <f t="shared" si="23"/>
        <v>0</v>
      </c>
      <c r="Q56" s="18">
        <f t="shared" si="23"/>
        <v>0</v>
      </c>
      <c r="R56" s="18">
        <f t="shared" si="23"/>
        <v>0</v>
      </c>
      <c r="S56" s="18">
        <f t="shared" si="23"/>
        <v>0</v>
      </c>
      <c r="T56" s="18">
        <f t="shared" si="23"/>
        <v>0</v>
      </c>
      <c r="U56" s="18">
        <f>U53*U54</f>
        <v>0.7</v>
      </c>
      <c r="V56" s="18">
        <f t="shared" ref="V56:BL56" si="24">V53*V54/1000</f>
        <v>0</v>
      </c>
      <c r="W56" s="18">
        <f t="shared" si="24"/>
        <v>0</v>
      </c>
      <c r="X56" s="18">
        <f t="shared" si="24"/>
        <v>0</v>
      </c>
      <c r="Y56" s="18">
        <f t="shared" si="24"/>
        <v>0</v>
      </c>
      <c r="Z56" s="18">
        <f t="shared" si="24"/>
        <v>0</v>
      </c>
      <c r="AA56" s="18">
        <f t="shared" si="24"/>
        <v>0</v>
      </c>
      <c r="AB56" s="18">
        <f t="shared" si="24"/>
        <v>0</v>
      </c>
      <c r="AC56" s="18">
        <f t="shared" si="24"/>
        <v>0</v>
      </c>
      <c r="AD56" s="18">
        <f t="shared" si="24"/>
        <v>0</v>
      </c>
      <c r="AE56" s="18">
        <f t="shared" si="24"/>
        <v>0</v>
      </c>
      <c r="AF56" s="18">
        <f t="shared" si="24"/>
        <v>0</v>
      </c>
      <c r="AG56" s="18">
        <f t="shared" si="24"/>
        <v>0</v>
      </c>
      <c r="AH56" s="18">
        <f t="shared" si="24"/>
        <v>0</v>
      </c>
      <c r="AI56" s="18">
        <f t="shared" si="24"/>
        <v>0</v>
      </c>
      <c r="AJ56" s="18">
        <f t="shared" si="24"/>
        <v>0</v>
      </c>
      <c r="AK56" s="18">
        <f t="shared" si="24"/>
        <v>0</v>
      </c>
      <c r="AL56" s="18">
        <f t="shared" si="24"/>
        <v>0</v>
      </c>
      <c r="AM56" s="18">
        <f t="shared" si="24"/>
        <v>0</v>
      </c>
      <c r="AN56" s="18">
        <f t="shared" si="24"/>
        <v>0</v>
      </c>
      <c r="AO56" s="18">
        <f>AO53*AO54/1000</f>
        <v>0</v>
      </c>
      <c r="AP56" s="18">
        <f t="shared" si="24"/>
        <v>0</v>
      </c>
      <c r="AQ56" s="18">
        <f>AQ53*AQ54/1000</f>
        <v>0</v>
      </c>
      <c r="AR56" s="18">
        <f t="shared" si="24"/>
        <v>0</v>
      </c>
      <c r="AS56" s="18">
        <f t="shared" si="24"/>
        <v>0.1</v>
      </c>
      <c r="AT56" s="18">
        <f t="shared" si="24"/>
        <v>0</v>
      </c>
      <c r="AU56" s="18">
        <f t="shared" si="24"/>
        <v>0.2</v>
      </c>
      <c r="AV56" s="18">
        <f t="shared" si="24"/>
        <v>0</v>
      </c>
      <c r="AW56" s="18">
        <f t="shared" si="24"/>
        <v>0</v>
      </c>
      <c r="AX56" s="18">
        <f t="shared" si="24"/>
        <v>0</v>
      </c>
      <c r="AY56" s="18">
        <f t="shared" si="24"/>
        <v>0</v>
      </c>
      <c r="AZ56" s="18">
        <f t="shared" si="24"/>
        <v>0</v>
      </c>
      <c r="BA56" s="18">
        <f t="shared" si="24"/>
        <v>0</v>
      </c>
      <c r="BB56" s="18">
        <f t="shared" si="24"/>
        <v>0</v>
      </c>
      <c r="BC56" s="18">
        <f t="shared" si="24"/>
        <v>0</v>
      </c>
      <c r="BD56" s="18">
        <f>BD53*BD54/1000</f>
        <v>0</v>
      </c>
      <c r="BE56" s="18"/>
      <c r="BF56" s="18">
        <f t="shared" si="24"/>
        <v>0</v>
      </c>
      <c r="BG56" s="18">
        <f t="shared" si="24"/>
        <v>0</v>
      </c>
      <c r="BH56" s="18">
        <f t="shared" si="24"/>
        <v>0</v>
      </c>
      <c r="BI56" s="18">
        <f t="shared" si="24"/>
        <v>0.3</v>
      </c>
      <c r="BJ56" s="18">
        <f t="shared" si="24"/>
        <v>0</v>
      </c>
      <c r="BK56" s="18">
        <f t="shared" si="24"/>
        <v>0</v>
      </c>
      <c r="BL56" s="18">
        <f t="shared" si="24"/>
        <v>0</v>
      </c>
      <c r="BM56" s="18">
        <f>BM53*BM54/1000</f>
        <v>0</v>
      </c>
      <c r="BN56" s="18">
        <f>BN53*BN54/1000</f>
        <v>0</v>
      </c>
      <c r="BO56" s="18">
        <f>BO53*BO54/1000</f>
        <v>0</v>
      </c>
      <c r="BP56" s="18">
        <f>BP53*BP54/1000</f>
        <v>0</v>
      </c>
      <c r="BQ56" s="18">
        <f>BQ53*BQ54/920</f>
        <v>0</v>
      </c>
      <c r="BR56" s="187">
        <f>SUM(C56:BQ56)</f>
        <v>40.4</v>
      </c>
    </row>
    <row r="57" spans="1:70" ht="15" customHeight="1" thickTop="1" x14ac:dyDescent="0.25">
      <c r="A57" s="294" t="s">
        <v>199</v>
      </c>
      <c r="B57" s="19">
        <v>100</v>
      </c>
      <c r="C57" s="20">
        <f>'[1]ГАСТРОНОМИЯ, ВЫПЕЧКА'!$F$103</f>
        <v>20</v>
      </c>
      <c r="D57" s="20"/>
      <c r="E57" s="20"/>
      <c r="F57" s="20"/>
      <c r="G57" s="20"/>
      <c r="H57" s="20"/>
      <c r="I57" s="20"/>
      <c r="J57" s="20"/>
      <c r="K57" s="20"/>
      <c r="L57" s="20"/>
      <c r="M57" s="20">
        <f>'[1]ГАСТРОНОМИЯ, ВЫПЕЧКА'!$F$102</f>
        <v>6.3</v>
      </c>
      <c r="N57" s="20"/>
      <c r="O57" s="20"/>
      <c r="P57" s="20"/>
      <c r="Q57" s="20"/>
      <c r="R57" s="20"/>
      <c r="S57" s="20"/>
      <c r="T57" s="20"/>
      <c r="U57" s="123">
        <f>'[1]ГАСТРОНОМИЯ, ВЫПЕЧКА'!$F$104</f>
        <v>0.16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>
        <f>'[1]ГАСТРОНОМИЯ, ВЫПЕЧКА'!$F$107</f>
        <v>30</v>
      </c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>
        <f>'[1]ГАСТРОНОМИЯ, ВЫПЕЧКА'!$F$100</f>
        <v>49.4</v>
      </c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>
        <f>'[1]ГАСТРОНОМИЯ, ВЫПЕЧКА'!$F$105</f>
        <v>12</v>
      </c>
      <c r="BJ57" s="20">
        <f>'[1]ГАСТРОНОМИЯ, ВЫПЕЧКА'!$F$101</f>
        <v>5</v>
      </c>
      <c r="BK57" s="20"/>
      <c r="BL57" s="20"/>
      <c r="BM57" s="20"/>
      <c r="BN57" s="21"/>
      <c r="BO57" s="22">
        <f>'[1]ГАСТРОНОМИЯ, ВЫПЕЧКА'!$F$106</f>
        <v>1.3</v>
      </c>
      <c r="BP57" s="22"/>
      <c r="BQ57" s="20"/>
    </row>
    <row r="58" spans="1:70" ht="15" customHeight="1" x14ac:dyDescent="0.25">
      <c r="A58" s="236"/>
      <c r="B58" s="9">
        <v>150</v>
      </c>
      <c r="C58" s="10">
        <f>'[1]ГАСТРОНОМИЯ, ВЫПЕЧКА'!$Q$103</f>
        <v>30</v>
      </c>
      <c r="D58" s="10"/>
      <c r="E58" s="10"/>
      <c r="F58" s="10"/>
      <c r="G58" s="10"/>
      <c r="H58" s="10"/>
      <c r="I58" s="10"/>
      <c r="J58" s="10"/>
      <c r="K58" s="10"/>
      <c r="L58" s="10"/>
      <c r="M58" s="10">
        <f>'[1]ГАСТРОНОМИЯ, ВЫПЕЧКА'!$Q$102</f>
        <v>9.4</v>
      </c>
      <c r="N58" s="10"/>
      <c r="O58" s="10"/>
      <c r="P58" s="10"/>
      <c r="Q58" s="10"/>
      <c r="R58" s="10"/>
      <c r="S58" s="10"/>
      <c r="T58" s="10"/>
      <c r="U58" s="25">
        <f>'[1]ГАСТРОНОМИЯ, ВЫПЕЧКА'!$Q$104</f>
        <v>0.23</v>
      </c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>
        <f>'[1]ГАСТРОНОМИЯ, ВЫПЕЧКА'!$Q$107</f>
        <v>45</v>
      </c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>
        <f>'[1]ГАСТРОНОМИЯ, ВЫПЕЧКА'!$Q$100</f>
        <v>74.099999999999994</v>
      </c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>
        <f>'[1]ГАСТРОНОМИЯ, ВЫПЕЧКА'!$Q$105</f>
        <v>18</v>
      </c>
      <c r="BJ58" s="10">
        <f>'[1]ГАСТРОНОМИЯ, ВЫПЕЧКА'!$Q$101</f>
        <v>7.5</v>
      </c>
      <c r="BK58" s="10"/>
      <c r="BL58" s="10"/>
      <c r="BM58" s="10"/>
      <c r="BN58" s="23"/>
      <c r="BO58" s="11">
        <f>'[1]ГАСТРОНОМИЯ, ВЫПЕЧКА'!$Q$106</f>
        <v>1.9</v>
      </c>
      <c r="BP58" s="11"/>
      <c r="BQ58" s="10"/>
    </row>
    <row r="59" spans="1:70" ht="15" customHeight="1" x14ac:dyDescent="0.25">
      <c r="A59" s="292" t="s">
        <v>229</v>
      </c>
      <c r="B59" s="32">
        <v>200</v>
      </c>
      <c r="C59" s="7"/>
      <c r="D59" s="7"/>
      <c r="E59" s="7">
        <v>200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8"/>
      <c r="BO59" s="8"/>
      <c r="BP59" s="8"/>
      <c r="BQ59" s="7"/>
    </row>
    <row r="60" spans="1:70" ht="15" customHeight="1" thickBot="1" x14ac:dyDescent="0.3">
      <c r="A60" s="292"/>
      <c r="B60" s="33">
        <v>200</v>
      </c>
      <c r="C60" s="10"/>
      <c r="D60" s="10"/>
      <c r="E60" s="10">
        <v>200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1"/>
      <c r="BO60" s="11"/>
      <c r="BP60" s="11"/>
      <c r="BQ60" s="10"/>
    </row>
    <row r="61" spans="1:70" ht="15.75" hidden="1" customHeight="1" x14ac:dyDescent="0.25">
      <c r="A61" s="235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8"/>
      <c r="BO61" s="8"/>
      <c r="BP61" s="8"/>
      <c r="BQ61" s="7"/>
    </row>
    <row r="62" spans="1:70" ht="15.75" hidden="1" customHeight="1" thickBot="1" x14ac:dyDescent="0.3">
      <c r="A62" s="236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0"/>
      <c r="BK62" s="10"/>
      <c r="BL62" s="10"/>
      <c r="BM62" s="10"/>
      <c r="BN62" s="11"/>
      <c r="BO62" s="11"/>
      <c r="BP62" s="11"/>
      <c r="BQ62" s="10"/>
    </row>
    <row r="63" spans="1:70" ht="15" hidden="1" customHeight="1" x14ac:dyDescent="0.25">
      <c r="A63" s="292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8"/>
      <c r="BO63" s="8"/>
      <c r="BP63" s="8"/>
      <c r="BQ63" s="7"/>
    </row>
    <row r="64" spans="1:70" ht="15.75" hidden="1" customHeight="1" x14ac:dyDescent="0.25">
      <c r="A64" s="292"/>
      <c r="B64" s="110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3"/>
      <c r="BO64" s="13"/>
      <c r="BP64" s="13"/>
      <c r="BQ64" s="12"/>
    </row>
    <row r="65" spans="1:70" ht="15" hidden="1" customHeight="1" x14ac:dyDescent="0.25">
      <c r="A65" s="235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8"/>
      <c r="BP65" s="8"/>
      <c r="BQ65" s="7"/>
    </row>
    <row r="66" spans="1:70" ht="15" hidden="1" customHeight="1" x14ac:dyDescent="0.25">
      <c r="A66" s="236"/>
      <c r="B66" s="110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3"/>
      <c r="BP66" s="13"/>
      <c r="BQ66" s="12"/>
    </row>
    <row r="67" spans="1:70" ht="15.75" hidden="1" customHeight="1" x14ac:dyDescent="0.25">
      <c r="A67" s="235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8"/>
      <c r="BO67" s="8"/>
      <c r="BP67" s="8"/>
      <c r="BQ67" s="7"/>
    </row>
    <row r="68" spans="1:70" ht="15.75" hidden="1" customHeight="1" x14ac:dyDescent="0.25">
      <c r="A68" s="236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1"/>
      <c r="BO68" s="11"/>
      <c r="BP68" s="11"/>
      <c r="BQ68" s="10"/>
    </row>
    <row r="69" spans="1:70" ht="15.75" hidden="1" customHeight="1" x14ac:dyDescent="0.25">
      <c r="A69" s="292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8"/>
      <c r="BO69" s="8"/>
      <c r="BP69" s="8"/>
      <c r="BQ69" s="7"/>
    </row>
    <row r="70" spans="1:70" ht="15.75" hidden="1" customHeight="1" x14ac:dyDescent="0.25">
      <c r="A70" s="292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1"/>
      <c r="BO70" s="11"/>
      <c r="BP70" s="11"/>
      <c r="BQ70" s="10"/>
    </row>
    <row r="71" spans="1:70" ht="15.75" hidden="1" customHeight="1" x14ac:dyDescent="0.25">
      <c r="A71" s="292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8"/>
      <c r="BO71" s="8"/>
      <c r="BP71" s="8"/>
      <c r="BQ71" s="7"/>
    </row>
    <row r="72" spans="1:70" ht="15.75" hidden="1" customHeight="1" thickBot="1" x14ac:dyDescent="0.3">
      <c r="A72" s="292"/>
      <c r="B72" s="110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1"/>
      <c r="BO72" s="11"/>
      <c r="BP72" s="11"/>
      <c r="BQ72" s="10"/>
    </row>
    <row r="73" spans="1:70" ht="15.75" customHeight="1" thickTop="1" x14ac:dyDescent="0.25">
      <c r="A73" s="244" t="s">
        <v>98</v>
      </c>
      <c r="B73" s="63" t="s">
        <v>128</v>
      </c>
      <c r="C73" s="17">
        <f>C57+C59+C61+C63+C65+C67+C69+C71</f>
        <v>20</v>
      </c>
      <c r="D73" s="17">
        <f t="shared" ref="D73:I73" si="25">D57+D59+D61+D63+D65+D67+D69+D71</f>
        <v>0</v>
      </c>
      <c r="E73" s="17">
        <f t="shared" si="25"/>
        <v>200</v>
      </c>
      <c r="F73" s="17">
        <f t="shared" si="25"/>
        <v>0</v>
      </c>
      <c r="G73" s="17">
        <f t="shared" si="25"/>
        <v>0</v>
      </c>
      <c r="H73" s="17">
        <f t="shared" si="25"/>
        <v>0</v>
      </c>
      <c r="I73" s="17">
        <f t="shared" si="25"/>
        <v>0</v>
      </c>
      <c r="J73" s="17">
        <f t="shared" ref="J73:BQ73" si="26">J57+J59+J61+J63+J65+J67+J69+J71</f>
        <v>0</v>
      </c>
      <c r="K73" s="17">
        <f t="shared" si="26"/>
        <v>0</v>
      </c>
      <c r="L73" s="17">
        <f t="shared" si="26"/>
        <v>0</v>
      </c>
      <c r="M73" s="17">
        <f t="shared" si="26"/>
        <v>6.3</v>
      </c>
      <c r="N73" s="17">
        <f t="shared" si="26"/>
        <v>0</v>
      </c>
      <c r="O73" s="17">
        <f t="shared" si="26"/>
        <v>0</v>
      </c>
      <c r="P73" s="17">
        <f t="shared" si="26"/>
        <v>0</v>
      </c>
      <c r="Q73" s="17">
        <f t="shared" si="26"/>
        <v>0</v>
      </c>
      <c r="R73" s="17">
        <f t="shared" si="26"/>
        <v>0</v>
      </c>
      <c r="S73" s="17">
        <f t="shared" si="26"/>
        <v>0</v>
      </c>
      <c r="T73" s="17">
        <f t="shared" si="26"/>
        <v>0</v>
      </c>
      <c r="U73" s="17">
        <f t="shared" si="26"/>
        <v>0.2</v>
      </c>
      <c r="V73" s="17">
        <f t="shared" si="26"/>
        <v>0</v>
      </c>
      <c r="W73" s="17">
        <f t="shared" si="26"/>
        <v>0</v>
      </c>
      <c r="X73" s="17">
        <f t="shared" si="26"/>
        <v>0</v>
      </c>
      <c r="Y73" s="17">
        <f t="shared" si="26"/>
        <v>0</v>
      </c>
      <c r="Z73" s="17">
        <f t="shared" si="26"/>
        <v>0</v>
      </c>
      <c r="AA73" s="17">
        <f t="shared" si="26"/>
        <v>0</v>
      </c>
      <c r="AB73" s="17">
        <f t="shared" si="26"/>
        <v>0</v>
      </c>
      <c r="AC73" s="17">
        <f t="shared" si="26"/>
        <v>0</v>
      </c>
      <c r="AD73" s="17">
        <f t="shared" si="26"/>
        <v>0</v>
      </c>
      <c r="AE73" s="17">
        <f t="shared" si="26"/>
        <v>0</v>
      </c>
      <c r="AF73" s="17">
        <f t="shared" si="26"/>
        <v>0</v>
      </c>
      <c r="AG73" s="17">
        <f t="shared" si="26"/>
        <v>0</v>
      </c>
      <c r="AH73" s="17">
        <f t="shared" si="26"/>
        <v>0</v>
      </c>
      <c r="AI73" s="17">
        <f t="shared" si="26"/>
        <v>30</v>
      </c>
      <c r="AJ73" s="17">
        <f t="shared" si="26"/>
        <v>0</v>
      </c>
      <c r="AK73" s="17">
        <f t="shared" si="26"/>
        <v>0</v>
      </c>
      <c r="AL73" s="17">
        <f t="shared" si="26"/>
        <v>0</v>
      </c>
      <c r="AM73" s="17">
        <f t="shared" si="26"/>
        <v>0</v>
      </c>
      <c r="AN73" s="17">
        <f t="shared" si="26"/>
        <v>0</v>
      </c>
      <c r="AO73" s="17">
        <f>AO57+AO59+AO61+AO63+AO65+AO67+AO69+AO71</f>
        <v>0</v>
      </c>
      <c r="AP73" s="17">
        <f t="shared" si="26"/>
        <v>0</v>
      </c>
      <c r="AQ73" s="17">
        <f t="shared" si="26"/>
        <v>0</v>
      </c>
      <c r="AR73" s="17">
        <f t="shared" si="26"/>
        <v>0</v>
      </c>
      <c r="AS73" s="17">
        <f t="shared" si="26"/>
        <v>0</v>
      </c>
      <c r="AT73" s="17">
        <f t="shared" si="26"/>
        <v>0</v>
      </c>
      <c r="AU73" s="17">
        <f t="shared" si="26"/>
        <v>49.4</v>
      </c>
      <c r="AV73" s="17">
        <f t="shared" si="26"/>
        <v>0</v>
      </c>
      <c r="AW73" s="17">
        <f t="shared" si="26"/>
        <v>0</v>
      </c>
      <c r="AX73" s="17">
        <f t="shared" si="26"/>
        <v>0</v>
      </c>
      <c r="AY73" s="17">
        <f t="shared" si="26"/>
        <v>0</v>
      </c>
      <c r="AZ73" s="17">
        <f t="shared" si="26"/>
        <v>0</v>
      </c>
      <c r="BA73" s="17">
        <f t="shared" si="26"/>
        <v>0</v>
      </c>
      <c r="BB73" s="17">
        <f t="shared" si="26"/>
        <v>0</v>
      </c>
      <c r="BC73" s="17">
        <f t="shared" si="26"/>
        <v>0</v>
      </c>
      <c r="BD73" s="17">
        <f>BD57+BD59+BD61+BD63+BD65+BD67+BD69+BD71</f>
        <v>0</v>
      </c>
      <c r="BE73" s="17"/>
      <c r="BF73" s="17">
        <f t="shared" si="26"/>
        <v>0</v>
      </c>
      <c r="BG73" s="17">
        <f t="shared" si="26"/>
        <v>0</v>
      </c>
      <c r="BH73" s="17">
        <f t="shared" si="26"/>
        <v>0</v>
      </c>
      <c r="BI73" s="17">
        <f t="shared" si="26"/>
        <v>12</v>
      </c>
      <c r="BJ73" s="17">
        <f t="shared" si="26"/>
        <v>5</v>
      </c>
      <c r="BK73" s="17">
        <f t="shared" si="26"/>
        <v>0</v>
      </c>
      <c r="BL73" s="17">
        <f t="shared" si="26"/>
        <v>0</v>
      </c>
      <c r="BM73" s="17">
        <f t="shared" si="26"/>
        <v>0</v>
      </c>
      <c r="BN73" s="17">
        <f t="shared" si="26"/>
        <v>0</v>
      </c>
      <c r="BO73" s="17">
        <f t="shared" si="26"/>
        <v>1.3</v>
      </c>
      <c r="BP73" s="17">
        <f>BP57+BP59+BP61+BP63+BP65+BP67+BP69+BP71</f>
        <v>0</v>
      </c>
      <c r="BQ73" s="17">
        <f t="shared" si="26"/>
        <v>0</v>
      </c>
    </row>
    <row r="74" spans="1:70" ht="15.75" customHeight="1" thickBot="1" x14ac:dyDescent="0.3">
      <c r="A74" s="245"/>
      <c r="B74" s="64" t="s">
        <v>130</v>
      </c>
      <c r="C74" s="18">
        <f>C58+C60+C62+C64+C66+C68+C70+C72</f>
        <v>30</v>
      </c>
      <c r="D74" s="18">
        <f t="shared" ref="D74:I74" si="27">D58+D60+D62+D64+D66+D68+D70+D72</f>
        <v>0</v>
      </c>
      <c r="E74" s="18">
        <f t="shared" si="27"/>
        <v>200</v>
      </c>
      <c r="F74" s="18">
        <f t="shared" si="27"/>
        <v>0</v>
      </c>
      <c r="G74" s="18">
        <f t="shared" si="27"/>
        <v>0</v>
      </c>
      <c r="H74" s="18">
        <f t="shared" si="27"/>
        <v>0</v>
      </c>
      <c r="I74" s="18">
        <f t="shared" si="27"/>
        <v>0</v>
      </c>
      <c r="J74" s="18">
        <f t="shared" ref="J74:BQ74" si="28">J58+J60+J62+J64+J66+J68+J70+J72</f>
        <v>0</v>
      </c>
      <c r="K74" s="18">
        <f t="shared" si="28"/>
        <v>0</v>
      </c>
      <c r="L74" s="18">
        <f t="shared" si="28"/>
        <v>0</v>
      </c>
      <c r="M74" s="18">
        <f t="shared" si="28"/>
        <v>9.4</v>
      </c>
      <c r="N74" s="18">
        <f t="shared" si="28"/>
        <v>0</v>
      </c>
      <c r="O74" s="18">
        <f t="shared" si="28"/>
        <v>0</v>
      </c>
      <c r="P74" s="18">
        <f t="shared" si="28"/>
        <v>0</v>
      </c>
      <c r="Q74" s="18">
        <f t="shared" si="28"/>
        <v>0</v>
      </c>
      <c r="R74" s="18">
        <f t="shared" si="28"/>
        <v>0</v>
      </c>
      <c r="S74" s="18">
        <f t="shared" si="28"/>
        <v>0</v>
      </c>
      <c r="T74" s="18">
        <f t="shared" si="28"/>
        <v>0</v>
      </c>
      <c r="U74" s="18">
        <f t="shared" si="28"/>
        <v>0.2</v>
      </c>
      <c r="V74" s="18">
        <f t="shared" si="28"/>
        <v>0</v>
      </c>
      <c r="W74" s="18">
        <f t="shared" si="28"/>
        <v>0</v>
      </c>
      <c r="X74" s="18">
        <f t="shared" si="28"/>
        <v>0</v>
      </c>
      <c r="Y74" s="18">
        <f t="shared" si="28"/>
        <v>0</v>
      </c>
      <c r="Z74" s="18">
        <f t="shared" si="28"/>
        <v>0</v>
      </c>
      <c r="AA74" s="18">
        <f t="shared" si="28"/>
        <v>0</v>
      </c>
      <c r="AB74" s="18">
        <f t="shared" si="28"/>
        <v>0</v>
      </c>
      <c r="AC74" s="18">
        <f t="shared" si="28"/>
        <v>0</v>
      </c>
      <c r="AD74" s="18">
        <f t="shared" si="28"/>
        <v>0</v>
      </c>
      <c r="AE74" s="18">
        <f t="shared" si="28"/>
        <v>0</v>
      </c>
      <c r="AF74" s="18">
        <f t="shared" si="28"/>
        <v>0</v>
      </c>
      <c r="AG74" s="18">
        <f t="shared" si="28"/>
        <v>0</v>
      </c>
      <c r="AH74" s="18">
        <f t="shared" si="28"/>
        <v>0</v>
      </c>
      <c r="AI74" s="18">
        <f t="shared" si="28"/>
        <v>45</v>
      </c>
      <c r="AJ74" s="18">
        <f t="shared" si="28"/>
        <v>0</v>
      </c>
      <c r="AK74" s="18">
        <f t="shared" si="28"/>
        <v>0</v>
      </c>
      <c r="AL74" s="18">
        <f t="shared" si="28"/>
        <v>0</v>
      </c>
      <c r="AM74" s="18">
        <f t="shared" si="28"/>
        <v>0</v>
      </c>
      <c r="AN74" s="18">
        <f t="shared" si="28"/>
        <v>0</v>
      </c>
      <c r="AO74" s="18">
        <f>AO58+AO60+AO62+AO64+AO66+AO68+AO70+AO72</f>
        <v>0</v>
      </c>
      <c r="AP74" s="18">
        <f t="shared" si="28"/>
        <v>0</v>
      </c>
      <c r="AQ74" s="18">
        <f t="shared" si="28"/>
        <v>0</v>
      </c>
      <c r="AR74" s="18">
        <f t="shared" si="28"/>
        <v>0</v>
      </c>
      <c r="AS74" s="18">
        <f t="shared" si="28"/>
        <v>0</v>
      </c>
      <c r="AT74" s="18">
        <f t="shared" si="28"/>
        <v>0</v>
      </c>
      <c r="AU74" s="18">
        <f t="shared" si="28"/>
        <v>74.099999999999994</v>
      </c>
      <c r="AV74" s="18">
        <f t="shared" si="28"/>
        <v>0</v>
      </c>
      <c r="AW74" s="18">
        <f t="shared" si="28"/>
        <v>0</v>
      </c>
      <c r="AX74" s="18">
        <f t="shared" si="28"/>
        <v>0</v>
      </c>
      <c r="AY74" s="18">
        <f t="shared" si="28"/>
        <v>0</v>
      </c>
      <c r="AZ74" s="18">
        <f t="shared" si="28"/>
        <v>0</v>
      </c>
      <c r="BA74" s="18">
        <f t="shared" si="28"/>
        <v>0</v>
      </c>
      <c r="BB74" s="18">
        <f t="shared" si="28"/>
        <v>0</v>
      </c>
      <c r="BC74" s="18">
        <f t="shared" si="28"/>
        <v>0</v>
      </c>
      <c r="BD74" s="18">
        <f>BD58+BD60+BD62+BD64+BD66+BD68+BD70+BD72</f>
        <v>0</v>
      </c>
      <c r="BE74" s="18"/>
      <c r="BF74" s="18">
        <f t="shared" si="28"/>
        <v>0</v>
      </c>
      <c r="BG74" s="18">
        <f t="shared" si="28"/>
        <v>0</v>
      </c>
      <c r="BH74" s="18">
        <f t="shared" si="28"/>
        <v>0</v>
      </c>
      <c r="BI74" s="18">
        <f t="shared" si="28"/>
        <v>18</v>
      </c>
      <c r="BJ74" s="18">
        <f t="shared" si="28"/>
        <v>7.5</v>
      </c>
      <c r="BK74" s="18">
        <f t="shared" si="28"/>
        <v>0</v>
      </c>
      <c r="BL74" s="18">
        <f t="shared" si="28"/>
        <v>0</v>
      </c>
      <c r="BM74" s="18">
        <f t="shared" si="28"/>
        <v>0</v>
      </c>
      <c r="BN74" s="18">
        <f t="shared" si="28"/>
        <v>0</v>
      </c>
      <c r="BO74" s="18">
        <f t="shared" si="28"/>
        <v>1.9</v>
      </c>
      <c r="BP74" s="18">
        <f>BP58+BP60+BP62+BP64+BP66+BP68+BP70+BP72</f>
        <v>0</v>
      </c>
      <c r="BQ74" s="18">
        <f t="shared" si="28"/>
        <v>0</v>
      </c>
    </row>
    <row r="75" spans="1:70" ht="15.75" customHeight="1" thickTop="1" x14ac:dyDescent="0.25">
      <c r="A75" s="245"/>
      <c r="B75" s="74" t="s">
        <v>173</v>
      </c>
      <c r="C75" s="75">
        <v>48.5</v>
      </c>
      <c r="D75" s="75"/>
      <c r="E75" s="75">
        <v>272</v>
      </c>
      <c r="F75" s="75">
        <v>166.6</v>
      </c>
      <c r="G75" s="75"/>
      <c r="H75" s="75">
        <v>54</v>
      </c>
      <c r="I75" s="75"/>
      <c r="J75" s="75">
        <v>156</v>
      </c>
      <c r="K75" s="75">
        <v>262</v>
      </c>
      <c r="L75" s="75">
        <v>210</v>
      </c>
      <c r="M75" s="75">
        <v>390</v>
      </c>
      <c r="N75" s="75">
        <v>400</v>
      </c>
      <c r="O75" s="75">
        <v>180</v>
      </c>
      <c r="P75" s="75">
        <v>233</v>
      </c>
      <c r="Q75" s="75">
        <v>254</v>
      </c>
      <c r="R75" s="75">
        <v>117</v>
      </c>
      <c r="S75" s="75"/>
      <c r="T75" s="75">
        <v>155</v>
      </c>
      <c r="U75" s="75">
        <v>7.2</v>
      </c>
      <c r="V75" s="75">
        <v>26.5</v>
      </c>
      <c r="W75" s="75">
        <v>44</v>
      </c>
      <c r="X75" s="75">
        <v>13.5</v>
      </c>
      <c r="Y75" s="75">
        <v>23</v>
      </c>
      <c r="Z75" s="75">
        <v>22</v>
      </c>
      <c r="AA75" s="75"/>
      <c r="AB75" s="75"/>
      <c r="AC75" s="75">
        <v>60</v>
      </c>
      <c r="AD75" s="75">
        <v>60</v>
      </c>
      <c r="AE75" s="75"/>
      <c r="AF75" s="75">
        <v>115</v>
      </c>
      <c r="AG75" s="75">
        <v>75</v>
      </c>
      <c r="AH75" s="75">
        <v>80.599999999999994</v>
      </c>
      <c r="AI75" s="75">
        <v>26</v>
      </c>
      <c r="AJ75" s="75">
        <v>70</v>
      </c>
      <c r="AK75" s="75">
        <v>82</v>
      </c>
      <c r="AL75" s="75">
        <v>123.3</v>
      </c>
      <c r="AM75" s="75">
        <v>202</v>
      </c>
      <c r="AN75" s="75"/>
      <c r="AO75" s="75"/>
      <c r="AP75" s="75">
        <v>17.3</v>
      </c>
      <c r="AQ75" s="75">
        <v>12.6</v>
      </c>
      <c r="AR75" s="75">
        <v>49</v>
      </c>
      <c r="AS75" s="75">
        <v>22</v>
      </c>
      <c r="AT75" s="75">
        <v>51</v>
      </c>
      <c r="AU75" s="75">
        <v>30</v>
      </c>
      <c r="AV75" s="75">
        <v>29</v>
      </c>
      <c r="AW75" s="75">
        <v>45</v>
      </c>
      <c r="AX75" s="75"/>
      <c r="AY75" s="75">
        <v>36</v>
      </c>
      <c r="AZ75" s="75">
        <v>90.5</v>
      </c>
      <c r="BA75" s="75">
        <v>24</v>
      </c>
      <c r="BB75" s="75">
        <v>37</v>
      </c>
      <c r="BC75" s="75">
        <v>42</v>
      </c>
      <c r="BD75" s="75"/>
      <c r="BE75" s="75"/>
      <c r="BF75" s="75">
        <v>109</v>
      </c>
      <c r="BG75" s="75">
        <v>252.6</v>
      </c>
      <c r="BH75" s="75">
        <v>12</v>
      </c>
      <c r="BI75" s="75">
        <v>53</v>
      </c>
      <c r="BJ75" s="75">
        <v>220</v>
      </c>
      <c r="BK75" s="75">
        <v>300</v>
      </c>
      <c r="BL75" s="75">
        <v>80</v>
      </c>
      <c r="BM75" s="75">
        <v>180</v>
      </c>
      <c r="BN75" s="75"/>
      <c r="BO75" s="75">
        <v>250</v>
      </c>
      <c r="BP75" s="75"/>
      <c r="BQ75" s="75">
        <v>132.19999999999999</v>
      </c>
      <c r="BR75" s="185"/>
    </row>
    <row r="76" spans="1:70" ht="15.75" customHeight="1" x14ac:dyDescent="0.25">
      <c r="A76" s="245"/>
      <c r="B76" s="66" t="s">
        <v>128</v>
      </c>
      <c r="C76" s="67">
        <f>C73*C75/1000</f>
        <v>1</v>
      </c>
      <c r="D76" s="67">
        <f t="shared" ref="D76:I76" si="29">D73*D75/1000</f>
        <v>0</v>
      </c>
      <c r="E76" s="67">
        <f t="shared" si="29"/>
        <v>54.4</v>
      </c>
      <c r="F76" s="67">
        <f t="shared" si="29"/>
        <v>0</v>
      </c>
      <c r="G76" s="67">
        <f t="shared" si="29"/>
        <v>0</v>
      </c>
      <c r="H76" s="67">
        <f t="shared" si="29"/>
        <v>0</v>
      </c>
      <c r="I76" s="67">
        <f t="shared" si="29"/>
        <v>0</v>
      </c>
      <c r="J76" s="67">
        <f t="shared" ref="J76:T76" si="30">J73*J75/1000</f>
        <v>0</v>
      </c>
      <c r="K76" s="67">
        <f t="shared" si="30"/>
        <v>0</v>
      </c>
      <c r="L76" s="67">
        <f t="shared" si="30"/>
        <v>0</v>
      </c>
      <c r="M76" s="67">
        <f t="shared" si="30"/>
        <v>2.5</v>
      </c>
      <c r="N76" s="67">
        <f t="shared" si="30"/>
        <v>0</v>
      </c>
      <c r="O76" s="67">
        <f t="shared" si="30"/>
        <v>0</v>
      </c>
      <c r="P76" s="67">
        <f t="shared" si="30"/>
        <v>0</v>
      </c>
      <c r="Q76" s="67">
        <f t="shared" si="30"/>
        <v>0</v>
      </c>
      <c r="R76" s="67">
        <f t="shared" si="30"/>
        <v>0</v>
      </c>
      <c r="S76" s="67">
        <f t="shared" si="30"/>
        <v>0</v>
      </c>
      <c r="T76" s="67">
        <f t="shared" si="30"/>
        <v>0</v>
      </c>
      <c r="U76" s="67">
        <f>U73*U75</f>
        <v>1.4</v>
      </c>
      <c r="V76" s="67">
        <f t="shared" ref="V76:BL76" si="31">V73*V75/1000</f>
        <v>0</v>
      </c>
      <c r="W76" s="67">
        <f t="shared" si="31"/>
        <v>0</v>
      </c>
      <c r="X76" s="67">
        <f t="shared" si="31"/>
        <v>0</v>
      </c>
      <c r="Y76" s="67">
        <f t="shared" si="31"/>
        <v>0</v>
      </c>
      <c r="Z76" s="67">
        <f t="shared" si="31"/>
        <v>0</v>
      </c>
      <c r="AA76" s="67">
        <f t="shared" si="31"/>
        <v>0</v>
      </c>
      <c r="AB76" s="67">
        <f t="shared" si="31"/>
        <v>0</v>
      </c>
      <c r="AC76" s="67">
        <f t="shared" si="31"/>
        <v>0</v>
      </c>
      <c r="AD76" s="67">
        <f t="shared" si="31"/>
        <v>0</v>
      </c>
      <c r="AE76" s="67">
        <f t="shared" si="31"/>
        <v>0</v>
      </c>
      <c r="AF76" s="67">
        <f t="shared" si="31"/>
        <v>0</v>
      </c>
      <c r="AG76" s="67">
        <f t="shared" si="31"/>
        <v>0</v>
      </c>
      <c r="AH76" s="67">
        <f t="shared" si="31"/>
        <v>0</v>
      </c>
      <c r="AI76" s="67">
        <f t="shared" si="31"/>
        <v>0.8</v>
      </c>
      <c r="AJ76" s="67">
        <f t="shared" si="31"/>
        <v>0</v>
      </c>
      <c r="AK76" s="67">
        <f t="shared" si="31"/>
        <v>0</v>
      </c>
      <c r="AL76" s="67">
        <f t="shared" si="31"/>
        <v>0</v>
      </c>
      <c r="AM76" s="67">
        <f t="shared" si="31"/>
        <v>0</v>
      </c>
      <c r="AN76" s="67">
        <f t="shared" si="31"/>
        <v>0</v>
      </c>
      <c r="AO76" s="67">
        <f>AO73*AO75/1000</f>
        <v>0</v>
      </c>
      <c r="AP76" s="67">
        <f t="shared" si="31"/>
        <v>0</v>
      </c>
      <c r="AQ76" s="67">
        <f>AQ73*AQ75/1000</f>
        <v>0</v>
      </c>
      <c r="AR76" s="67">
        <f t="shared" si="31"/>
        <v>0</v>
      </c>
      <c r="AS76" s="67">
        <f t="shared" si="31"/>
        <v>0</v>
      </c>
      <c r="AT76" s="67">
        <f t="shared" si="31"/>
        <v>0</v>
      </c>
      <c r="AU76" s="67">
        <f t="shared" si="31"/>
        <v>1.5</v>
      </c>
      <c r="AV76" s="67">
        <f t="shared" si="31"/>
        <v>0</v>
      </c>
      <c r="AW76" s="67">
        <f t="shared" si="31"/>
        <v>0</v>
      </c>
      <c r="AX76" s="67">
        <f t="shared" si="31"/>
        <v>0</v>
      </c>
      <c r="AY76" s="67">
        <f t="shared" si="31"/>
        <v>0</v>
      </c>
      <c r="AZ76" s="67">
        <f t="shared" si="31"/>
        <v>0</v>
      </c>
      <c r="BA76" s="67">
        <f t="shared" si="31"/>
        <v>0</v>
      </c>
      <c r="BB76" s="67">
        <f t="shared" si="31"/>
        <v>0</v>
      </c>
      <c r="BC76" s="67">
        <f t="shared" si="31"/>
        <v>0</v>
      </c>
      <c r="BD76" s="67">
        <f>BD73*BD75/1000</f>
        <v>0</v>
      </c>
      <c r="BE76" s="67"/>
      <c r="BF76" s="67">
        <f t="shared" si="31"/>
        <v>0</v>
      </c>
      <c r="BG76" s="67">
        <f t="shared" si="31"/>
        <v>0</v>
      </c>
      <c r="BH76" s="67">
        <f t="shared" si="31"/>
        <v>0</v>
      </c>
      <c r="BI76" s="67">
        <f t="shared" si="31"/>
        <v>0.6</v>
      </c>
      <c r="BJ76" s="67">
        <f t="shared" si="31"/>
        <v>1.1000000000000001</v>
      </c>
      <c r="BK76" s="67">
        <f t="shared" si="31"/>
        <v>0</v>
      </c>
      <c r="BL76" s="67">
        <f t="shared" si="31"/>
        <v>0</v>
      </c>
      <c r="BM76" s="67">
        <f>BM73*BM75/1000</f>
        <v>0</v>
      </c>
      <c r="BN76" s="67">
        <f>BN73*BN75/1000</f>
        <v>0</v>
      </c>
      <c r="BO76" s="67">
        <f>BO73*BO75/1000</f>
        <v>0.3</v>
      </c>
      <c r="BP76" s="67">
        <f>BP73*BP75/1000</f>
        <v>0</v>
      </c>
      <c r="BQ76" s="67">
        <f>BQ73*BQ75/920</f>
        <v>0</v>
      </c>
      <c r="BR76" s="186">
        <f>SUM(C76:BQ76)</f>
        <v>63.6</v>
      </c>
    </row>
    <row r="77" spans="1:70" ht="15.75" customHeight="1" thickBot="1" x14ac:dyDescent="0.3">
      <c r="A77" s="246"/>
      <c r="B77" s="64" t="s">
        <v>130</v>
      </c>
      <c r="C77" s="18">
        <f>C74*C75/1000</f>
        <v>1.5</v>
      </c>
      <c r="D77" s="18">
        <f t="shared" ref="D77:I77" si="32">D74*D75/1000</f>
        <v>0</v>
      </c>
      <c r="E77" s="18">
        <f t="shared" si="32"/>
        <v>54.4</v>
      </c>
      <c r="F77" s="18">
        <f t="shared" si="32"/>
        <v>0</v>
      </c>
      <c r="G77" s="18">
        <f t="shared" si="32"/>
        <v>0</v>
      </c>
      <c r="H77" s="18">
        <f t="shared" si="32"/>
        <v>0</v>
      </c>
      <c r="I77" s="18">
        <f t="shared" si="32"/>
        <v>0</v>
      </c>
      <c r="J77" s="18">
        <f t="shared" ref="J77:T77" si="33">J74*J75/1000</f>
        <v>0</v>
      </c>
      <c r="K77" s="18">
        <f t="shared" si="33"/>
        <v>0</v>
      </c>
      <c r="L77" s="18">
        <f t="shared" si="33"/>
        <v>0</v>
      </c>
      <c r="M77" s="18">
        <f t="shared" si="33"/>
        <v>3.7</v>
      </c>
      <c r="N77" s="18">
        <f t="shared" si="33"/>
        <v>0</v>
      </c>
      <c r="O77" s="18">
        <f t="shared" si="33"/>
        <v>0</v>
      </c>
      <c r="P77" s="18">
        <f t="shared" si="33"/>
        <v>0</v>
      </c>
      <c r="Q77" s="18">
        <f t="shared" si="33"/>
        <v>0</v>
      </c>
      <c r="R77" s="18">
        <f t="shared" si="33"/>
        <v>0</v>
      </c>
      <c r="S77" s="18">
        <f t="shared" si="33"/>
        <v>0</v>
      </c>
      <c r="T77" s="18">
        <f t="shared" si="33"/>
        <v>0</v>
      </c>
      <c r="U77" s="18">
        <f>U74*U75</f>
        <v>1.4</v>
      </c>
      <c r="V77" s="18">
        <f t="shared" ref="V77:BL77" si="34">V74*V75/1000</f>
        <v>0</v>
      </c>
      <c r="W77" s="18">
        <f t="shared" si="34"/>
        <v>0</v>
      </c>
      <c r="X77" s="18">
        <f t="shared" si="34"/>
        <v>0</v>
      </c>
      <c r="Y77" s="18">
        <f t="shared" si="34"/>
        <v>0</v>
      </c>
      <c r="Z77" s="18">
        <f t="shared" si="34"/>
        <v>0</v>
      </c>
      <c r="AA77" s="18">
        <f t="shared" si="34"/>
        <v>0</v>
      </c>
      <c r="AB77" s="18">
        <f t="shared" si="34"/>
        <v>0</v>
      </c>
      <c r="AC77" s="18">
        <f t="shared" si="34"/>
        <v>0</v>
      </c>
      <c r="AD77" s="18">
        <f t="shared" si="34"/>
        <v>0</v>
      </c>
      <c r="AE77" s="18">
        <f t="shared" si="34"/>
        <v>0</v>
      </c>
      <c r="AF77" s="18">
        <f t="shared" si="34"/>
        <v>0</v>
      </c>
      <c r="AG77" s="18">
        <f t="shared" si="34"/>
        <v>0</v>
      </c>
      <c r="AH77" s="18">
        <f t="shared" si="34"/>
        <v>0</v>
      </c>
      <c r="AI77" s="18">
        <f t="shared" si="34"/>
        <v>1.2</v>
      </c>
      <c r="AJ77" s="18">
        <f t="shared" si="34"/>
        <v>0</v>
      </c>
      <c r="AK77" s="18">
        <f t="shared" si="34"/>
        <v>0</v>
      </c>
      <c r="AL77" s="18">
        <f t="shared" si="34"/>
        <v>0</v>
      </c>
      <c r="AM77" s="18">
        <f t="shared" si="34"/>
        <v>0</v>
      </c>
      <c r="AN77" s="18">
        <f t="shared" si="34"/>
        <v>0</v>
      </c>
      <c r="AO77" s="18">
        <f>AO74*AO75/1000</f>
        <v>0</v>
      </c>
      <c r="AP77" s="18">
        <f t="shared" si="34"/>
        <v>0</v>
      </c>
      <c r="AQ77" s="18">
        <f>AQ74*AQ75/1000</f>
        <v>0</v>
      </c>
      <c r="AR77" s="18">
        <f t="shared" si="34"/>
        <v>0</v>
      </c>
      <c r="AS77" s="18">
        <f t="shared" si="34"/>
        <v>0</v>
      </c>
      <c r="AT77" s="18">
        <f t="shared" si="34"/>
        <v>0</v>
      </c>
      <c r="AU77" s="18">
        <f t="shared" si="34"/>
        <v>2.2000000000000002</v>
      </c>
      <c r="AV77" s="18">
        <f t="shared" si="34"/>
        <v>0</v>
      </c>
      <c r="AW77" s="18">
        <f t="shared" si="34"/>
        <v>0</v>
      </c>
      <c r="AX77" s="18">
        <f t="shared" si="34"/>
        <v>0</v>
      </c>
      <c r="AY77" s="18">
        <f t="shared" si="34"/>
        <v>0</v>
      </c>
      <c r="AZ77" s="18">
        <f t="shared" si="34"/>
        <v>0</v>
      </c>
      <c r="BA77" s="18">
        <f t="shared" si="34"/>
        <v>0</v>
      </c>
      <c r="BB77" s="18">
        <f t="shared" si="34"/>
        <v>0</v>
      </c>
      <c r="BC77" s="18">
        <f t="shared" si="34"/>
        <v>0</v>
      </c>
      <c r="BD77" s="18">
        <f>BD74*BD75/1000</f>
        <v>0</v>
      </c>
      <c r="BE77" s="18"/>
      <c r="BF77" s="18">
        <f t="shared" si="34"/>
        <v>0</v>
      </c>
      <c r="BG77" s="18">
        <f t="shared" si="34"/>
        <v>0</v>
      </c>
      <c r="BH77" s="18">
        <f t="shared" si="34"/>
        <v>0</v>
      </c>
      <c r="BI77" s="18">
        <f t="shared" si="34"/>
        <v>1</v>
      </c>
      <c r="BJ77" s="18">
        <f t="shared" si="34"/>
        <v>1.7</v>
      </c>
      <c r="BK77" s="18">
        <f t="shared" si="34"/>
        <v>0</v>
      </c>
      <c r="BL77" s="18">
        <f t="shared" si="34"/>
        <v>0</v>
      </c>
      <c r="BM77" s="18">
        <f>BM74*BM75/1000</f>
        <v>0</v>
      </c>
      <c r="BN77" s="18">
        <f>BN74*BN75/1000</f>
        <v>0</v>
      </c>
      <c r="BO77" s="18">
        <f>BO74*BO75/1000</f>
        <v>0.5</v>
      </c>
      <c r="BP77" s="18">
        <f>BP74*BP75/1000</f>
        <v>0</v>
      </c>
      <c r="BQ77" s="18">
        <f>BQ74*BQ75/920</f>
        <v>0</v>
      </c>
      <c r="BR77" s="187">
        <f>SUM(C77:BQ77)</f>
        <v>67.599999999999994</v>
      </c>
    </row>
    <row r="78" spans="1:70" ht="15.75" customHeight="1" thickTop="1" x14ac:dyDescent="0.25">
      <c r="A78" s="294" t="s">
        <v>203</v>
      </c>
      <c r="B78" s="6">
        <v>100</v>
      </c>
      <c r="C78" s="7"/>
      <c r="D78" s="7"/>
      <c r="E78" s="7"/>
      <c r="F78" s="7"/>
      <c r="G78" s="7"/>
      <c r="H78" s="7"/>
      <c r="I78" s="7"/>
      <c r="J78" s="7"/>
      <c r="K78" s="7">
        <f>'[1]ЯЙЦО, ТВОРОГ, КАШИ'!$F$271</f>
        <v>90.7</v>
      </c>
      <c r="L78" s="7"/>
      <c r="M78" s="7"/>
      <c r="N78" s="7"/>
      <c r="O78" s="7"/>
      <c r="P78" s="7"/>
      <c r="Q78" s="7"/>
      <c r="R78" s="7"/>
      <c r="S78" s="7"/>
      <c r="T78" s="7"/>
      <c r="U78" s="24">
        <f>'[1]ЯЙЦО, ТВОРОГ, КАШИ'!$F$272</f>
        <v>7.0000000000000007E-2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>
        <f>'[1]ЯЙЦО, ТВОРОГ, КАШИ'!$F$274+'[1]ЯЙЦО, ТВОРОГ, КАШИ'!$F$275</f>
        <v>15.6</v>
      </c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>
        <f>'[1]ЯЙЦО, ТВОРОГ, КАШИ'!$F$273</f>
        <v>5.6</v>
      </c>
      <c r="BJ78" s="7"/>
      <c r="BK78" s="7"/>
      <c r="BL78" s="7"/>
      <c r="BM78" s="24"/>
      <c r="BN78" s="8"/>
      <c r="BO78" s="8"/>
      <c r="BP78" s="8"/>
      <c r="BQ78" s="7">
        <f>'[1]ЯЙЦО, ТВОРОГ, КАШИ'!$F$277</f>
        <v>5</v>
      </c>
    </row>
    <row r="79" spans="1:70" ht="15" customHeight="1" x14ac:dyDescent="0.25">
      <c r="A79" s="236"/>
      <c r="B79" s="9">
        <v>120</v>
      </c>
      <c r="C79" s="10"/>
      <c r="D79" s="10"/>
      <c r="E79" s="10"/>
      <c r="F79" s="10"/>
      <c r="G79" s="10"/>
      <c r="H79" s="10"/>
      <c r="I79" s="10"/>
      <c r="J79" s="10"/>
      <c r="K79" s="10">
        <f>'[1]ЯЙЦО, ТВОРОГ, КАШИ'!$Q$271</f>
        <v>108.8</v>
      </c>
      <c r="L79" s="10"/>
      <c r="M79" s="10"/>
      <c r="N79" s="10"/>
      <c r="O79" s="10"/>
      <c r="P79" s="10"/>
      <c r="Q79" s="10"/>
      <c r="R79" s="10"/>
      <c r="S79" s="10"/>
      <c r="T79" s="10"/>
      <c r="U79" s="25">
        <f>'[1]ЯЙЦО, ТВОРОГ, КАШИ'!$Q$272</f>
        <v>0.08</v>
      </c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>
        <f>'[1]ЯЙЦО, ТВОРОГ, КАШИ'!$Q$274+'[1]ЯЙЦО, ТВОРОГ, КАШИ'!$Q$275</f>
        <v>18.7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>
        <f>'[1]ЯЙЦО, ТВОРОГ, КАШИ'!$Q$273</f>
        <v>6.7</v>
      </c>
      <c r="BJ79" s="10"/>
      <c r="BK79" s="10"/>
      <c r="BL79" s="10"/>
      <c r="BM79" s="25"/>
      <c r="BN79" s="11"/>
      <c r="BO79" s="11"/>
      <c r="BP79" s="11"/>
      <c r="BQ79" s="10">
        <f>'[1]ЯЙЦО, ТВОРОГ, КАШИ'!$Q$277</f>
        <v>6</v>
      </c>
    </row>
    <row r="80" spans="1:70" ht="15" customHeight="1" x14ac:dyDescent="0.25">
      <c r="A80" s="292" t="s">
        <v>108</v>
      </c>
      <c r="B80" s="32">
        <v>30</v>
      </c>
      <c r="C80" s="7"/>
      <c r="D80" s="7"/>
      <c r="E80" s="7"/>
      <c r="F80" s="7"/>
      <c r="G80" s="7"/>
      <c r="H80" s="7"/>
      <c r="I80" s="7"/>
      <c r="J80" s="7"/>
      <c r="K80" s="7"/>
      <c r="L80" s="7">
        <f>[1]СОУСА!$F$61</f>
        <v>30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8"/>
      <c r="BO80" s="8"/>
      <c r="BP80" s="8"/>
      <c r="BQ80" s="7"/>
    </row>
    <row r="81" spans="1:251" ht="15" customHeight="1" x14ac:dyDescent="0.25">
      <c r="A81" s="292"/>
      <c r="B81" s="33">
        <v>30</v>
      </c>
      <c r="C81" s="10"/>
      <c r="D81" s="10"/>
      <c r="E81" s="10"/>
      <c r="F81" s="10"/>
      <c r="G81" s="10"/>
      <c r="H81" s="10"/>
      <c r="I81" s="10"/>
      <c r="J81" s="10"/>
      <c r="K81" s="10"/>
      <c r="L81" s="10">
        <f>[1]СОУСА!$F$61</f>
        <v>30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1"/>
      <c r="BO81" s="11"/>
      <c r="BP81" s="11"/>
      <c r="BQ81" s="10"/>
    </row>
    <row r="82" spans="1:251" ht="15.75" customHeight="1" x14ac:dyDescent="0.25">
      <c r="A82" s="235" t="s">
        <v>44</v>
      </c>
      <c r="B82" s="6">
        <v>200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>
        <f>[1]НАПИТКИ!$Q$226</f>
        <v>200</v>
      </c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8"/>
      <c r="BN82" s="8"/>
      <c r="BO82" s="7"/>
      <c r="BP82" s="7"/>
      <c r="BQ82" s="7"/>
    </row>
    <row r="83" spans="1:251" ht="17.25" customHeight="1" thickBot="1" x14ac:dyDescent="0.3">
      <c r="A83" s="236"/>
      <c r="B83" s="9">
        <v>200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>
        <f>[1]НАПИТКИ!$Q$226</f>
        <v>200</v>
      </c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1"/>
      <c r="BN83" s="11"/>
      <c r="BO83" s="10"/>
      <c r="BP83" s="10"/>
      <c r="BQ83" s="10"/>
    </row>
    <row r="84" spans="1:251" s="2" customFormat="1" ht="15.75" hidden="1" customHeight="1" x14ac:dyDescent="0.25">
      <c r="A84" s="240"/>
      <c r="B84" s="17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5"/>
      <c r="BP84" s="125"/>
      <c r="BQ84" s="124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1"/>
      <c r="DI84" s="181"/>
      <c r="DJ84" s="181"/>
      <c r="DK84" s="181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181"/>
      <c r="DX84" s="181"/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1"/>
      <c r="EM84" s="181"/>
      <c r="EN84" s="181"/>
      <c r="EO84" s="181"/>
      <c r="EP84" s="181"/>
      <c r="EQ84" s="181"/>
      <c r="ER84" s="181"/>
      <c r="ES84" s="181"/>
      <c r="ET84" s="181"/>
      <c r="EU84" s="181"/>
      <c r="EV84" s="181"/>
      <c r="EW84" s="181"/>
      <c r="EX84" s="181"/>
      <c r="EY84" s="181"/>
      <c r="EZ84" s="181"/>
      <c r="FA84" s="181"/>
      <c r="FB84" s="181"/>
      <c r="FC84" s="181"/>
      <c r="FD84" s="181"/>
      <c r="FE84" s="181"/>
      <c r="FF84" s="181"/>
      <c r="FG84" s="181"/>
      <c r="FH84" s="181"/>
      <c r="FI84" s="181"/>
      <c r="FJ84" s="181"/>
      <c r="FK84" s="181"/>
      <c r="FL84" s="181"/>
      <c r="FM84" s="181"/>
      <c r="FN84" s="181"/>
      <c r="FO84" s="181"/>
      <c r="FP84" s="181"/>
      <c r="FQ84" s="181"/>
      <c r="FR84" s="181"/>
      <c r="FS84" s="181"/>
      <c r="FT84" s="181"/>
      <c r="FU84" s="181"/>
      <c r="FV84" s="181"/>
      <c r="FW84" s="181"/>
      <c r="FX84" s="181"/>
      <c r="FY84" s="181"/>
      <c r="FZ84" s="181"/>
      <c r="GA84" s="181"/>
      <c r="GB84" s="181"/>
      <c r="GC84" s="181"/>
      <c r="GD84" s="181"/>
      <c r="GE84" s="181"/>
      <c r="GF84" s="181"/>
      <c r="GG84" s="181"/>
      <c r="GH84" s="181"/>
      <c r="GI84" s="181"/>
      <c r="GJ84" s="181"/>
      <c r="GK84" s="181"/>
      <c r="GL84" s="181"/>
      <c r="GM84" s="181"/>
      <c r="GN84" s="181"/>
      <c r="GO84" s="181"/>
      <c r="GP84" s="181"/>
      <c r="GQ84" s="181"/>
      <c r="GR84" s="181"/>
      <c r="GS84" s="181"/>
      <c r="GT84" s="181"/>
      <c r="GU84" s="181"/>
      <c r="GV84" s="181"/>
      <c r="GW84" s="181"/>
      <c r="GX84" s="181"/>
      <c r="GY84" s="181"/>
      <c r="GZ84" s="181"/>
      <c r="HA84" s="181"/>
      <c r="HB84" s="181"/>
      <c r="HC84" s="181"/>
      <c r="HD84" s="181"/>
      <c r="HE84" s="181"/>
      <c r="HF84" s="181"/>
      <c r="HG84" s="181"/>
      <c r="HH84" s="181"/>
      <c r="HI84" s="181"/>
      <c r="HJ84" s="181"/>
      <c r="HK84" s="181"/>
      <c r="HL84" s="181"/>
      <c r="HM84" s="181"/>
      <c r="HN84" s="181"/>
      <c r="HO84" s="181"/>
      <c r="HP84" s="181"/>
      <c r="HQ84" s="181"/>
      <c r="HR84" s="181"/>
      <c r="HS84" s="181"/>
      <c r="HT84" s="181"/>
      <c r="HU84" s="181"/>
      <c r="HV84" s="181"/>
      <c r="HW84" s="181"/>
      <c r="HX84" s="181"/>
      <c r="HY84" s="181"/>
      <c r="HZ84" s="181"/>
      <c r="IA84" s="181"/>
      <c r="IB84" s="181"/>
      <c r="IC84" s="181"/>
      <c r="ID84" s="181"/>
      <c r="IE84" s="181"/>
      <c r="IF84" s="181"/>
      <c r="IG84" s="181"/>
      <c r="IH84" s="181"/>
      <c r="II84" s="181"/>
      <c r="IJ84" s="181"/>
      <c r="IK84" s="181"/>
      <c r="IL84" s="181"/>
      <c r="IM84" s="181"/>
      <c r="IN84" s="181"/>
      <c r="IO84" s="181"/>
      <c r="IP84" s="181"/>
      <c r="IQ84" s="181"/>
    </row>
    <row r="85" spans="1:251" s="2" customFormat="1" ht="15.75" hidden="1" customHeight="1" thickBot="1" x14ac:dyDescent="0.3">
      <c r="A85" s="241"/>
      <c r="B85" s="17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5"/>
      <c r="BP85" s="125"/>
      <c r="BQ85" s="124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81"/>
      <c r="CY85" s="181"/>
      <c r="CZ85" s="181"/>
      <c r="DA85" s="181"/>
      <c r="DB85" s="181"/>
      <c r="DC85" s="181"/>
      <c r="DD85" s="181"/>
      <c r="DE85" s="181"/>
      <c r="DF85" s="181"/>
      <c r="DG85" s="181"/>
      <c r="DH85" s="181"/>
      <c r="DI85" s="181"/>
      <c r="DJ85" s="181"/>
      <c r="DK85" s="181"/>
      <c r="DL85" s="181"/>
      <c r="DM85" s="181"/>
      <c r="DN85" s="181"/>
      <c r="DO85" s="181"/>
      <c r="DP85" s="181"/>
      <c r="DQ85" s="181"/>
      <c r="DR85" s="181"/>
      <c r="DS85" s="181"/>
      <c r="DT85" s="181"/>
      <c r="DU85" s="181"/>
      <c r="DV85" s="181"/>
      <c r="DW85" s="181"/>
      <c r="DX85" s="181"/>
      <c r="DY85" s="181"/>
      <c r="DZ85" s="181"/>
      <c r="EA85" s="181"/>
      <c r="EB85" s="181"/>
      <c r="EC85" s="181"/>
      <c r="ED85" s="181"/>
      <c r="EE85" s="181"/>
      <c r="EF85" s="181"/>
      <c r="EG85" s="181"/>
      <c r="EH85" s="181"/>
      <c r="EI85" s="181"/>
      <c r="EJ85" s="181"/>
      <c r="EK85" s="181"/>
      <c r="EL85" s="181"/>
      <c r="EM85" s="181"/>
      <c r="EN85" s="181"/>
      <c r="EO85" s="181"/>
      <c r="EP85" s="181"/>
      <c r="EQ85" s="181"/>
      <c r="ER85" s="181"/>
      <c r="ES85" s="181"/>
      <c r="ET85" s="181"/>
      <c r="EU85" s="181"/>
      <c r="EV85" s="181"/>
      <c r="EW85" s="181"/>
      <c r="EX85" s="181"/>
      <c r="EY85" s="181"/>
      <c r="EZ85" s="181"/>
      <c r="FA85" s="181"/>
      <c r="FB85" s="181"/>
      <c r="FC85" s="181"/>
      <c r="FD85" s="181"/>
      <c r="FE85" s="181"/>
      <c r="FF85" s="181"/>
      <c r="FG85" s="181"/>
      <c r="FH85" s="181"/>
      <c r="FI85" s="181"/>
      <c r="FJ85" s="181"/>
      <c r="FK85" s="181"/>
      <c r="FL85" s="181"/>
      <c r="FM85" s="181"/>
      <c r="FN85" s="181"/>
      <c r="FO85" s="181"/>
      <c r="FP85" s="181"/>
      <c r="FQ85" s="181"/>
      <c r="FR85" s="181"/>
      <c r="FS85" s="181"/>
      <c r="FT85" s="181"/>
      <c r="FU85" s="181"/>
      <c r="FV85" s="181"/>
      <c r="FW85" s="181"/>
      <c r="FX85" s="181"/>
      <c r="FY85" s="181"/>
      <c r="FZ85" s="181"/>
      <c r="GA85" s="181"/>
      <c r="GB85" s="181"/>
      <c r="GC85" s="181"/>
      <c r="GD85" s="181"/>
      <c r="GE85" s="181"/>
      <c r="GF85" s="181"/>
      <c r="GG85" s="181"/>
      <c r="GH85" s="181"/>
      <c r="GI85" s="181"/>
      <c r="GJ85" s="181"/>
      <c r="GK85" s="181"/>
      <c r="GL85" s="181"/>
      <c r="GM85" s="181"/>
      <c r="GN85" s="181"/>
      <c r="GO85" s="181"/>
      <c r="GP85" s="181"/>
      <c r="GQ85" s="181"/>
      <c r="GR85" s="181"/>
      <c r="GS85" s="181"/>
      <c r="GT85" s="181"/>
      <c r="GU85" s="181"/>
      <c r="GV85" s="181"/>
      <c r="GW85" s="181"/>
      <c r="GX85" s="181"/>
      <c r="GY85" s="181"/>
      <c r="GZ85" s="181"/>
      <c r="HA85" s="181"/>
      <c r="HB85" s="181"/>
      <c r="HC85" s="181"/>
      <c r="HD85" s="181"/>
      <c r="HE85" s="181"/>
      <c r="HF85" s="181"/>
      <c r="HG85" s="181"/>
      <c r="HH85" s="181"/>
      <c r="HI85" s="181"/>
      <c r="HJ85" s="181"/>
      <c r="HK85" s="181"/>
      <c r="HL85" s="181"/>
      <c r="HM85" s="181"/>
      <c r="HN85" s="181"/>
      <c r="HO85" s="181"/>
      <c r="HP85" s="181"/>
      <c r="HQ85" s="181"/>
      <c r="HR85" s="181"/>
      <c r="HS85" s="181"/>
      <c r="HT85" s="181"/>
      <c r="HU85" s="181"/>
      <c r="HV85" s="181"/>
      <c r="HW85" s="181"/>
      <c r="HX85" s="181"/>
      <c r="HY85" s="181"/>
      <c r="HZ85" s="181"/>
      <c r="IA85" s="181"/>
      <c r="IB85" s="181"/>
      <c r="IC85" s="181"/>
      <c r="ID85" s="181"/>
      <c r="IE85" s="181"/>
      <c r="IF85" s="181"/>
      <c r="IG85" s="181"/>
      <c r="IH85" s="181"/>
      <c r="II85" s="181"/>
      <c r="IJ85" s="181"/>
      <c r="IK85" s="181"/>
      <c r="IL85" s="181"/>
      <c r="IM85" s="181"/>
      <c r="IN85" s="181"/>
      <c r="IO85" s="181"/>
      <c r="IP85" s="181"/>
      <c r="IQ85" s="181"/>
    </row>
    <row r="86" spans="1:251" ht="15.75" hidden="1" customHeight="1" x14ac:dyDescent="0.25">
      <c r="A86" s="292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8"/>
      <c r="BO86" s="8"/>
      <c r="BP86" s="8"/>
      <c r="BQ86" s="7"/>
    </row>
    <row r="87" spans="1:251" ht="15.75" hidden="1" customHeight="1" x14ac:dyDescent="0.25">
      <c r="A87" s="292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1"/>
      <c r="BO87" s="11"/>
      <c r="BP87" s="11"/>
      <c r="BQ87" s="10"/>
    </row>
    <row r="88" spans="1:251" ht="15.75" hidden="1" customHeight="1" x14ac:dyDescent="0.25">
      <c r="A88" s="292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8"/>
      <c r="BO88" s="8"/>
      <c r="BP88" s="8"/>
      <c r="BQ88" s="7"/>
    </row>
    <row r="89" spans="1:251" ht="15.75" hidden="1" customHeight="1" thickBot="1" x14ac:dyDescent="0.3">
      <c r="A89" s="292"/>
      <c r="B89" s="110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1"/>
      <c r="BO89" s="11"/>
      <c r="BP89" s="11"/>
      <c r="BQ89" s="10"/>
    </row>
    <row r="90" spans="1:251" ht="15.75" customHeight="1" thickTop="1" x14ac:dyDescent="0.25">
      <c r="A90" s="244" t="s">
        <v>106</v>
      </c>
      <c r="B90" s="63" t="s">
        <v>128</v>
      </c>
      <c r="C90" s="17">
        <f>C78+C80+C82+C84+C86+C88</f>
        <v>0</v>
      </c>
      <c r="D90" s="17">
        <f t="shared" ref="D90:I90" si="35">D78+D80+D82+D84+D86+D88</f>
        <v>0</v>
      </c>
      <c r="E90" s="17">
        <f t="shared" si="35"/>
        <v>0</v>
      </c>
      <c r="F90" s="17">
        <f t="shared" si="35"/>
        <v>0</v>
      </c>
      <c r="G90" s="17">
        <f t="shared" si="35"/>
        <v>0</v>
      </c>
      <c r="H90" s="17">
        <f t="shared" si="35"/>
        <v>0</v>
      </c>
      <c r="I90" s="17">
        <f t="shared" si="35"/>
        <v>0</v>
      </c>
      <c r="J90" s="17">
        <f t="shared" ref="J90:BQ91" si="36">J78+J80+J82+J84+J86+J88</f>
        <v>0</v>
      </c>
      <c r="K90" s="17">
        <f t="shared" si="36"/>
        <v>90.7</v>
      </c>
      <c r="L90" s="17">
        <f t="shared" si="36"/>
        <v>30</v>
      </c>
      <c r="M90" s="17">
        <f t="shared" si="36"/>
        <v>0</v>
      </c>
      <c r="N90" s="17">
        <f t="shared" si="36"/>
        <v>0</v>
      </c>
      <c r="O90" s="17">
        <f t="shared" si="36"/>
        <v>0</v>
      </c>
      <c r="P90" s="17">
        <f t="shared" si="36"/>
        <v>0</v>
      </c>
      <c r="Q90" s="17">
        <f t="shared" si="36"/>
        <v>0</v>
      </c>
      <c r="R90" s="17">
        <f t="shared" si="36"/>
        <v>0</v>
      </c>
      <c r="S90" s="17">
        <f t="shared" si="36"/>
        <v>0</v>
      </c>
      <c r="T90" s="17">
        <f t="shared" si="36"/>
        <v>0</v>
      </c>
      <c r="U90" s="17">
        <f t="shared" si="36"/>
        <v>0.1</v>
      </c>
      <c r="V90" s="17">
        <f t="shared" si="36"/>
        <v>0</v>
      </c>
      <c r="W90" s="17">
        <f t="shared" si="36"/>
        <v>0</v>
      </c>
      <c r="X90" s="17">
        <f t="shared" si="36"/>
        <v>0</v>
      </c>
      <c r="Y90" s="17">
        <f t="shared" si="36"/>
        <v>0</v>
      </c>
      <c r="Z90" s="17">
        <f t="shared" si="36"/>
        <v>0</v>
      </c>
      <c r="AA90" s="17">
        <f t="shared" si="36"/>
        <v>0</v>
      </c>
      <c r="AB90" s="17">
        <f t="shared" si="36"/>
        <v>0</v>
      </c>
      <c r="AC90" s="17">
        <f t="shared" si="36"/>
        <v>0</v>
      </c>
      <c r="AD90" s="17">
        <f t="shared" si="36"/>
        <v>0</v>
      </c>
      <c r="AE90" s="17">
        <f t="shared" si="36"/>
        <v>0</v>
      </c>
      <c r="AF90" s="17">
        <f t="shared" si="36"/>
        <v>0</v>
      </c>
      <c r="AG90" s="17">
        <f t="shared" si="36"/>
        <v>0</v>
      </c>
      <c r="AH90" s="17">
        <f t="shared" si="36"/>
        <v>0</v>
      </c>
      <c r="AI90" s="17">
        <f t="shared" si="36"/>
        <v>0</v>
      </c>
      <c r="AJ90" s="17">
        <f t="shared" si="36"/>
        <v>0</v>
      </c>
      <c r="AK90" s="17">
        <f t="shared" si="36"/>
        <v>0</v>
      </c>
      <c r="AL90" s="17">
        <f t="shared" si="36"/>
        <v>0</v>
      </c>
      <c r="AM90" s="17">
        <f t="shared" si="36"/>
        <v>0</v>
      </c>
      <c r="AN90" s="17">
        <f t="shared" si="36"/>
        <v>0</v>
      </c>
      <c r="AO90" s="17">
        <f>AO78+AO80+AO82+AO84+AO86+AO88</f>
        <v>0</v>
      </c>
      <c r="AP90" s="17">
        <f t="shared" si="36"/>
        <v>200</v>
      </c>
      <c r="AQ90" s="17">
        <f>AQ78+AQ80+AQ82+AQ84+AQ86+AQ88</f>
        <v>0</v>
      </c>
      <c r="AR90" s="17">
        <f t="shared" si="36"/>
        <v>0</v>
      </c>
      <c r="AS90" s="17">
        <f t="shared" si="36"/>
        <v>0</v>
      </c>
      <c r="AT90" s="17">
        <f t="shared" si="36"/>
        <v>0</v>
      </c>
      <c r="AU90" s="17">
        <f t="shared" si="36"/>
        <v>15.6</v>
      </c>
      <c r="AV90" s="17">
        <f t="shared" si="36"/>
        <v>0</v>
      </c>
      <c r="AW90" s="17">
        <f t="shared" si="36"/>
        <v>0</v>
      </c>
      <c r="AX90" s="17">
        <f t="shared" si="36"/>
        <v>0</v>
      </c>
      <c r="AY90" s="17">
        <f t="shared" si="36"/>
        <v>0</v>
      </c>
      <c r="AZ90" s="17">
        <f t="shared" si="36"/>
        <v>0</v>
      </c>
      <c r="BA90" s="17">
        <f t="shared" si="36"/>
        <v>0</v>
      </c>
      <c r="BB90" s="17">
        <f t="shared" si="36"/>
        <v>0</v>
      </c>
      <c r="BC90" s="17">
        <f t="shared" si="36"/>
        <v>0</v>
      </c>
      <c r="BD90" s="17">
        <f>BD78+BD80+BD82+BD84+BD86+BD88</f>
        <v>0</v>
      </c>
      <c r="BE90" s="17"/>
      <c r="BF90" s="17">
        <f t="shared" si="36"/>
        <v>0</v>
      </c>
      <c r="BG90" s="17">
        <f t="shared" si="36"/>
        <v>0</v>
      </c>
      <c r="BH90" s="17">
        <v>0</v>
      </c>
      <c r="BI90" s="17">
        <f t="shared" si="36"/>
        <v>5.6</v>
      </c>
      <c r="BJ90" s="17">
        <f t="shared" si="36"/>
        <v>0</v>
      </c>
      <c r="BK90" s="17">
        <f t="shared" si="36"/>
        <v>0</v>
      </c>
      <c r="BL90" s="17">
        <f t="shared" si="36"/>
        <v>0</v>
      </c>
      <c r="BM90" s="17">
        <f t="shared" si="36"/>
        <v>0</v>
      </c>
      <c r="BN90" s="17">
        <f t="shared" si="36"/>
        <v>0</v>
      </c>
      <c r="BO90" s="17">
        <f t="shared" si="36"/>
        <v>0</v>
      </c>
      <c r="BP90" s="17">
        <f>BP78+BP80+BP82+BP84+BP86+BP88</f>
        <v>0</v>
      </c>
      <c r="BQ90" s="17">
        <f t="shared" si="36"/>
        <v>5</v>
      </c>
    </row>
    <row r="91" spans="1:251" ht="15.75" customHeight="1" thickBot="1" x14ac:dyDescent="0.3">
      <c r="A91" s="245"/>
      <c r="B91" s="64" t="s">
        <v>130</v>
      </c>
      <c r="C91" s="18">
        <f>C79+C81+C83+C85+C87+C89</f>
        <v>0</v>
      </c>
      <c r="D91" s="18">
        <f t="shared" ref="D91:I91" si="37">D79+D81+D83+D85+D87+D89</f>
        <v>0</v>
      </c>
      <c r="E91" s="18">
        <f t="shared" si="37"/>
        <v>0</v>
      </c>
      <c r="F91" s="18">
        <f t="shared" si="37"/>
        <v>0</v>
      </c>
      <c r="G91" s="18">
        <f t="shared" si="37"/>
        <v>0</v>
      </c>
      <c r="H91" s="18">
        <f t="shared" si="37"/>
        <v>0</v>
      </c>
      <c r="I91" s="18">
        <f t="shared" si="37"/>
        <v>0</v>
      </c>
      <c r="J91" s="18">
        <f t="shared" si="36"/>
        <v>0</v>
      </c>
      <c r="K91" s="18">
        <f t="shared" si="36"/>
        <v>108.8</v>
      </c>
      <c r="L91" s="18">
        <f t="shared" si="36"/>
        <v>30</v>
      </c>
      <c r="M91" s="18">
        <f t="shared" si="36"/>
        <v>0</v>
      </c>
      <c r="N91" s="18">
        <f t="shared" si="36"/>
        <v>0</v>
      </c>
      <c r="O91" s="18">
        <f t="shared" si="36"/>
        <v>0</v>
      </c>
      <c r="P91" s="18">
        <f t="shared" si="36"/>
        <v>0</v>
      </c>
      <c r="Q91" s="18">
        <f t="shared" si="36"/>
        <v>0</v>
      </c>
      <c r="R91" s="18">
        <f t="shared" si="36"/>
        <v>0</v>
      </c>
      <c r="S91" s="18">
        <f t="shared" si="36"/>
        <v>0</v>
      </c>
      <c r="T91" s="18">
        <f t="shared" si="36"/>
        <v>0</v>
      </c>
      <c r="U91" s="18">
        <f t="shared" si="36"/>
        <v>0.1</v>
      </c>
      <c r="V91" s="18">
        <f t="shared" si="36"/>
        <v>0</v>
      </c>
      <c r="W91" s="18">
        <f t="shared" si="36"/>
        <v>0</v>
      </c>
      <c r="X91" s="18">
        <f t="shared" si="36"/>
        <v>0</v>
      </c>
      <c r="Y91" s="18">
        <f t="shared" si="36"/>
        <v>0</v>
      </c>
      <c r="Z91" s="18">
        <f t="shared" si="36"/>
        <v>0</v>
      </c>
      <c r="AA91" s="18">
        <f t="shared" si="36"/>
        <v>0</v>
      </c>
      <c r="AB91" s="18">
        <f t="shared" si="36"/>
        <v>0</v>
      </c>
      <c r="AC91" s="18">
        <f t="shared" si="36"/>
        <v>0</v>
      </c>
      <c r="AD91" s="18">
        <f t="shared" si="36"/>
        <v>0</v>
      </c>
      <c r="AE91" s="18">
        <f t="shared" si="36"/>
        <v>0</v>
      </c>
      <c r="AF91" s="18">
        <f t="shared" si="36"/>
        <v>0</v>
      </c>
      <c r="AG91" s="18">
        <f t="shared" si="36"/>
        <v>0</v>
      </c>
      <c r="AH91" s="18">
        <f t="shared" si="36"/>
        <v>0</v>
      </c>
      <c r="AI91" s="18">
        <f t="shared" si="36"/>
        <v>0</v>
      </c>
      <c r="AJ91" s="18">
        <f t="shared" si="36"/>
        <v>0</v>
      </c>
      <c r="AK91" s="18">
        <f t="shared" si="36"/>
        <v>0</v>
      </c>
      <c r="AL91" s="18">
        <f t="shared" si="36"/>
        <v>0</v>
      </c>
      <c r="AM91" s="18">
        <f t="shared" si="36"/>
        <v>0</v>
      </c>
      <c r="AN91" s="18">
        <f t="shared" si="36"/>
        <v>0</v>
      </c>
      <c r="AO91" s="18">
        <f>AO79+AO81+AO83+AO85+AO87+AO89</f>
        <v>0</v>
      </c>
      <c r="AP91" s="18">
        <f t="shared" si="36"/>
        <v>200</v>
      </c>
      <c r="AQ91" s="18">
        <f>AQ79+AQ81+AQ83+AQ85+AQ87+AQ89</f>
        <v>0</v>
      </c>
      <c r="AR91" s="18">
        <f t="shared" si="36"/>
        <v>0</v>
      </c>
      <c r="AS91" s="18">
        <f t="shared" si="36"/>
        <v>0</v>
      </c>
      <c r="AT91" s="18">
        <f t="shared" si="36"/>
        <v>0</v>
      </c>
      <c r="AU91" s="18">
        <f t="shared" si="36"/>
        <v>18.7</v>
      </c>
      <c r="AV91" s="18">
        <f t="shared" si="36"/>
        <v>0</v>
      </c>
      <c r="AW91" s="18">
        <f t="shared" si="36"/>
        <v>0</v>
      </c>
      <c r="AX91" s="18">
        <f t="shared" si="36"/>
        <v>0</v>
      </c>
      <c r="AY91" s="18">
        <f t="shared" si="36"/>
        <v>0</v>
      </c>
      <c r="AZ91" s="18">
        <f t="shared" si="36"/>
        <v>0</v>
      </c>
      <c r="BA91" s="18">
        <f t="shared" si="36"/>
        <v>0</v>
      </c>
      <c r="BB91" s="18">
        <f t="shared" si="36"/>
        <v>0</v>
      </c>
      <c r="BC91" s="18">
        <f t="shared" si="36"/>
        <v>0</v>
      </c>
      <c r="BD91" s="18">
        <f>BD79+BD81+BD83+BD85+BD87+BD89</f>
        <v>0</v>
      </c>
      <c r="BE91" s="18"/>
      <c r="BF91" s="18">
        <f t="shared" si="36"/>
        <v>0</v>
      </c>
      <c r="BG91" s="18">
        <f t="shared" si="36"/>
        <v>0</v>
      </c>
      <c r="BH91" s="18">
        <v>0</v>
      </c>
      <c r="BI91" s="18">
        <f t="shared" si="36"/>
        <v>6.7</v>
      </c>
      <c r="BJ91" s="18">
        <f t="shared" si="36"/>
        <v>0</v>
      </c>
      <c r="BK91" s="18">
        <f t="shared" si="36"/>
        <v>0</v>
      </c>
      <c r="BL91" s="18">
        <f t="shared" si="36"/>
        <v>0</v>
      </c>
      <c r="BM91" s="18">
        <f t="shared" si="36"/>
        <v>0</v>
      </c>
      <c r="BN91" s="18">
        <f t="shared" si="36"/>
        <v>0</v>
      </c>
      <c r="BO91" s="18">
        <f t="shared" si="36"/>
        <v>0</v>
      </c>
      <c r="BP91" s="18">
        <f>BP79+BP81+BP83+BP85+BP87+BP89</f>
        <v>0</v>
      </c>
      <c r="BQ91" s="18">
        <f t="shared" si="36"/>
        <v>6</v>
      </c>
    </row>
    <row r="92" spans="1:251" ht="15.75" customHeight="1" thickTop="1" x14ac:dyDescent="0.25">
      <c r="A92" s="245"/>
      <c r="B92" s="74" t="s">
        <v>173</v>
      </c>
      <c r="C92" s="75">
        <v>48.5</v>
      </c>
      <c r="D92" s="75"/>
      <c r="E92" s="75"/>
      <c r="F92" s="75">
        <v>166.6</v>
      </c>
      <c r="G92" s="75"/>
      <c r="H92" s="75">
        <v>54</v>
      </c>
      <c r="I92" s="75"/>
      <c r="J92" s="75">
        <v>156</v>
      </c>
      <c r="K92" s="75">
        <v>262</v>
      </c>
      <c r="L92" s="75">
        <v>210</v>
      </c>
      <c r="M92" s="75">
        <v>390</v>
      </c>
      <c r="N92" s="75">
        <v>400</v>
      </c>
      <c r="O92" s="75">
        <v>180</v>
      </c>
      <c r="P92" s="75">
        <v>233</v>
      </c>
      <c r="Q92" s="75">
        <v>254</v>
      </c>
      <c r="R92" s="75">
        <v>117</v>
      </c>
      <c r="S92" s="75"/>
      <c r="T92" s="75">
        <v>155</v>
      </c>
      <c r="U92" s="75">
        <v>7.2</v>
      </c>
      <c r="V92" s="75">
        <v>26.5</v>
      </c>
      <c r="W92" s="75">
        <v>44</v>
      </c>
      <c r="X92" s="75">
        <v>13.5</v>
      </c>
      <c r="Y92" s="75">
        <v>23</v>
      </c>
      <c r="Z92" s="75">
        <v>22</v>
      </c>
      <c r="AA92" s="75"/>
      <c r="AB92" s="75"/>
      <c r="AC92" s="75">
        <v>60</v>
      </c>
      <c r="AD92" s="75">
        <v>60</v>
      </c>
      <c r="AE92" s="75"/>
      <c r="AF92" s="75">
        <v>115</v>
      </c>
      <c r="AG92" s="75">
        <v>75</v>
      </c>
      <c r="AH92" s="75">
        <v>80.599999999999994</v>
      </c>
      <c r="AI92" s="75">
        <v>26</v>
      </c>
      <c r="AJ92" s="75">
        <v>70</v>
      </c>
      <c r="AK92" s="75">
        <v>82</v>
      </c>
      <c r="AL92" s="75">
        <v>123.3</v>
      </c>
      <c r="AM92" s="75">
        <v>202</v>
      </c>
      <c r="AN92" s="75"/>
      <c r="AO92" s="75"/>
      <c r="AP92" s="75">
        <v>17.3</v>
      </c>
      <c r="AQ92" s="75">
        <v>12.6</v>
      </c>
      <c r="AR92" s="75">
        <v>49</v>
      </c>
      <c r="AS92" s="75">
        <v>22</v>
      </c>
      <c r="AT92" s="75">
        <v>51</v>
      </c>
      <c r="AU92" s="75">
        <v>30</v>
      </c>
      <c r="AV92" s="75">
        <v>29</v>
      </c>
      <c r="AW92" s="75">
        <v>45</v>
      </c>
      <c r="AX92" s="75"/>
      <c r="AY92" s="75">
        <v>36</v>
      </c>
      <c r="AZ92" s="75">
        <v>90.5</v>
      </c>
      <c r="BA92" s="75">
        <v>24</v>
      </c>
      <c r="BB92" s="75">
        <v>37</v>
      </c>
      <c r="BC92" s="75">
        <v>42</v>
      </c>
      <c r="BD92" s="75"/>
      <c r="BE92" s="75"/>
      <c r="BF92" s="75">
        <v>109</v>
      </c>
      <c r="BG92" s="75">
        <v>252.6</v>
      </c>
      <c r="BH92" s="75">
        <v>12</v>
      </c>
      <c r="BI92" s="75">
        <v>53</v>
      </c>
      <c r="BJ92" s="75">
        <v>220</v>
      </c>
      <c r="BK92" s="75">
        <v>300</v>
      </c>
      <c r="BL92" s="75">
        <v>80</v>
      </c>
      <c r="BM92" s="75">
        <v>180</v>
      </c>
      <c r="BN92" s="75"/>
      <c r="BO92" s="75">
        <v>250</v>
      </c>
      <c r="BP92" s="75"/>
      <c r="BQ92" s="75">
        <v>132.19999999999999</v>
      </c>
      <c r="BR92" s="185"/>
    </row>
    <row r="93" spans="1:251" ht="15.75" customHeight="1" x14ac:dyDescent="0.25">
      <c r="A93" s="245"/>
      <c r="B93" s="66" t="s">
        <v>128</v>
      </c>
      <c r="C93" s="67">
        <f>C90*C92/1000</f>
        <v>0</v>
      </c>
      <c r="D93" s="67">
        <f t="shared" ref="D93:I93" si="38">D90*D92/1000</f>
        <v>0</v>
      </c>
      <c r="E93" s="67">
        <f t="shared" si="38"/>
        <v>0</v>
      </c>
      <c r="F93" s="67">
        <f t="shared" si="38"/>
        <v>0</v>
      </c>
      <c r="G93" s="67">
        <f t="shared" si="38"/>
        <v>0</v>
      </c>
      <c r="H93" s="67">
        <f t="shared" si="38"/>
        <v>0</v>
      </c>
      <c r="I93" s="67">
        <f t="shared" si="38"/>
        <v>0</v>
      </c>
      <c r="J93" s="67">
        <f t="shared" ref="J93:T93" si="39">J90*J92/1000</f>
        <v>0</v>
      </c>
      <c r="K93" s="67">
        <f t="shared" si="39"/>
        <v>23.8</v>
      </c>
      <c r="L93" s="67">
        <f t="shared" si="39"/>
        <v>6.3</v>
      </c>
      <c r="M93" s="67">
        <f t="shared" si="39"/>
        <v>0</v>
      </c>
      <c r="N93" s="67">
        <f t="shared" si="39"/>
        <v>0</v>
      </c>
      <c r="O93" s="67">
        <f t="shared" si="39"/>
        <v>0</v>
      </c>
      <c r="P93" s="67">
        <f t="shared" si="39"/>
        <v>0</v>
      </c>
      <c r="Q93" s="67">
        <f t="shared" si="39"/>
        <v>0</v>
      </c>
      <c r="R93" s="67">
        <f t="shared" si="39"/>
        <v>0</v>
      </c>
      <c r="S93" s="67">
        <f t="shared" si="39"/>
        <v>0</v>
      </c>
      <c r="T93" s="67">
        <f t="shared" si="39"/>
        <v>0</v>
      </c>
      <c r="U93" s="67">
        <f>U90*U92</f>
        <v>0.7</v>
      </c>
      <c r="V93" s="67">
        <f t="shared" ref="V93:BL93" si="40">V90*V92/1000</f>
        <v>0</v>
      </c>
      <c r="W93" s="67">
        <f t="shared" si="40"/>
        <v>0</v>
      </c>
      <c r="X93" s="67">
        <f t="shared" si="40"/>
        <v>0</v>
      </c>
      <c r="Y93" s="67">
        <f t="shared" si="40"/>
        <v>0</v>
      </c>
      <c r="Z93" s="67">
        <f t="shared" si="40"/>
        <v>0</v>
      </c>
      <c r="AA93" s="67">
        <f t="shared" si="40"/>
        <v>0</v>
      </c>
      <c r="AB93" s="67">
        <f t="shared" si="40"/>
        <v>0</v>
      </c>
      <c r="AC93" s="67">
        <f t="shared" si="40"/>
        <v>0</v>
      </c>
      <c r="AD93" s="67">
        <f t="shared" si="40"/>
        <v>0</v>
      </c>
      <c r="AE93" s="67">
        <f t="shared" si="40"/>
        <v>0</v>
      </c>
      <c r="AF93" s="67">
        <f t="shared" si="40"/>
        <v>0</v>
      </c>
      <c r="AG93" s="67">
        <f t="shared" si="40"/>
        <v>0</v>
      </c>
      <c r="AH93" s="67">
        <f t="shared" si="40"/>
        <v>0</v>
      </c>
      <c r="AI93" s="67">
        <f t="shared" si="40"/>
        <v>0</v>
      </c>
      <c r="AJ93" s="67">
        <f t="shared" si="40"/>
        <v>0</v>
      </c>
      <c r="AK93" s="67">
        <f t="shared" si="40"/>
        <v>0</v>
      </c>
      <c r="AL93" s="67">
        <f t="shared" si="40"/>
        <v>0</v>
      </c>
      <c r="AM93" s="67">
        <f t="shared" si="40"/>
        <v>0</v>
      </c>
      <c r="AN93" s="67">
        <f t="shared" si="40"/>
        <v>0</v>
      </c>
      <c r="AO93" s="67">
        <f>AO90*AO92/1000</f>
        <v>0</v>
      </c>
      <c r="AP93" s="67">
        <f t="shared" si="40"/>
        <v>3.5</v>
      </c>
      <c r="AQ93" s="67">
        <f>AQ90*AQ92/1000</f>
        <v>0</v>
      </c>
      <c r="AR93" s="67">
        <f t="shared" si="40"/>
        <v>0</v>
      </c>
      <c r="AS93" s="67">
        <f t="shared" si="40"/>
        <v>0</v>
      </c>
      <c r="AT93" s="67">
        <f t="shared" si="40"/>
        <v>0</v>
      </c>
      <c r="AU93" s="67">
        <f t="shared" si="40"/>
        <v>0.5</v>
      </c>
      <c r="AV93" s="67">
        <f t="shared" si="40"/>
        <v>0</v>
      </c>
      <c r="AW93" s="67">
        <f t="shared" si="40"/>
        <v>0</v>
      </c>
      <c r="AX93" s="67">
        <f t="shared" si="40"/>
        <v>0</v>
      </c>
      <c r="AY93" s="67">
        <f t="shared" si="40"/>
        <v>0</v>
      </c>
      <c r="AZ93" s="67">
        <f t="shared" si="40"/>
        <v>0</v>
      </c>
      <c r="BA93" s="67">
        <f t="shared" si="40"/>
        <v>0</v>
      </c>
      <c r="BB93" s="67">
        <f t="shared" si="40"/>
        <v>0</v>
      </c>
      <c r="BC93" s="67">
        <f t="shared" si="40"/>
        <v>0</v>
      </c>
      <c r="BD93" s="67">
        <f>BD90*BD92/1000</f>
        <v>0</v>
      </c>
      <c r="BE93" s="67"/>
      <c r="BF93" s="67">
        <f t="shared" si="40"/>
        <v>0</v>
      </c>
      <c r="BG93" s="67">
        <f t="shared" si="40"/>
        <v>0</v>
      </c>
      <c r="BH93" s="67">
        <f t="shared" si="40"/>
        <v>0</v>
      </c>
      <c r="BI93" s="67">
        <f t="shared" si="40"/>
        <v>0.3</v>
      </c>
      <c r="BJ93" s="67">
        <f t="shared" si="40"/>
        <v>0</v>
      </c>
      <c r="BK93" s="67">
        <f t="shared" si="40"/>
        <v>0</v>
      </c>
      <c r="BL93" s="67">
        <f t="shared" si="40"/>
        <v>0</v>
      </c>
      <c r="BM93" s="67">
        <f>BM90*BM92/1000</f>
        <v>0</v>
      </c>
      <c r="BN93" s="67">
        <f>BN90*BN92/1000</f>
        <v>0</v>
      </c>
      <c r="BO93" s="67">
        <f>BO90*BO92/1000</f>
        <v>0</v>
      </c>
      <c r="BP93" s="67">
        <f>BP90*BP92/1000</f>
        <v>0</v>
      </c>
      <c r="BQ93" s="67">
        <f>BQ90*BQ92/920</f>
        <v>0.7</v>
      </c>
      <c r="BR93" s="186">
        <f>SUM(C93:BQ93)</f>
        <v>35.799999999999997</v>
      </c>
    </row>
    <row r="94" spans="1:251" ht="15.75" customHeight="1" thickBot="1" x14ac:dyDescent="0.3">
      <c r="A94" s="246"/>
      <c r="B94" s="64" t="s">
        <v>130</v>
      </c>
      <c r="C94" s="18">
        <f>C91*C92/1000</f>
        <v>0</v>
      </c>
      <c r="D94" s="18">
        <f t="shared" ref="D94:I94" si="41">D91*D92/1000</f>
        <v>0</v>
      </c>
      <c r="E94" s="18">
        <f t="shared" si="41"/>
        <v>0</v>
      </c>
      <c r="F94" s="18">
        <f t="shared" si="41"/>
        <v>0</v>
      </c>
      <c r="G94" s="18">
        <f t="shared" si="41"/>
        <v>0</v>
      </c>
      <c r="H94" s="18">
        <f t="shared" si="41"/>
        <v>0</v>
      </c>
      <c r="I94" s="18">
        <f t="shared" si="41"/>
        <v>0</v>
      </c>
      <c r="J94" s="18">
        <f t="shared" ref="J94:T94" si="42">J91*J92/1000</f>
        <v>0</v>
      </c>
      <c r="K94" s="18">
        <f t="shared" si="42"/>
        <v>28.5</v>
      </c>
      <c r="L94" s="18">
        <f t="shared" si="42"/>
        <v>6.3</v>
      </c>
      <c r="M94" s="18">
        <f t="shared" si="42"/>
        <v>0</v>
      </c>
      <c r="N94" s="18">
        <f t="shared" si="42"/>
        <v>0</v>
      </c>
      <c r="O94" s="18">
        <f t="shared" si="42"/>
        <v>0</v>
      </c>
      <c r="P94" s="18">
        <f t="shared" si="42"/>
        <v>0</v>
      </c>
      <c r="Q94" s="18">
        <f t="shared" si="42"/>
        <v>0</v>
      </c>
      <c r="R94" s="18">
        <f t="shared" si="42"/>
        <v>0</v>
      </c>
      <c r="S94" s="18">
        <f t="shared" si="42"/>
        <v>0</v>
      </c>
      <c r="T94" s="18">
        <f t="shared" si="42"/>
        <v>0</v>
      </c>
      <c r="U94" s="18">
        <f>U91*U92</f>
        <v>0.7</v>
      </c>
      <c r="V94" s="18">
        <f t="shared" ref="V94:BL94" si="43">V91*V92/1000</f>
        <v>0</v>
      </c>
      <c r="W94" s="18">
        <f t="shared" si="43"/>
        <v>0</v>
      </c>
      <c r="X94" s="18">
        <f t="shared" si="43"/>
        <v>0</v>
      </c>
      <c r="Y94" s="18">
        <f t="shared" si="43"/>
        <v>0</v>
      </c>
      <c r="Z94" s="18">
        <f t="shared" si="43"/>
        <v>0</v>
      </c>
      <c r="AA94" s="18">
        <f t="shared" si="43"/>
        <v>0</v>
      </c>
      <c r="AB94" s="18">
        <f t="shared" si="43"/>
        <v>0</v>
      </c>
      <c r="AC94" s="18">
        <f t="shared" si="43"/>
        <v>0</v>
      </c>
      <c r="AD94" s="18">
        <f t="shared" si="43"/>
        <v>0</v>
      </c>
      <c r="AE94" s="18">
        <f t="shared" si="43"/>
        <v>0</v>
      </c>
      <c r="AF94" s="18">
        <f t="shared" si="43"/>
        <v>0</v>
      </c>
      <c r="AG94" s="18">
        <f t="shared" si="43"/>
        <v>0</v>
      </c>
      <c r="AH94" s="18">
        <f t="shared" si="43"/>
        <v>0</v>
      </c>
      <c r="AI94" s="18">
        <f t="shared" si="43"/>
        <v>0</v>
      </c>
      <c r="AJ94" s="18">
        <f t="shared" si="43"/>
        <v>0</v>
      </c>
      <c r="AK94" s="18">
        <f t="shared" si="43"/>
        <v>0</v>
      </c>
      <c r="AL94" s="18">
        <f t="shared" si="43"/>
        <v>0</v>
      </c>
      <c r="AM94" s="18">
        <f t="shared" si="43"/>
        <v>0</v>
      </c>
      <c r="AN94" s="18">
        <f t="shared" si="43"/>
        <v>0</v>
      </c>
      <c r="AO94" s="18">
        <f>AO91*AO92/1000</f>
        <v>0</v>
      </c>
      <c r="AP94" s="18">
        <f t="shared" si="43"/>
        <v>3.5</v>
      </c>
      <c r="AQ94" s="18">
        <f>AQ91*AQ92/1000</f>
        <v>0</v>
      </c>
      <c r="AR94" s="18">
        <f t="shared" si="43"/>
        <v>0</v>
      </c>
      <c r="AS94" s="18">
        <f t="shared" si="43"/>
        <v>0</v>
      </c>
      <c r="AT94" s="18">
        <f t="shared" si="43"/>
        <v>0</v>
      </c>
      <c r="AU94" s="18">
        <f t="shared" si="43"/>
        <v>0.6</v>
      </c>
      <c r="AV94" s="18">
        <f t="shared" si="43"/>
        <v>0</v>
      </c>
      <c r="AW94" s="18">
        <f t="shared" si="43"/>
        <v>0</v>
      </c>
      <c r="AX94" s="18">
        <f t="shared" si="43"/>
        <v>0</v>
      </c>
      <c r="AY94" s="18">
        <f t="shared" si="43"/>
        <v>0</v>
      </c>
      <c r="AZ94" s="18">
        <f t="shared" si="43"/>
        <v>0</v>
      </c>
      <c r="BA94" s="18">
        <f t="shared" si="43"/>
        <v>0</v>
      </c>
      <c r="BB94" s="18">
        <f t="shared" si="43"/>
        <v>0</v>
      </c>
      <c r="BC94" s="18">
        <f t="shared" si="43"/>
        <v>0</v>
      </c>
      <c r="BD94" s="18">
        <f>BD91*BD92/1000</f>
        <v>0</v>
      </c>
      <c r="BE94" s="18"/>
      <c r="BF94" s="18">
        <f t="shared" si="43"/>
        <v>0</v>
      </c>
      <c r="BG94" s="18">
        <f t="shared" si="43"/>
        <v>0</v>
      </c>
      <c r="BH94" s="18">
        <f t="shared" si="43"/>
        <v>0</v>
      </c>
      <c r="BI94" s="18">
        <f t="shared" si="43"/>
        <v>0.4</v>
      </c>
      <c r="BJ94" s="18">
        <f t="shared" si="43"/>
        <v>0</v>
      </c>
      <c r="BK94" s="18">
        <f t="shared" si="43"/>
        <v>0</v>
      </c>
      <c r="BL94" s="18">
        <f t="shared" si="43"/>
        <v>0</v>
      </c>
      <c r="BM94" s="18">
        <f>BM91*BM92/1000</f>
        <v>0</v>
      </c>
      <c r="BN94" s="18">
        <f>BN91*BN92/1000</f>
        <v>0</v>
      </c>
      <c r="BO94" s="18">
        <f>BO91*BO92/1000</f>
        <v>0</v>
      </c>
      <c r="BP94" s="18">
        <f>BP91*BP92/1000</f>
        <v>0</v>
      </c>
      <c r="BQ94" s="18">
        <f>BQ91*BQ92/920</f>
        <v>0.9</v>
      </c>
      <c r="BR94" s="187">
        <f>SUM(C94:BQ94)</f>
        <v>40.9</v>
      </c>
    </row>
    <row r="95" spans="1:251" ht="15.75" customHeight="1" thickTop="1" x14ac:dyDescent="0.25">
      <c r="A95" s="236" t="s">
        <v>204</v>
      </c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8"/>
      <c r="BO95" s="8"/>
      <c r="BP95" s="8"/>
      <c r="BQ95" s="7"/>
    </row>
    <row r="96" spans="1:251" ht="15" customHeight="1" x14ac:dyDescent="0.25">
      <c r="A96" s="292"/>
      <c r="B96" s="9">
        <v>200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1"/>
      <c r="BO96" s="11"/>
      <c r="BP96" s="11"/>
      <c r="BQ96" s="10"/>
    </row>
    <row r="97" spans="1:251" ht="15.75" customHeight="1" x14ac:dyDescent="0.25">
      <c r="A97" s="235" t="s">
        <v>72</v>
      </c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8"/>
      <c r="BN97" s="8"/>
      <c r="BO97" s="7"/>
      <c r="BP97" s="7"/>
      <c r="BQ97" s="7"/>
    </row>
    <row r="98" spans="1:251" ht="15.75" customHeight="1" x14ac:dyDescent="0.25">
      <c r="A98" s="236"/>
      <c r="B98" s="9">
        <v>50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1"/>
      <c r="BN98" s="11"/>
      <c r="BO98" s="10"/>
      <c r="BP98" s="10"/>
      <c r="BQ98" s="10"/>
    </row>
    <row r="99" spans="1:251" ht="15.75" customHeight="1" x14ac:dyDescent="0.25">
      <c r="A99" s="292" t="s">
        <v>94</v>
      </c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8"/>
      <c r="BN99" s="8"/>
      <c r="BO99" s="7"/>
      <c r="BP99" s="7"/>
      <c r="BQ99" s="7"/>
    </row>
    <row r="100" spans="1:251" ht="15.75" customHeight="1" x14ac:dyDescent="0.25">
      <c r="A100" s="292" t="s">
        <v>95</v>
      </c>
      <c r="B100" s="110">
        <v>200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3"/>
      <c r="BN100" s="13"/>
      <c r="BO100" s="12"/>
      <c r="BP100" s="12"/>
      <c r="BQ100" s="10"/>
    </row>
    <row r="101" spans="1:251" ht="15.75" customHeight="1" x14ac:dyDescent="0.25">
      <c r="A101" s="292" t="s">
        <v>45</v>
      </c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8"/>
      <c r="BO101" s="8"/>
      <c r="BP101" s="7"/>
      <c r="BQ101" s="7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1:251" ht="15.75" customHeight="1" thickBot="1" x14ac:dyDescent="0.3">
      <c r="A102" s="292"/>
      <c r="B102" s="9">
        <v>50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1"/>
      <c r="BO102" s="11"/>
      <c r="BP102" s="10"/>
      <c r="BQ102" s="10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1:251" ht="15.75" hidden="1" customHeight="1" x14ac:dyDescent="0.25">
      <c r="A103" s="292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8"/>
      <c r="BO103" s="8"/>
      <c r="BP103" s="8"/>
      <c r="BQ103" s="7"/>
    </row>
    <row r="104" spans="1:251" ht="15.75" hidden="1" customHeight="1" x14ac:dyDescent="0.25">
      <c r="A104" s="292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2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1"/>
      <c r="BO104" s="11"/>
      <c r="BP104" s="11"/>
      <c r="BQ104" s="10"/>
    </row>
    <row r="105" spans="1:251" ht="15.75" hidden="1" customHeight="1" x14ac:dyDescent="0.25">
      <c r="A105" s="389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8"/>
      <c r="BO105" s="8"/>
      <c r="BP105" s="8"/>
      <c r="BQ105" s="7"/>
    </row>
    <row r="106" spans="1:251" ht="15.75" hidden="1" customHeight="1" x14ac:dyDescent="0.25">
      <c r="A106" s="390"/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6"/>
      <c r="BO106" s="16"/>
      <c r="BP106" s="16"/>
      <c r="BQ106" s="15"/>
    </row>
    <row r="107" spans="1:251" ht="15.75" hidden="1" customHeight="1" x14ac:dyDescent="0.25">
      <c r="A107" s="292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8"/>
      <c r="BO107" s="8"/>
      <c r="BP107" s="8"/>
      <c r="BQ107" s="7"/>
    </row>
    <row r="108" spans="1:251" ht="15.75" hidden="1" customHeight="1" x14ac:dyDescent="0.25">
      <c r="A108" s="292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1"/>
      <c r="BO108" s="11"/>
      <c r="BP108" s="11"/>
      <c r="BQ108" s="10"/>
    </row>
    <row r="109" spans="1:251" ht="15.75" hidden="1" customHeight="1" x14ac:dyDescent="0.25">
      <c r="A109" s="292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8"/>
      <c r="BO109" s="8"/>
      <c r="BP109" s="8"/>
      <c r="BQ109" s="7"/>
    </row>
    <row r="110" spans="1:251" ht="15.75" hidden="1" customHeight="1" thickBot="1" x14ac:dyDescent="0.3">
      <c r="A110" s="292"/>
      <c r="B110" s="110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1"/>
      <c r="BO110" s="11"/>
      <c r="BP110" s="11"/>
      <c r="BQ110" s="10"/>
    </row>
    <row r="111" spans="1:251" ht="15.75" customHeight="1" thickTop="1" x14ac:dyDescent="0.25">
      <c r="A111" s="244" t="s">
        <v>111</v>
      </c>
      <c r="B111" s="63" t="s">
        <v>128</v>
      </c>
      <c r="C111" s="17">
        <f t="shared" ref="C111:BG112" si="44">C95+C97+C99+C101+C103+C105+C107+C109</f>
        <v>0</v>
      </c>
      <c r="D111" s="17">
        <f t="shared" ref="D111:I111" si="45">D95+D97+D99+D101+D103+D105+D107+D109</f>
        <v>0</v>
      </c>
      <c r="E111" s="17">
        <f t="shared" si="45"/>
        <v>0</v>
      </c>
      <c r="F111" s="17">
        <f t="shared" si="45"/>
        <v>0</v>
      </c>
      <c r="G111" s="17">
        <f t="shared" si="45"/>
        <v>0</v>
      </c>
      <c r="H111" s="17">
        <f t="shared" si="45"/>
        <v>0</v>
      </c>
      <c r="I111" s="17">
        <f t="shared" si="45"/>
        <v>0</v>
      </c>
      <c r="J111" s="17">
        <f t="shared" si="44"/>
        <v>0</v>
      </c>
      <c r="K111" s="17">
        <f t="shared" si="44"/>
        <v>0</v>
      </c>
      <c r="L111" s="17">
        <f t="shared" si="44"/>
        <v>0</v>
      </c>
      <c r="M111" s="17">
        <f t="shared" si="44"/>
        <v>0</v>
      </c>
      <c r="N111" s="17">
        <f t="shared" si="44"/>
        <v>0</v>
      </c>
      <c r="O111" s="17">
        <f t="shared" si="44"/>
        <v>0</v>
      </c>
      <c r="P111" s="17">
        <f t="shared" si="44"/>
        <v>0</v>
      </c>
      <c r="Q111" s="17">
        <f t="shared" si="44"/>
        <v>0</v>
      </c>
      <c r="R111" s="17">
        <f t="shared" si="44"/>
        <v>0</v>
      </c>
      <c r="S111" s="17">
        <f t="shared" si="44"/>
        <v>0</v>
      </c>
      <c r="T111" s="17">
        <f t="shared" si="44"/>
        <v>0</v>
      </c>
      <c r="U111" s="17">
        <f t="shared" si="44"/>
        <v>0</v>
      </c>
      <c r="V111" s="17">
        <f t="shared" si="44"/>
        <v>0</v>
      </c>
      <c r="W111" s="17">
        <f t="shared" si="44"/>
        <v>0</v>
      </c>
      <c r="X111" s="17">
        <f t="shared" si="44"/>
        <v>0</v>
      </c>
      <c r="Y111" s="17">
        <f t="shared" si="44"/>
        <v>0</v>
      </c>
      <c r="Z111" s="17">
        <f t="shared" si="44"/>
        <v>0</v>
      </c>
      <c r="AA111" s="17">
        <f t="shared" si="44"/>
        <v>0</v>
      </c>
      <c r="AB111" s="17">
        <f t="shared" si="44"/>
        <v>0</v>
      </c>
      <c r="AC111" s="17">
        <f t="shared" si="44"/>
        <v>0</v>
      </c>
      <c r="AD111" s="17">
        <f t="shared" si="44"/>
        <v>0</v>
      </c>
      <c r="AE111" s="17">
        <f t="shared" si="44"/>
        <v>0</v>
      </c>
      <c r="AF111" s="17">
        <f t="shared" si="44"/>
        <v>0</v>
      </c>
      <c r="AG111" s="17">
        <f t="shared" si="44"/>
        <v>0</v>
      </c>
      <c r="AH111" s="17">
        <f t="shared" si="44"/>
        <v>0</v>
      </c>
      <c r="AI111" s="17">
        <f t="shared" si="44"/>
        <v>0</v>
      </c>
      <c r="AJ111" s="17">
        <f t="shared" si="44"/>
        <v>0</v>
      </c>
      <c r="AK111" s="17">
        <f t="shared" si="44"/>
        <v>0</v>
      </c>
      <c r="AL111" s="17">
        <f t="shared" si="44"/>
        <v>0</v>
      </c>
      <c r="AM111" s="17">
        <f t="shared" si="44"/>
        <v>0</v>
      </c>
      <c r="AN111" s="17">
        <f t="shared" si="44"/>
        <v>0</v>
      </c>
      <c r="AO111" s="17">
        <f>AO95+AO97+AO99+AO101+AO103+AO105+AO107+AO109</f>
        <v>0</v>
      </c>
      <c r="AP111" s="17">
        <f t="shared" si="44"/>
        <v>0</v>
      </c>
      <c r="AQ111" s="17">
        <f>AQ95+AQ97+AQ99+AQ101+AQ103+AQ105+AQ107+AQ109</f>
        <v>0</v>
      </c>
      <c r="AR111" s="17">
        <f t="shared" si="44"/>
        <v>0</v>
      </c>
      <c r="AS111" s="17">
        <f t="shared" si="44"/>
        <v>0</v>
      </c>
      <c r="AT111" s="17">
        <f t="shared" si="44"/>
        <v>0</v>
      </c>
      <c r="AU111" s="17">
        <f t="shared" si="44"/>
        <v>0</v>
      </c>
      <c r="AV111" s="17">
        <f t="shared" si="44"/>
        <v>0</v>
      </c>
      <c r="AW111" s="17">
        <f t="shared" si="44"/>
        <v>0</v>
      </c>
      <c r="AX111" s="17">
        <f t="shared" si="44"/>
        <v>0</v>
      </c>
      <c r="AY111" s="17">
        <f t="shared" si="44"/>
        <v>0</v>
      </c>
      <c r="AZ111" s="17">
        <f t="shared" si="44"/>
        <v>0</v>
      </c>
      <c r="BA111" s="17">
        <f t="shared" si="44"/>
        <v>0</v>
      </c>
      <c r="BB111" s="17">
        <f t="shared" si="44"/>
        <v>0</v>
      </c>
      <c r="BC111" s="17">
        <f t="shared" si="44"/>
        <v>0</v>
      </c>
      <c r="BD111" s="17">
        <f>BD95+BD97+BD99+BD101+BD103+BD105+BD107+BD109</f>
        <v>0</v>
      </c>
      <c r="BE111" s="17"/>
      <c r="BF111" s="17">
        <f t="shared" si="44"/>
        <v>0</v>
      </c>
      <c r="BG111" s="17">
        <f t="shared" si="44"/>
        <v>0</v>
      </c>
      <c r="BH111" s="17">
        <v>0</v>
      </c>
      <c r="BI111" s="17">
        <f t="shared" ref="BI111:BQ112" si="46">BI95+BI97+BI99+BI101+BI103+BI105+BI107+BI109</f>
        <v>0</v>
      </c>
      <c r="BJ111" s="17">
        <f t="shared" si="46"/>
        <v>0</v>
      </c>
      <c r="BK111" s="17">
        <f t="shared" si="46"/>
        <v>0</v>
      </c>
      <c r="BL111" s="17">
        <f t="shared" si="46"/>
        <v>0</v>
      </c>
      <c r="BM111" s="17">
        <f t="shared" si="46"/>
        <v>0</v>
      </c>
      <c r="BN111" s="17">
        <f t="shared" si="46"/>
        <v>0</v>
      </c>
      <c r="BO111" s="17">
        <f t="shared" si="46"/>
        <v>0</v>
      </c>
      <c r="BP111" s="17">
        <f>BP95+BP97+BP99+BP101+BP103+BP105+BP107+BP109</f>
        <v>0</v>
      </c>
      <c r="BQ111" s="17">
        <f t="shared" si="46"/>
        <v>0</v>
      </c>
    </row>
    <row r="112" spans="1:251" ht="15.75" customHeight="1" thickBot="1" x14ac:dyDescent="0.3">
      <c r="A112" s="245"/>
      <c r="B112" s="64" t="s">
        <v>130</v>
      </c>
      <c r="C112" s="18">
        <f t="shared" si="44"/>
        <v>0</v>
      </c>
      <c r="D112" s="18">
        <f t="shared" ref="D112:I112" si="47">D96+D98+D100+D102+D104+D106+D108+D110</f>
        <v>0</v>
      </c>
      <c r="E112" s="18">
        <f t="shared" si="47"/>
        <v>0</v>
      </c>
      <c r="F112" s="18">
        <f t="shared" si="47"/>
        <v>0</v>
      </c>
      <c r="G112" s="18">
        <f t="shared" si="47"/>
        <v>0</v>
      </c>
      <c r="H112" s="18">
        <f t="shared" si="47"/>
        <v>0</v>
      </c>
      <c r="I112" s="18">
        <f t="shared" si="47"/>
        <v>0</v>
      </c>
      <c r="J112" s="18">
        <f t="shared" si="44"/>
        <v>0</v>
      </c>
      <c r="K112" s="18">
        <f t="shared" si="44"/>
        <v>0</v>
      </c>
      <c r="L112" s="18">
        <f t="shared" si="44"/>
        <v>0</v>
      </c>
      <c r="M112" s="18">
        <f t="shared" si="44"/>
        <v>0</v>
      </c>
      <c r="N112" s="18">
        <f t="shared" si="44"/>
        <v>0</v>
      </c>
      <c r="O112" s="18">
        <f t="shared" si="44"/>
        <v>0</v>
      </c>
      <c r="P112" s="18">
        <f t="shared" si="44"/>
        <v>0</v>
      </c>
      <c r="Q112" s="18">
        <f t="shared" si="44"/>
        <v>0</v>
      </c>
      <c r="R112" s="18">
        <f t="shared" si="44"/>
        <v>0</v>
      </c>
      <c r="S112" s="18">
        <f t="shared" si="44"/>
        <v>0</v>
      </c>
      <c r="T112" s="18">
        <f t="shared" si="44"/>
        <v>0</v>
      </c>
      <c r="U112" s="18">
        <f t="shared" si="44"/>
        <v>0</v>
      </c>
      <c r="V112" s="18">
        <f t="shared" si="44"/>
        <v>0</v>
      </c>
      <c r="W112" s="18">
        <f t="shared" si="44"/>
        <v>0</v>
      </c>
      <c r="X112" s="18">
        <f t="shared" si="44"/>
        <v>0</v>
      </c>
      <c r="Y112" s="18">
        <f t="shared" si="44"/>
        <v>0</v>
      </c>
      <c r="Z112" s="18">
        <f t="shared" si="44"/>
        <v>0</v>
      </c>
      <c r="AA112" s="18">
        <f t="shared" si="44"/>
        <v>0</v>
      </c>
      <c r="AB112" s="18">
        <f t="shared" si="44"/>
        <v>0</v>
      </c>
      <c r="AC112" s="18">
        <f t="shared" si="44"/>
        <v>0</v>
      </c>
      <c r="AD112" s="18">
        <f t="shared" si="44"/>
        <v>0</v>
      </c>
      <c r="AE112" s="18">
        <f t="shared" si="44"/>
        <v>0</v>
      </c>
      <c r="AF112" s="18">
        <f t="shared" si="44"/>
        <v>0</v>
      </c>
      <c r="AG112" s="18">
        <f t="shared" si="44"/>
        <v>0</v>
      </c>
      <c r="AH112" s="18">
        <f t="shared" si="44"/>
        <v>0</v>
      </c>
      <c r="AI112" s="18">
        <f t="shared" si="44"/>
        <v>0</v>
      </c>
      <c r="AJ112" s="18">
        <f t="shared" si="44"/>
        <v>0</v>
      </c>
      <c r="AK112" s="18">
        <f t="shared" si="44"/>
        <v>0</v>
      </c>
      <c r="AL112" s="18">
        <f t="shared" si="44"/>
        <v>0</v>
      </c>
      <c r="AM112" s="18">
        <f t="shared" si="44"/>
        <v>0</v>
      </c>
      <c r="AN112" s="18">
        <f t="shared" si="44"/>
        <v>0</v>
      </c>
      <c r="AO112" s="18">
        <f>AO96+AO98+AO100+AO102+AO104+AO106+AO108+AO110</f>
        <v>0</v>
      </c>
      <c r="AP112" s="18">
        <f t="shared" si="44"/>
        <v>0</v>
      </c>
      <c r="AQ112" s="18">
        <f>AQ96+AQ98+AQ100+AQ102+AQ104+AQ106+AQ108+AQ110</f>
        <v>0</v>
      </c>
      <c r="AR112" s="18">
        <f t="shared" si="44"/>
        <v>0</v>
      </c>
      <c r="AS112" s="18">
        <f t="shared" si="44"/>
        <v>0</v>
      </c>
      <c r="AT112" s="18">
        <f t="shared" si="44"/>
        <v>0</v>
      </c>
      <c r="AU112" s="18">
        <f t="shared" si="44"/>
        <v>0</v>
      </c>
      <c r="AV112" s="18">
        <f t="shared" si="44"/>
        <v>0</v>
      </c>
      <c r="AW112" s="18">
        <f t="shared" si="44"/>
        <v>0</v>
      </c>
      <c r="AX112" s="18">
        <f t="shared" si="44"/>
        <v>0</v>
      </c>
      <c r="AY112" s="18">
        <f t="shared" si="44"/>
        <v>0</v>
      </c>
      <c r="AZ112" s="18">
        <f t="shared" si="44"/>
        <v>0</v>
      </c>
      <c r="BA112" s="18">
        <f t="shared" si="44"/>
        <v>0</v>
      </c>
      <c r="BB112" s="18">
        <f t="shared" si="44"/>
        <v>0</v>
      </c>
      <c r="BC112" s="18">
        <f t="shared" si="44"/>
        <v>0</v>
      </c>
      <c r="BD112" s="18">
        <f>BD96+BD98+BD100+BD102+BD104+BD106+BD108+BD110</f>
        <v>0</v>
      </c>
      <c r="BE112" s="18"/>
      <c r="BF112" s="18">
        <f t="shared" si="44"/>
        <v>0</v>
      </c>
      <c r="BG112" s="18">
        <f t="shared" si="44"/>
        <v>0</v>
      </c>
      <c r="BH112" s="18">
        <v>0</v>
      </c>
      <c r="BI112" s="18">
        <f t="shared" si="46"/>
        <v>0</v>
      </c>
      <c r="BJ112" s="18">
        <f t="shared" si="46"/>
        <v>0</v>
      </c>
      <c r="BK112" s="18">
        <f t="shared" si="46"/>
        <v>0</v>
      </c>
      <c r="BL112" s="18">
        <f t="shared" si="46"/>
        <v>0</v>
      </c>
      <c r="BM112" s="18">
        <f t="shared" si="46"/>
        <v>0</v>
      </c>
      <c r="BN112" s="18">
        <f t="shared" si="46"/>
        <v>0</v>
      </c>
      <c r="BO112" s="18">
        <f t="shared" si="46"/>
        <v>0</v>
      </c>
      <c r="BP112" s="18">
        <f>BP96+BP98+BP100+BP102+BP104+BP106+BP108+BP110</f>
        <v>0</v>
      </c>
      <c r="BQ112" s="18">
        <f t="shared" si="46"/>
        <v>0</v>
      </c>
    </row>
    <row r="113" spans="1:70" ht="15.75" customHeight="1" thickTop="1" x14ac:dyDescent="0.25">
      <c r="A113" s="245"/>
      <c r="B113" s="74" t="s">
        <v>173</v>
      </c>
      <c r="C113" s="75">
        <v>48.5</v>
      </c>
      <c r="D113" s="75"/>
      <c r="E113" s="75"/>
      <c r="F113" s="75">
        <v>166.6</v>
      </c>
      <c r="G113" s="75"/>
      <c r="H113" s="75">
        <v>54</v>
      </c>
      <c r="I113" s="75"/>
      <c r="J113" s="75">
        <v>156</v>
      </c>
      <c r="K113" s="75">
        <v>262</v>
      </c>
      <c r="L113" s="75">
        <v>210</v>
      </c>
      <c r="M113" s="75">
        <v>390</v>
      </c>
      <c r="N113" s="75">
        <v>400</v>
      </c>
      <c r="O113" s="75">
        <v>180</v>
      </c>
      <c r="P113" s="75">
        <v>233</v>
      </c>
      <c r="Q113" s="75">
        <v>254</v>
      </c>
      <c r="R113" s="75">
        <v>117</v>
      </c>
      <c r="S113" s="75"/>
      <c r="T113" s="75">
        <v>155</v>
      </c>
      <c r="U113" s="75">
        <v>7.2</v>
      </c>
      <c r="V113" s="75">
        <v>26.5</v>
      </c>
      <c r="W113" s="75">
        <v>44</v>
      </c>
      <c r="X113" s="75">
        <v>13.5</v>
      </c>
      <c r="Y113" s="75">
        <v>23</v>
      </c>
      <c r="Z113" s="75">
        <v>22</v>
      </c>
      <c r="AA113" s="75"/>
      <c r="AB113" s="75"/>
      <c r="AC113" s="75">
        <v>60</v>
      </c>
      <c r="AD113" s="75">
        <v>60</v>
      </c>
      <c r="AE113" s="75"/>
      <c r="AF113" s="75">
        <v>115</v>
      </c>
      <c r="AG113" s="75">
        <v>75</v>
      </c>
      <c r="AH113" s="75">
        <v>80.599999999999994</v>
      </c>
      <c r="AI113" s="75">
        <v>26</v>
      </c>
      <c r="AJ113" s="75">
        <v>70</v>
      </c>
      <c r="AK113" s="75">
        <v>82</v>
      </c>
      <c r="AL113" s="75">
        <v>123.3</v>
      </c>
      <c r="AM113" s="75">
        <v>202</v>
      </c>
      <c r="AN113" s="75"/>
      <c r="AO113" s="75"/>
      <c r="AP113" s="75">
        <v>17.3</v>
      </c>
      <c r="AQ113" s="75">
        <v>12.6</v>
      </c>
      <c r="AR113" s="75">
        <v>49</v>
      </c>
      <c r="AS113" s="75">
        <v>22</v>
      </c>
      <c r="AT113" s="75">
        <v>51</v>
      </c>
      <c r="AU113" s="75">
        <v>30</v>
      </c>
      <c r="AV113" s="75">
        <v>29</v>
      </c>
      <c r="AW113" s="75">
        <v>45</v>
      </c>
      <c r="AX113" s="75"/>
      <c r="AY113" s="75">
        <v>36</v>
      </c>
      <c r="AZ113" s="75">
        <v>90.5</v>
      </c>
      <c r="BA113" s="75">
        <v>24</v>
      </c>
      <c r="BB113" s="75">
        <v>37</v>
      </c>
      <c r="BC113" s="75">
        <v>42</v>
      </c>
      <c r="BD113" s="75"/>
      <c r="BE113" s="75"/>
      <c r="BF113" s="75">
        <v>109</v>
      </c>
      <c r="BG113" s="75">
        <v>252.6</v>
      </c>
      <c r="BH113" s="75">
        <v>12</v>
      </c>
      <c r="BI113" s="75">
        <v>53</v>
      </c>
      <c r="BJ113" s="75">
        <v>220</v>
      </c>
      <c r="BK113" s="75">
        <v>300</v>
      </c>
      <c r="BL113" s="75">
        <v>80</v>
      </c>
      <c r="BM113" s="75">
        <v>180</v>
      </c>
      <c r="BN113" s="75"/>
      <c r="BO113" s="75">
        <v>250</v>
      </c>
      <c r="BP113" s="75"/>
      <c r="BQ113" s="75">
        <v>132.19999999999999</v>
      </c>
      <c r="BR113" s="185"/>
    </row>
    <row r="114" spans="1:70" ht="15.75" customHeight="1" x14ac:dyDescent="0.25">
      <c r="A114" s="245"/>
      <c r="B114" s="66" t="s">
        <v>128</v>
      </c>
      <c r="C114" s="67">
        <f>C111*C113/1000</f>
        <v>0</v>
      </c>
      <c r="D114" s="67">
        <f t="shared" ref="D114:I114" si="48">D111*D113/1000</f>
        <v>0</v>
      </c>
      <c r="E114" s="67">
        <f t="shared" si="48"/>
        <v>0</v>
      </c>
      <c r="F114" s="67">
        <f t="shared" si="48"/>
        <v>0</v>
      </c>
      <c r="G114" s="67">
        <f t="shared" si="48"/>
        <v>0</v>
      </c>
      <c r="H114" s="67">
        <f t="shared" si="48"/>
        <v>0</v>
      </c>
      <c r="I114" s="67">
        <f t="shared" si="48"/>
        <v>0</v>
      </c>
      <c r="J114" s="67">
        <f t="shared" ref="J114:T114" si="49">J111*J113/1000</f>
        <v>0</v>
      </c>
      <c r="K114" s="67">
        <f t="shared" si="49"/>
        <v>0</v>
      </c>
      <c r="L114" s="67">
        <f t="shared" si="49"/>
        <v>0</v>
      </c>
      <c r="M114" s="67">
        <f t="shared" si="49"/>
        <v>0</v>
      </c>
      <c r="N114" s="67">
        <f t="shared" si="49"/>
        <v>0</v>
      </c>
      <c r="O114" s="67">
        <f t="shared" si="49"/>
        <v>0</v>
      </c>
      <c r="P114" s="67">
        <f t="shared" si="49"/>
        <v>0</v>
      </c>
      <c r="Q114" s="67">
        <f t="shared" si="49"/>
        <v>0</v>
      </c>
      <c r="R114" s="67">
        <f t="shared" si="49"/>
        <v>0</v>
      </c>
      <c r="S114" s="67">
        <f t="shared" si="49"/>
        <v>0</v>
      </c>
      <c r="T114" s="67">
        <f t="shared" si="49"/>
        <v>0</v>
      </c>
      <c r="U114" s="67">
        <f>U111*U113</f>
        <v>0</v>
      </c>
      <c r="V114" s="67">
        <f t="shared" ref="V114:BL114" si="50">V111*V113/1000</f>
        <v>0</v>
      </c>
      <c r="W114" s="67">
        <f t="shared" si="50"/>
        <v>0</v>
      </c>
      <c r="X114" s="67">
        <f t="shared" si="50"/>
        <v>0</v>
      </c>
      <c r="Y114" s="67">
        <f t="shared" si="50"/>
        <v>0</v>
      </c>
      <c r="Z114" s="67">
        <f t="shared" si="50"/>
        <v>0</v>
      </c>
      <c r="AA114" s="67">
        <f t="shared" si="50"/>
        <v>0</v>
      </c>
      <c r="AB114" s="67">
        <f t="shared" si="50"/>
        <v>0</v>
      </c>
      <c r="AC114" s="67">
        <f t="shared" si="50"/>
        <v>0</v>
      </c>
      <c r="AD114" s="67">
        <f t="shared" si="50"/>
        <v>0</v>
      </c>
      <c r="AE114" s="67">
        <f t="shared" si="50"/>
        <v>0</v>
      </c>
      <c r="AF114" s="67">
        <f t="shared" si="50"/>
        <v>0</v>
      </c>
      <c r="AG114" s="67">
        <f t="shared" si="50"/>
        <v>0</v>
      </c>
      <c r="AH114" s="67">
        <f t="shared" si="50"/>
        <v>0</v>
      </c>
      <c r="AI114" s="67">
        <f t="shared" si="50"/>
        <v>0</v>
      </c>
      <c r="AJ114" s="67">
        <f t="shared" si="50"/>
        <v>0</v>
      </c>
      <c r="AK114" s="67">
        <f t="shared" si="50"/>
        <v>0</v>
      </c>
      <c r="AL114" s="67">
        <f t="shared" si="50"/>
        <v>0</v>
      </c>
      <c r="AM114" s="67">
        <f t="shared" si="50"/>
        <v>0</v>
      </c>
      <c r="AN114" s="67">
        <f t="shared" si="50"/>
        <v>0</v>
      </c>
      <c r="AO114" s="67">
        <f>AO111*AO113/1000</f>
        <v>0</v>
      </c>
      <c r="AP114" s="67">
        <f t="shared" si="50"/>
        <v>0</v>
      </c>
      <c r="AQ114" s="67">
        <f>AQ111*AQ113/1000</f>
        <v>0</v>
      </c>
      <c r="AR114" s="67">
        <f t="shared" si="50"/>
        <v>0</v>
      </c>
      <c r="AS114" s="67">
        <f t="shared" si="50"/>
        <v>0</v>
      </c>
      <c r="AT114" s="67">
        <f t="shared" si="50"/>
        <v>0</v>
      </c>
      <c r="AU114" s="67">
        <f t="shared" si="50"/>
        <v>0</v>
      </c>
      <c r="AV114" s="67">
        <f t="shared" si="50"/>
        <v>0</v>
      </c>
      <c r="AW114" s="67">
        <f t="shared" si="50"/>
        <v>0</v>
      </c>
      <c r="AX114" s="67">
        <f t="shared" si="50"/>
        <v>0</v>
      </c>
      <c r="AY114" s="67">
        <f t="shared" si="50"/>
        <v>0</v>
      </c>
      <c r="AZ114" s="67">
        <f t="shared" si="50"/>
        <v>0</v>
      </c>
      <c r="BA114" s="67">
        <f t="shared" si="50"/>
        <v>0</v>
      </c>
      <c r="BB114" s="67">
        <f t="shared" si="50"/>
        <v>0</v>
      </c>
      <c r="BC114" s="67">
        <f t="shared" si="50"/>
        <v>0</v>
      </c>
      <c r="BD114" s="67">
        <f>BD111*BD113/1000</f>
        <v>0</v>
      </c>
      <c r="BE114" s="67"/>
      <c r="BF114" s="67">
        <f t="shared" si="50"/>
        <v>0</v>
      </c>
      <c r="BG114" s="67">
        <f t="shared" si="50"/>
        <v>0</v>
      </c>
      <c r="BH114" s="67">
        <f t="shared" si="50"/>
        <v>0</v>
      </c>
      <c r="BI114" s="67">
        <f t="shared" si="50"/>
        <v>0</v>
      </c>
      <c r="BJ114" s="67">
        <f t="shared" si="50"/>
        <v>0</v>
      </c>
      <c r="BK114" s="67">
        <f t="shared" si="50"/>
        <v>0</v>
      </c>
      <c r="BL114" s="67">
        <f t="shared" si="50"/>
        <v>0</v>
      </c>
      <c r="BM114" s="67">
        <f>BM111*BM113/1000</f>
        <v>0</v>
      </c>
      <c r="BN114" s="67">
        <f>BN111*BN113/1000</f>
        <v>0</v>
      </c>
      <c r="BO114" s="67">
        <f>BO111*BO113/1000</f>
        <v>0</v>
      </c>
      <c r="BP114" s="67">
        <f>BP111*BP113/1000</f>
        <v>0</v>
      </c>
      <c r="BQ114" s="67">
        <f>BQ111*BQ113/920</f>
        <v>0</v>
      </c>
      <c r="BR114" s="186">
        <f>SUM(C114:BQ114)</f>
        <v>0</v>
      </c>
    </row>
    <row r="115" spans="1:70" ht="15.75" customHeight="1" thickBot="1" x14ac:dyDescent="0.3">
      <c r="A115" s="246"/>
      <c r="B115" s="64" t="s">
        <v>130</v>
      </c>
      <c r="C115" s="18">
        <f>C112*C113/1000</f>
        <v>0</v>
      </c>
      <c r="D115" s="18">
        <f t="shared" ref="D115:I115" si="51">D112*D113/1000</f>
        <v>0</v>
      </c>
      <c r="E115" s="18">
        <f t="shared" si="51"/>
        <v>0</v>
      </c>
      <c r="F115" s="18">
        <f t="shared" si="51"/>
        <v>0</v>
      </c>
      <c r="G115" s="18">
        <f t="shared" si="51"/>
        <v>0</v>
      </c>
      <c r="H115" s="18">
        <f t="shared" si="51"/>
        <v>0</v>
      </c>
      <c r="I115" s="18">
        <f t="shared" si="51"/>
        <v>0</v>
      </c>
      <c r="J115" s="18">
        <f t="shared" ref="J115:T115" si="52">J112*J113/1000</f>
        <v>0</v>
      </c>
      <c r="K115" s="18">
        <f t="shared" si="52"/>
        <v>0</v>
      </c>
      <c r="L115" s="18">
        <f t="shared" si="52"/>
        <v>0</v>
      </c>
      <c r="M115" s="18">
        <f t="shared" si="52"/>
        <v>0</v>
      </c>
      <c r="N115" s="18">
        <f t="shared" si="52"/>
        <v>0</v>
      </c>
      <c r="O115" s="18">
        <f t="shared" si="52"/>
        <v>0</v>
      </c>
      <c r="P115" s="18">
        <f t="shared" si="52"/>
        <v>0</v>
      </c>
      <c r="Q115" s="18">
        <f t="shared" si="52"/>
        <v>0</v>
      </c>
      <c r="R115" s="18">
        <f t="shared" si="52"/>
        <v>0</v>
      </c>
      <c r="S115" s="18">
        <f t="shared" si="52"/>
        <v>0</v>
      </c>
      <c r="T115" s="18">
        <f t="shared" si="52"/>
        <v>0</v>
      </c>
      <c r="U115" s="18">
        <f>U112*U113</f>
        <v>0</v>
      </c>
      <c r="V115" s="18">
        <f t="shared" ref="V115:BL115" si="53">V112*V113/1000</f>
        <v>0</v>
      </c>
      <c r="W115" s="18">
        <f t="shared" si="53"/>
        <v>0</v>
      </c>
      <c r="X115" s="18">
        <f t="shared" si="53"/>
        <v>0</v>
      </c>
      <c r="Y115" s="18">
        <f t="shared" si="53"/>
        <v>0</v>
      </c>
      <c r="Z115" s="18">
        <f t="shared" si="53"/>
        <v>0</v>
      </c>
      <c r="AA115" s="18">
        <f t="shared" si="53"/>
        <v>0</v>
      </c>
      <c r="AB115" s="18">
        <f t="shared" si="53"/>
        <v>0</v>
      </c>
      <c r="AC115" s="18">
        <f t="shared" si="53"/>
        <v>0</v>
      </c>
      <c r="AD115" s="18">
        <f t="shared" si="53"/>
        <v>0</v>
      </c>
      <c r="AE115" s="18">
        <f t="shared" si="53"/>
        <v>0</v>
      </c>
      <c r="AF115" s="18">
        <f t="shared" si="53"/>
        <v>0</v>
      </c>
      <c r="AG115" s="18">
        <f t="shared" si="53"/>
        <v>0</v>
      </c>
      <c r="AH115" s="18">
        <f t="shared" si="53"/>
        <v>0</v>
      </c>
      <c r="AI115" s="18">
        <f t="shared" si="53"/>
        <v>0</v>
      </c>
      <c r="AJ115" s="18">
        <f t="shared" si="53"/>
        <v>0</v>
      </c>
      <c r="AK115" s="18">
        <f t="shared" si="53"/>
        <v>0</v>
      </c>
      <c r="AL115" s="18">
        <f t="shared" si="53"/>
        <v>0</v>
      </c>
      <c r="AM115" s="18">
        <f t="shared" si="53"/>
        <v>0</v>
      </c>
      <c r="AN115" s="18">
        <f t="shared" si="53"/>
        <v>0</v>
      </c>
      <c r="AO115" s="18">
        <f>AO112*AO113/1000</f>
        <v>0</v>
      </c>
      <c r="AP115" s="18">
        <f t="shared" si="53"/>
        <v>0</v>
      </c>
      <c r="AQ115" s="18">
        <f>AQ112*AQ113/1000</f>
        <v>0</v>
      </c>
      <c r="AR115" s="18">
        <f t="shared" si="53"/>
        <v>0</v>
      </c>
      <c r="AS115" s="18">
        <f t="shared" si="53"/>
        <v>0</v>
      </c>
      <c r="AT115" s="18">
        <f t="shared" si="53"/>
        <v>0</v>
      </c>
      <c r="AU115" s="18">
        <f t="shared" si="53"/>
        <v>0</v>
      </c>
      <c r="AV115" s="18">
        <f t="shared" si="53"/>
        <v>0</v>
      </c>
      <c r="AW115" s="18">
        <f t="shared" si="53"/>
        <v>0</v>
      </c>
      <c r="AX115" s="18">
        <f t="shared" si="53"/>
        <v>0</v>
      </c>
      <c r="AY115" s="18">
        <f t="shared" si="53"/>
        <v>0</v>
      </c>
      <c r="AZ115" s="18">
        <f t="shared" si="53"/>
        <v>0</v>
      </c>
      <c r="BA115" s="18">
        <f t="shared" si="53"/>
        <v>0</v>
      </c>
      <c r="BB115" s="18">
        <f t="shared" si="53"/>
        <v>0</v>
      </c>
      <c r="BC115" s="18">
        <f t="shared" si="53"/>
        <v>0</v>
      </c>
      <c r="BD115" s="18">
        <f>BD112*BD113/1000</f>
        <v>0</v>
      </c>
      <c r="BE115" s="18"/>
      <c r="BF115" s="18">
        <f t="shared" si="53"/>
        <v>0</v>
      </c>
      <c r="BG115" s="18">
        <f t="shared" si="53"/>
        <v>0</v>
      </c>
      <c r="BH115" s="18">
        <f t="shared" si="53"/>
        <v>0</v>
      </c>
      <c r="BI115" s="18">
        <f t="shared" si="53"/>
        <v>0</v>
      </c>
      <c r="BJ115" s="18">
        <f t="shared" si="53"/>
        <v>0</v>
      </c>
      <c r="BK115" s="18">
        <f t="shared" si="53"/>
        <v>0</v>
      </c>
      <c r="BL115" s="18">
        <f t="shared" si="53"/>
        <v>0</v>
      </c>
      <c r="BM115" s="18">
        <f>BM112*BM113/1000</f>
        <v>0</v>
      </c>
      <c r="BN115" s="18">
        <f>BN112*BN113/1000</f>
        <v>0</v>
      </c>
      <c r="BO115" s="18">
        <f>BO112*BO113/1000</f>
        <v>0</v>
      </c>
      <c r="BP115" s="18">
        <f>BP112*BP113/1000</f>
        <v>0</v>
      </c>
      <c r="BQ115" s="18">
        <f>BQ112*BQ113/920</f>
        <v>0</v>
      </c>
      <c r="BR115" s="187">
        <f>SUM(C115:BQ115)</f>
        <v>0</v>
      </c>
    </row>
    <row r="116" spans="1:70" ht="15.75" customHeight="1" thickTop="1" x14ac:dyDescent="0.25">
      <c r="A116" s="236" t="s">
        <v>205</v>
      </c>
      <c r="B116" s="26">
        <v>100</v>
      </c>
      <c r="C116" s="27">
        <f>'[1]ГАСТРОНОМИЯ, ВЫПЕЧКА'!$F$147</f>
        <v>15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>
        <f>'[1]ГАСТРОНОМИЯ, ВЫПЕЧКА'!$F$146</f>
        <v>10</v>
      </c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>
        <f>'[1]ГАСТРОНОМИЯ, ВЫПЕЧКА'!$F$150</f>
        <v>41</v>
      </c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>
        <f>'[1]ГАСТРОНОМИЯ, ВЫПЕЧКА'!$F$145</f>
        <v>51</v>
      </c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>
        <f>'[1]ГАСТРОНОМИЯ, ВЫПЕЧКА'!$F$148</f>
        <v>8</v>
      </c>
      <c r="BJ116" s="27"/>
      <c r="BK116" s="27"/>
      <c r="BL116" s="27"/>
      <c r="BM116" s="27"/>
      <c r="BN116" s="27"/>
      <c r="BO116" s="28">
        <f>'[1]ГАСТРОНОМИЯ, ВЫПЕЧКА'!$F$149</f>
        <v>1</v>
      </c>
      <c r="BP116" s="28"/>
      <c r="BQ116" s="27"/>
    </row>
    <row r="117" spans="1:70" ht="14.25" customHeight="1" x14ac:dyDescent="0.25">
      <c r="A117" s="292"/>
      <c r="B117" s="9">
        <v>150</v>
      </c>
      <c r="C117" s="10">
        <f>'[1]ГАСТРОНОМИЯ, ВЫПЕЧКА'!$Q$147</f>
        <v>22.5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>
        <f>'[1]ГАСТРОНОМИЯ, ВЫПЕЧКА'!$Q$146</f>
        <v>15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>
        <f>'[1]ГАСТРОНОМИЯ, ВЫПЕЧКА'!$Q$150</f>
        <v>61.5</v>
      </c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>
        <f>'[1]ГАСТРОНОМИЯ, ВЫПЕЧКА'!$Q$145</f>
        <v>76.5</v>
      </c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>
        <f>'[1]ГАСТРОНОМИЯ, ВЫПЕЧКА'!$Q$148</f>
        <v>12</v>
      </c>
      <c r="BJ117" s="10"/>
      <c r="BK117" s="10"/>
      <c r="BL117" s="10"/>
      <c r="BM117" s="10"/>
      <c r="BN117" s="10"/>
      <c r="BO117" s="11">
        <f>'[1]ГАСТРОНОМИЯ, ВЫПЕЧКА'!$Q$149</f>
        <v>1.5</v>
      </c>
      <c r="BP117" s="11"/>
      <c r="BQ117" s="10"/>
    </row>
    <row r="118" spans="1:70" ht="15.75" customHeight="1" x14ac:dyDescent="0.25">
      <c r="A118" s="292" t="s">
        <v>229</v>
      </c>
      <c r="B118" s="6">
        <v>200</v>
      </c>
      <c r="C118" s="7"/>
      <c r="D118" s="7"/>
      <c r="E118" s="7">
        <v>200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8"/>
      <c r="BN118" s="8"/>
      <c r="BO118" s="7"/>
      <c r="BP118" s="7"/>
      <c r="BQ118" s="7"/>
    </row>
    <row r="119" spans="1:70" ht="15.75" customHeight="1" x14ac:dyDescent="0.25">
      <c r="A119" s="292"/>
      <c r="B119" s="194">
        <v>200</v>
      </c>
      <c r="C119" s="12"/>
      <c r="D119" s="12"/>
      <c r="E119" s="12">
        <v>200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3"/>
      <c r="BN119" s="13"/>
      <c r="BO119" s="12"/>
      <c r="BP119" s="12"/>
      <c r="BQ119" s="10"/>
    </row>
    <row r="120" spans="1:70" ht="15.75" hidden="1" customHeight="1" x14ac:dyDescent="0.25">
      <c r="A120" s="292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8"/>
      <c r="BO120" s="8"/>
      <c r="BP120" s="8"/>
      <c r="BQ120" s="7"/>
    </row>
    <row r="121" spans="1:70" ht="15.75" hidden="1" customHeight="1" x14ac:dyDescent="0.25">
      <c r="A121" s="292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0"/>
      <c r="BK121" s="10"/>
      <c r="BL121" s="10"/>
      <c r="BM121" s="10"/>
      <c r="BN121" s="11"/>
      <c r="BO121" s="11"/>
      <c r="BP121" s="11"/>
      <c r="BQ121" s="10"/>
    </row>
    <row r="122" spans="1:70" ht="15.75" customHeight="1" x14ac:dyDescent="0.25">
      <c r="A122" s="293" t="s">
        <v>207</v>
      </c>
      <c r="B122" s="179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5"/>
      <c r="BP122" s="125"/>
      <c r="BQ122" s="124"/>
      <c r="BR122" s="180"/>
    </row>
    <row r="123" spans="1:70" ht="15.75" customHeight="1" thickBot="1" x14ac:dyDescent="0.3">
      <c r="A123" s="293"/>
      <c r="B123" s="179">
        <v>18</v>
      </c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>
        <v>18</v>
      </c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5"/>
      <c r="BP123" s="125"/>
      <c r="BQ123" s="124"/>
      <c r="BR123" s="180"/>
    </row>
    <row r="124" spans="1:70" ht="15.75" hidden="1" customHeight="1" x14ac:dyDescent="0.25">
      <c r="A124" s="292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8"/>
      <c r="BO124" s="8"/>
      <c r="BP124" s="8"/>
      <c r="BQ124" s="7"/>
    </row>
    <row r="125" spans="1:70" ht="15.75" hidden="1" customHeight="1" x14ac:dyDescent="0.25">
      <c r="A125" s="292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2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1"/>
      <c r="BO125" s="11"/>
      <c r="BP125" s="11"/>
      <c r="BQ125" s="10"/>
    </row>
    <row r="126" spans="1:70" ht="15.75" hidden="1" customHeight="1" x14ac:dyDescent="0.25">
      <c r="A126" s="292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8"/>
      <c r="BO126" s="8"/>
      <c r="BP126" s="8"/>
      <c r="BQ126" s="7"/>
    </row>
    <row r="127" spans="1:70" ht="15.75" hidden="1" customHeight="1" x14ac:dyDescent="0.25">
      <c r="A127" s="292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1"/>
      <c r="BO127" s="11"/>
      <c r="BP127" s="11"/>
      <c r="BQ127" s="10"/>
    </row>
    <row r="128" spans="1:70" ht="15.75" hidden="1" customHeight="1" x14ac:dyDescent="0.25">
      <c r="A128" s="292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8"/>
      <c r="BO128" s="8"/>
      <c r="BP128" s="8"/>
      <c r="BQ128" s="7"/>
    </row>
    <row r="129" spans="1:70" ht="15.75" hidden="1" customHeight="1" thickBot="1" x14ac:dyDescent="0.3">
      <c r="A129" s="292"/>
      <c r="B129" s="110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1"/>
      <c r="BO129" s="11"/>
      <c r="BP129" s="11"/>
      <c r="BQ129" s="10"/>
    </row>
    <row r="130" spans="1:70" ht="15.75" customHeight="1" thickTop="1" x14ac:dyDescent="0.25">
      <c r="A130" s="244" t="s">
        <v>114</v>
      </c>
      <c r="B130" s="63" t="s">
        <v>128</v>
      </c>
      <c r="C130" s="17">
        <f>C116+C118+C120+C122+C124+C126+C128</f>
        <v>15</v>
      </c>
      <c r="D130" s="17">
        <f t="shared" ref="D130:I130" si="54">D116+D118+D120+D122+D124+D126+D128</f>
        <v>0</v>
      </c>
      <c r="E130" s="17">
        <f t="shared" si="54"/>
        <v>200</v>
      </c>
      <c r="F130" s="17">
        <f t="shared" si="54"/>
        <v>0</v>
      </c>
      <c r="G130" s="17">
        <f t="shared" si="54"/>
        <v>0</v>
      </c>
      <c r="H130" s="17">
        <f t="shared" si="54"/>
        <v>0</v>
      </c>
      <c r="I130" s="17">
        <f t="shared" si="54"/>
        <v>0</v>
      </c>
      <c r="J130" s="17">
        <f t="shared" ref="J130:BQ130" si="55">J116+J118+J120+J122+J124+J126+J128</f>
        <v>0</v>
      </c>
      <c r="K130" s="17">
        <f t="shared" si="55"/>
        <v>0</v>
      </c>
      <c r="L130" s="17">
        <f t="shared" si="55"/>
        <v>0</v>
      </c>
      <c r="M130" s="17">
        <f t="shared" si="55"/>
        <v>10</v>
      </c>
      <c r="N130" s="17">
        <f t="shared" si="55"/>
        <v>0</v>
      </c>
      <c r="O130" s="17">
        <f t="shared" si="55"/>
        <v>0</v>
      </c>
      <c r="P130" s="17">
        <f t="shared" si="55"/>
        <v>0</v>
      </c>
      <c r="Q130" s="17">
        <f t="shared" si="55"/>
        <v>0</v>
      </c>
      <c r="R130" s="17">
        <f t="shared" si="55"/>
        <v>0</v>
      </c>
      <c r="S130" s="17">
        <f t="shared" si="55"/>
        <v>0</v>
      </c>
      <c r="T130" s="17">
        <f t="shared" si="55"/>
        <v>0</v>
      </c>
      <c r="U130" s="17">
        <f t="shared" si="55"/>
        <v>0</v>
      </c>
      <c r="V130" s="17">
        <f t="shared" si="55"/>
        <v>0</v>
      </c>
      <c r="W130" s="17">
        <f t="shared" si="55"/>
        <v>0</v>
      </c>
      <c r="X130" s="17">
        <f t="shared" si="55"/>
        <v>0</v>
      </c>
      <c r="Y130" s="17">
        <f t="shared" si="55"/>
        <v>0</v>
      </c>
      <c r="Z130" s="17">
        <f t="shared" si="55"/>
        <v>0</v>
      </c>
      <c r="AA130" s="17">
        <f t="shared" si="55"/>
        <v>0</v>
      </c>
      <c r="AB130" s="17">
        <f t="shared" si="55"/>
        <v>0</v>
      </c>
      <c r="AC130" s="17">
        <f t="shared" si="55"/>
        <v>0</v>
      </c>
      <c r="AD130" s="17">
        <f t="shared" si="55"/>
        <v>0</v>
      </c>
      <c r="AE130" s="17">
        <f t="shared" si="55"/>
        <v>0</v>
      </c>
      <c r="AF130" s="17">
        <f t="shared" si="55"/>
        <v>0</v>
      </c>
      <c r="AG130" s="17">
        <f t="shared" si="55"/>
        <v>0</v>
      </c>
      <c r="AH130" s="17">
        <f t="shared" si="55"/>
        <v>0</v>
      </c>
      <c r="AI130" s="17">
        <f t="shared" si="55"/>
        <v>41</v>
      </c>
      <c r="AJ130" s="17">
        <f t="shared" si="55"/>
        <v>0</v>
      </c>
      <c r="AK130" s="17">
        <f t="shared" si="55"/>
        <v>0</v>
      </c>
      <c r="AL130" s="17">
        <f t="shared" si="55"/>
        <v>0</v>
      </c>
      <c r="AM130" s="17">
        <f t="shared" si="55"/>
        <v>0</v>
      </c>
      <c r="AN130" s="17">
        <f t="shared" si="55"/>
        <v>0</v>
      </c>
      <c r="AO130" s="17">
        <f>AO116+AO118+AO120+AO122+AO124+AO126+AO128</f>
        <v>0</v>
      </c>
      <c r="AP130" s="17">
        <f t="shared" si="55"/>
        <v>0</v>
      </c>
      <c r="AQ130" s="17">
        <f t="shared" si="55"/>
        <v>0</v>
      </c>
      <c r="AR130" s="17">
        <f t="shared" si="55"/>
        <v>0</v>
      </c>
      <c r="AS130" s="17">
        <f t="shared" si="55"/>
        <v>0</v>
      </c>
      <c r="AT130" s="17">
        <f t="shared" si="55"/>
        <v>0</v>
      </c>
      <c r="AU130" s="17">
        <f t="shared" si="55"/>
        <v>51</v>
      </c>
      <c r="AV130" s="17">
        <f t="shared" si="55"/>
        <v>0</v>
      </c>
      <c r="AW130" s="17">
        <f t="shared" si="55"/>
        <v>0</v>
      </c>
      <c r="AX130" s="17">
        <f t="shared" si="55"/>
        <v>0</v>
      </c>
      <c r="AY130" s="17">
        <f t="shared" si="55"/>
        <v>0</v>
      </c>
      <c r="AZ130" s="17">
        <f t="shared" si="55"/>
        <v>0</v>
      </c>
      <c r="BA130" s="17">
        <f t="shared" si="55"/>
        <v>0</v>
      </c>
      <c r="BB130" s="17">
        <f t="shared" si="55"/>
        <v>0</v>
      </c>
      <c r="BC130" s="17">
        <f t="shared" si="55"/>
        <v>0</v>
      </c>
      <c r="BD130" s="17">
        <f>BD116+BD118+BD120+BD122+BD124+BD126+BD128</f>
        <v>0</v>
      </c>
      <c r="BE130" s="17"/>
      <c r="BF130" s="17">
        <f t="shared" si="55"/>
        <v>0</v>
      </c>
      <c r="BG130" s="17">
        <f t="shared" si="55"/>
        <v>0</v>
      </c>
      <c r="BH130" s="17">
        <f t="shared" si="55"/>
        <v>0</v>
      </c>
      <c r="BI130" s="17">
        <f t="shared" si="55"/>
        <v>8</v>
      </c>
      <c r="BJ130" s="17">
        <f t="shared" si="55"/>
        <v>0</v>
      </c>
      <c r="BK130" s="17">
        <f t="shared" si="55"/>
        <v>0</v>
      </c>
      <c r="BL130" s="17">
        <f t="shared" si="55"/>
        <v>0</v>
      </c>
      <c r="BM130" s="17">
        <f t="shared" si="55"/>
        <v>0</v>
      </c>
      <c r="BN130" s="17">
        <f t="shared" si="55"/>
        <v>0</v>
      </c>
      <c r="BO130" s="17">
        <f t="shared" si="55"/>
        <v>1</v>
      </c>
      <c r="BP130" s="17">
        <f>BP116+BP118+BP120+BP122+BP124+BP126+BP128</f>
        <v>0</v>
      </c>
      <c r="BQ130" s="17">
        <f t="shared" si="55"/>
        <v>0</v>
      </c>
    </row>
    <row r="131" spans="1:70" ht="15.75" customHeight="1" thickBot="1" x14ac:dyDescent="0.3">
      <c r="A131" s="245"/>
      <c r="B131" s="64" t="s">
        <v>130</v>
      </c>
      <c r="C131" s="18">
        <f>C117+C119+C121+C123+C125+C127+C129</f>
        <v>22.5</v>
      </c>
      <c r="D131" s="18">
        <f t="shared" ref="D131:I131" si="56">D117+D119+D121+D123+D125+D127+D129</f>
        <v>0</v>
      </c>
      <c r="E131" s="18">
        <f t="shared" si="56"/>
        <v>200</v>
      </c>
      <c r="F131" s="18">
        <f t="shared" si="56"/>
        <v>0</v>
      </c>
      <c r="G131" s="18">
        <f t="shared" si="56"/>
        <v>0</v>
      </c>
      <c r="H131" s="18">
        <f t="shared" si="56"/>
        <v>0</v>
      </c>
      <c r="I131" s="18">
        <f t="shared" si="56"/>
        <v>0</v>
      </c>
      <c r="J131" s="18">
        <f t="shared" ref="J131:BQ131" si="57">J117+J119+J121+J123+J125+J127+J129</f>
        <v>0</v>
      </c>
      <c r="K131" s="18">
        <f t="shared" si="57"/>
        <v>0</v>
      </c>
      <c r="L131" s="18">
        <f t="shared" si="57"/>
        <v>0</v>
      </c>
      <c r="M131" s="18">
        <f t="shared" si="57"/>
        <v>15</v>
      </c>
      <c r="N131" s="18">
        <f t="shared" si="57"/>
        <v>0</v>
      </c>
      <c r="O131" s="18">
        <f t="shared" si="57"/>
        <v>0</v>
      </c>
      <c r="P131" s="18">
        <f t="shared" si="57"/>
        <v>0</v>
      </c>
      <c r="Q131" s="18">
        <f t="shared" si="57"/>
        <v>0</v>
      </c>
      <c r="R131" s="18">
        <f t="shared" si="57"/>
        <v>0</v>
      </c>
      <c r="S131" s="18">
        <f t="shared" si="57"/>
        <v>0</v>
      </c>
      <c r="T131" s="18">
        <f t="shared" si="57"/>
        <v>0</v>
      </c>
      <c r="U131" s="18">
        <f t="shared" si="57"/>
        <v>0</v>
      </c>
      <c r="V131" s="18">
        <f t="shared" si="57"/>
        <v>0</v>
      </c>
      <c r="W131" s="18">
        <f t="shared" si="57"/>
        <v>0</v>
      </c>
      <c r="X131" s="18">
        <f t="shared" si="57"/>
        <v>0</v>
      </c>
      <c r="Y131" s="18">
        <f t="shared" si="57"/>
        <v>0</v>
      </c>
      <c r="Z131" s="18">
        <f t="shared" si="57"/>
        <v>0</v>
      </c>
      <c r="AA131" s="18">
        <f t="shared" si="57"/>
        <v>0</v>
      </c>
      <c r="AB131" s="18">
        <f t="shared" si="57"/>
        <v>0</v>
      </c>
      <c r="AC131" s="18">
        <f t="shared" si="57"/>
        <v>0</v>
      </c>
      <c r="AD131" s="18">
        <f t="shared" si="57"/>
        <v>0</v>
      </c>
      <c r="AE131" s="18">
        <f t="shared" si="57"/>
        <v>0</v>
      </c>
      <c r="AF131" s="18">
        <f t="shared" si="57"/>
        <v>0</v>
      </c>
      <c r="AG131" s="18">
        <f t="shared" si="57"/>
        <v>0</v>
      </c>
      <c r="AH131" s="18">
        <f t="shared" si="57"/>
        <v>0</v>
      </c>
      <c r="AI131" s="18">
        <f t="shared" si="57"/>
        <v>61.5</v>
      </c>
      <c r="AJ131" s="18">
        <f t="shared" si="57"/>
        <v>0</v>
      </c>
      <c r="AK131" s="18">
        <f t="shared" si="57"/>
        <v>0</v>
      </c>
      <c r="AL131" s="18">
        <f t="shared" si="57"/>
        <v>0</v>
      </c>
      <c r="AM131" s="18">
        <f t="shared" si="57"/>
        <v>0</v>
      </c>
      <c r="AN131" s="18">
        <f t="shared" si="57"/>
        <v>0</v>
      </c>
      <c r="AO131" s="18">
        <f>AO117+AO119+AO121+AO123+AO125+AO127+AO129</f>
        <v>0</v>
      </c>
      <c r="AP131" s="18">
        <f t="shared" si="57"/>
        <v>0</v>
      </c>
      <c r="AQ131" s="18">
        <f t="shared" si="57"/>
        <v>0</v>
      </c>
      <c r="AR131" s="18">
        <f t="shared" si="57"/>
        <v>0</v>
      </c>
      <c r="AS131" s="18">
        <f t="shared" si="57"/>
        <v>0</v>
      </c>
      <c r="AT131" s="18">
        <f t="shared" si="57"/>
        <v>0</v>
      </c>
      <c r="AU131" s="18">
        <f t="shared" si="57"/>
        <v>76.5</v>
      </c>
      <c r="AV131" s="18">
        <f t="shared" si="57"/>
        <v>0</v>
      </c>
      <c r="AW131" s="18">
        <f t="shared" si="57"/>
        <v>0</v>
      </c>
      <c r="AX131" s="18">
        <f t="shared" si="57"/>
        <v>0</v>
      </c>
      <c r="AY131" s="18">
        <f t="shared" si="57"/>
        <v>0</v>
      </c>
      <c r="AZ131" s="18">
        <f t="shared" si="57"/>
        <v>0</v>
      </c>
      <c r="BA131" s="18">
        <f t="shared" si="57"/>
        <v>0</v>
      </c>
      <c r="BB131" s="18">
        <f t="shared" si="57"/>
        <v>0</v>
      </c>
      <c r="BC131" s="18">
        <f t="shared" si="57"/>
        <v>0</v>
      </c>
      <c r="BD131" s="18">
        <f>BD117+BD119+BD121+BD123+BD125+BD127+BD129</f>
        <v>18</v>
      </c>
      <c r="BE131" s="18"/>
      <c r="BF131" s="18">
        <f t="shared" si="57"/>
        <v>0</v>
      </c>
      <c r="BG131" s="18">
        <f t="shared" si="57"/>
        <v>0</v>
      </c>
      <c r="BH131" s="18">
        <f t="shared" si="57"/>
        <v>0</v>
      </c>
      <c r="BI131" s="18">
        <f t="shared" si="57"/>
        <v>12</v>
      </c>
      <c r="BJ131" s="18">
        <f t="shared" si="57"/>
        <v>0</v>
      </c>
      <c r="BK131" s="18">
        <f t="shared" si="57"/>
        <v>0</v>
      </c>
      <c r="BL131" s="18">
        <f t="shared" si="57"/>
        <v>0</v>
      </c>
      <c r="BM131" s="18">
        <f t="shared" si="57"/>
        <v>0</v>
      </c>
      <c r="BN131" s="18">
        <f t="shared" si="57"/>
        <v>0</v>
      </c>
      <c r="BO131" s="18">
        <f t="shared" si="57"/>
        <v>1.5</v>
      </c>
      <c r="BP131" s="18">
        <f>BP117+BP119+BP121+BP123+BP125+BP127+BP129</f>
        <v>0</v>
      </c>
      <c r="BQ131" s="18">
        <f t="shared" si="57"/>
        <v>0</v>
      </c>
    </row>
    <row r="132" spans="1:70" ht="15.75" customHeight="1" thickTop="1" x14ac:dyDescent="0.25">
      <c r="A132" s="245"/>
      <c r="B132" s="74" t="s">
        <v>173</v>
      </c>
      <c r="C132" s="75">
        <v>48.5</v>
      </c>
      <c r="D132" s="75"/>
      <c r="E132" s="75">
        <v>272</v>
      </c>
      <c r="F132" s="75">
        <v>166.6</v>
      </c>
      <c r="G132" s="75"/>
      <c r="H132" s="75">
        <v>54</v>
      </c>
      <c r="I132" s="75"/>
      <c r="J132" s="75">
        <v>156</v>
      </c>
      <c r="K132" s="75">
        <v>262</v>
      </c>
      <c r="L132" s="75">
        <v>210</v>
      </c>
      <c r="M132" s="75">
        <v>390</v>
      </c>
      <c r="N132" s="75">
        <v>400</v>
      </c>
      <c r="O132" s="75">
        <v>180</v>
      </c>
      <c r="P132" s="75">
        <v>233</v>
      </c>
      <c r="Q132" s="75">
        <v>254</v>
      </c>
      <c r="R132" s="75">
        <v>117</v>
      </c>
      <c r="S132" s="75"/>
      <c r="T132" s="75">
        <v>155</v>
      </c>
      <c r="U132" s="75">
        <v>7.2</v>
      </c>
      <c r="V132" s="75">
        <v>26.5</v>
      </c>
      <c r="W132" s="75">
        <v>44</v>
      </c>
      <c r="X132" s="75">
        <v>13.5</v>
      </c>
      <c r="Y132" s="75">
        <v>23</v>
      </c>
      <c r="Z132" s="75">
        <v>22</v>
      </c>
      <c r="AA132" s="75"/>
      <c r="AB132" s="75"/>
      <c r="AC132" s="75">
        <v>60</v>
      </c>
      <c r="AD132" s="75">
        <v>60</v>
      </c>
      <c r="AE132" s="75"/>
      <c r="AF132" s="75">
        <v>115</v>
      </c>
      <c r="AG132" s="75">
        <v>75</v>
      </c>
      <c r="AH132" s="75">
        <v>80.599999999999994</v>
      </c>
      <c r="AI132" s="75">
        <v>26</v>
      </c>
      <c r="AJ132" s="75">
        <v>70</v>
      </c>
      <c r="AK132" s="75">
        <v>82</v>
      </c>
      <c r="AL132" s="75">
        <v>123.3</v>
      </c>
      <c r="AM132" s="75">
        <v>202</v>
      </c>
      <c r="AN132" s="75"/>
      <c r="AO132" s="75"/>
      <c r="AP132" s="75">
        <v>17.3</v>
      </c>
      <c r="AQ132" s="75">
        <v>12.6</v>
      </c>
      <c r="AR132" s="75">
        <v>49</v>
      </c>
      <c r="AS132" s="75">
        <v>22</v>
      </c>
      <c r="AT132" s="75">
        <v>51</v>
      </c>
      <c r="AU132" s="75">
        <v>30</v>
      </c>
      <c r="AV132" s="75">
        <v>29</v>
      </c>
      <c r="AW132" s="75">
        <v>45</v>
      </c>
      <c r="AX132" s="75"/>
      <c r="AY132" s="75">
        <v>36</v>
      </c>
      <c r="AZ132" s="75">
        <v>90.5</v>
      </c>
      <c r="BA132" s="75">
        <v>24</v>
      </c>
      <c r="BB132" s="75">
        <v>37</v>
      </c>
      <c r="BC132" s="75">
        <v>42</v>
      </c>
      <c r="BD132" s="75"/>
      <c r="BE132" s="75"/>
      <c r="BF132" s="75">
        <v>109</v>
      </c>
      <c r="BG132" s="75">
        <v>252.6</v>
      </c>
      <c r="BH132" s="75">
        <v>12</v>
      </c>
      <c r="BI132" s="75">
        <v>53</v>
      </c>
      <c r="BJ132" s="75">
        <v>220</v>
      </c>
      <c r="BK132" s="75">
        <v>300</v>
      </c>
      <c r="BL132" s="75">
        <v>80</v>
      </c>
      <c r="BM132" s="75">
        <v>180</v>
      </c>
      <c r="BN132" s="75"/>
      <c r="BO132" s="75">
        <v>250</v>
      </c>
      <c r="BP132" s="75"/>
      <c r="BQ132" s="75">
        <v>132.19999999999999</v>
      </c>
      <c r="BR132" s="185"/>
    </row>
    <row r="133" spans="1:70" ht="15.75" customHeight="1" x14ac:dyDescent="0.25">
      <c r="A133" s="245"/>
      <c r="B133" s="66" t="s">
        <v>128</v>
      </c>
      <c r="C133" s="67">
        <f>C130*C132/1000</f>
        <v>0.7</v>
      </c>
      <c r="D133" s="67">
        <f t="shared" ref="D133:I133" si="58">D130*D132/1000</f>
        <v>0</v>
      </c>
      <c r="E133" s="67">
        <f t="shared" si="58"/>
        <v>54.4</v>
      </c>
      <c r="F133" s="67">
        <f t="shared" si="58"/>
        <v>0</v>
      </c>
      <c r="G133" s="67">
        <f t="shared" si="58"/>
        <v>0</v>
      </c>
      <c r="H133" s="67">
        <f t="shared" si="58"/>
        <v>0</v>
      </c>
      <c r="I133" s="67">
        <f t="shared" si="58"/>
        <v>0</v>
      </c>
      <c r="J133" s="67">
        <f t="shared" ref="J133:T133" si="59">J130*J132/1000</f>
        <v>0</v>
      </c>
      <c r="K133" s="67">
        <f t="shared" si="59"/>
        <v>0</v>
      </c>
      <c r="L133" s="67">
        <f t="shared" si="59"/>
        <v>0</v>
      </c>
      <c r="M133" s="67">
        <f t="shared" si="59"/>
        <v>3.9</v>
      </c>
      <c r="N133" s="67">
        <f t="shared" si="59"/>
        <v>0</v>
      </c>
      <c r="O133" s="67">
        <f t="shared" si="59"/>
        <v>0</v>
      </c>
      <c r="P133" s="67">
        <f t="shared" si="59"/>
        <v>0</v>
      </c>
      <c r="Q133" s="67">
        <f t="shared" si="59"/>
        <v>0</v>
      </c>
      <c r="R133" s="67">
        <f t="shared" si="59"/>
        <v>0</v>
      </c>
      <c r="S133" s="67">
        <f t="shared" si="59"/>
        <v>0</v>
      </c>
      <c r="T133" s="67">
        <f t="shared" si="59"/>
        <v>0</v>
      </c>
      <c r="U133" s="67">
        <f>U130*U132</f>
        <v>0</v>
      </c>
      <c r="V133" s="67">
        <f t="shared" ref="V133:BL133" si="60">V130*V132/1000</f>
        <v>0</v>
      </c>
      <c r="W133" s="67">
        <f t="shared" si="60"/>
        <v>0</v>
      </c>
      <c r="X133" s="67">
        <f t="shared" si="60"/>
        <v>0</v>
      </c>
      <c r="Y133" s="67">
        <f t="shared" si="60"/>
        <v>0</v>
      </c>
      <c r="Z133" s="67">
        <f t="shared" si="60"/>
        <v>0</v>
      </c>
      <c r="AA133" s="67">
        <f t="shared" si="60"/>
        <v>0</v>
      </c>
      <c r="AB133" s="67">
        <f t="shared" si="60"/>
        <v>0</v>
      </c>
      <c r="AC133" s="67">
        <f t="shared" si="60"/>
        <v>0</v>
      </c>
      <c r="AD133" s="67">
        <f t="shared" si="60"/>
        <v>0</v>
      </c>
      <c r="AE133" s="67">
        <f t="shared" si="60"/>
        <v>0</v>
      </c>
      <c r="AF133" s="67">
        <f t="shared" si="60"/>
        <v>0</v>
      </c>
      <c r="AG133" s="67">
        <f t="shared" si="60"/>
        <v>0</v>
      </c>
      <c r="AH133" s="67">
        <f t="shared" si="60"/>
        <v>0</v>
      </c>
      <c r="AI133" s="67">
        <f t="shared" si="60"/>
        <v>1.1000000000000001</v>
      </c>
      <c r="AJ133" s="67">
        <f t="shared" si="60"/>
        <v>0</v>
      </c>
      <c r="AK133" s="67">
        <f t="shared" si="60"/>
        <v>0</v>
      </c>
      <c r="AL133" s="67">
        <f t="shared" si="60"/>
        <v>0</v>
      </c>
      <c r="AM133" s="67">
        <f t="shared" si="60"/>
        <v>0</v>
      </c>
      <c r="AN133" s="67">
        <f t="shared" si="60"/>
        <v>0</v>
      </c>
      <c r="AO133" s="67">
        <f>AO130*AO132/1000</f>
        <v>0</v>
      </c>
      <c r="AP133" s="67">
        <f t="shared" si="60"/>
        <v>0</v>
      </c>
      <c r="AQ133" s="67">
        <f>AQ130*AQ132/1000</f>
        <v>0</v>
      </c>
      <c r="AR133" s="67">
        <f t="shared" si="60"/>
        <v>0</v>
      </c>
      <c r="AS133" s="67">
        <f t="shared" si="60"/>
        <v>0</v>
      </c>
      <c r="AT133" s="67">
        <f t="shared" si="60"/>
        <v>0</v>
      </c>
      <c r="AU133" s="67">
        <f t="shared" si="60"/>
        <v>1.5</v>
      </c>
      <c r="AV133" s="67">
        <f t="shared" si="60"/>
        <v>0</v>
      </c>
      <c r="AW133" s="67">
        <f t="shared" si="60"/>
        <v>0</v>
      </c>
      <c r="AX133" s="67">
        <f t="shared" si="60"/>
        <v>0</v>
      </c>
      <c r="AY133" s="67">
        <f t="shared" si="60"/>
        <v>0</v>
      </c>
      <c r="AZ133" s="67">
        <f t="shared" si="60"/>
        <v>0</v>
      </c>
      <c r="BA133" s="67">
        <f t="shared" si="60"/>
        <v>0</v>
      </c>
      <c r="BB133" s="67">
        <f t="shared" si="60"/>
        <v>0</v>
      </c>
      <c r="BC133" s="67">
        <f t="shared" si="60"/>
        <v>0</v>
      </c>
      <c r="BD133" s="67">
        <f>BD130*BD132/1000</f>
        <v>0</v>
      </c>
      <c r="BE133" s="67"/>
      <c r="BF133" s="67">
        <f t="shared" si="60"/>
        <v>0</v>
      </c>
      <c r="BG133" s="67">
        <f t="shared" si="60"/>
        <v>0</v>
      </c>
      <c r="BH133" s="67">
        <f t="shared" si="60"/>
        <v>0</v>
      </c>
      <c r="BI133" s="67">
        <f t="shared" si="60"/>
        <v>0.4</v>
      </c>
      <c r="BJ133" s="67">
        <f t="shared" si="60"/>
        <v>0</v>
      </c>
      <c r="BK133" s="67">
        <f t="shared" si="60"/>
        <v>0</v>
      </c>
      <c r="BL133" s="67">
        <f t="shared" si="60"/>
        <v>0</v>
      </c>
      <c r="BM133" s="67">
        <f>BM130*BM132/1000</f>
        <v>0</v>
      </c>
      <c r="BN133" s="67">
        <f>BN130*BN132/1000</f>
        <v>0</v>
      </c>
      <c r="BO133" s="67">
        <f>BO130*BO132/1000</f>
        <v>0.3</v>
      </c>
      <c r="BP133" s="67">
        <f>BP130*BP132/1000</f>
        <v>0</v>
      </c>
      <c r="BQ133" s="67">
        <f>BQ130*BQ132/920</f>
        <v>0</v>
      </c>
      <c r="BR133" s="186">
        <f>SUM(C133:BQ133)</f>
        <v>62.3</v>
      </c>
    </row>
    <row r="134" spans="1:70" ht="15.75" customHeight="1" thickBot="1" x14ac:dyDescent="0.3">
      <c r="A134" s="246"/>
      <c r="B134" s="64" t="s">
        <v>130</v>
      </c>
      <c r="C134" s="18">
        <f>C131*C132/1000</f>
        <v>1.1000000000000001</v>
      </c>
      <c r="D134" s="18">
        <f t="shared" ref="D134:I134" si="61">D131*D132/1000</f>
        <v>0</v>
      </c>
      <c r="E134" s="18">
        <f t="shared" si="61"/>
        <v>54.4</v>
      </c>
      <c r="F134" s="18">
        <f t="shared" si="61"/>
        <v>0</v>
      </c>
      <c r="G134" s="18">
        <f t="shared" si="61"/>
        <v>0</v>
      </c>
      <c r="H134" s="18">
        <f t="shared" si="61"/>
        <v>0</v>
      </c>
      <c r="I134" s="18">
        <f t="shared" si="61"/>
        <v>0</v>
      </c>
      <c r="J134" s="18">
        <f t="shared" ref="J134:T134" si="62">J131*J132/1000</f>
        <v>0</v>
      </c>
      <c r="K134" s="18">
        <f t="shared" si="62"/>
        <v>0</v>
      </c>
      <c r="L134" s="18">
        <f t="shared" si="62"/>
        <v>0</v>
      </c>
      <c r="M134" s="18">
        <f t="shared" si="62"/>
        <v>5.9</v>
      </c>
      <c r="N134" s="18">
        <f t="shared" si="62"/>
        <v>0</v>
      </c>
      <c r="O134" s="18">
        <f t="shared" si="62"/>
        <v>0</v>
      </c>
      <c r="P134" s="18">
        <f t="shared" si="62"/>
        <v>0</v>
      </c>
      <c r="Q134" s="18">
        <f t="shared" si="62"/>
        <v>0</v>
      </c>
      <c r="R134" s="18">
        <f t="shared" si="62"/>
        <v>0</v>
      </c>
      <c r="S134" s="18">
        <f t="shared" si="62"/>
        <v>0</v>
      </c>
      <c r="T134" s="18">
        <f t="shared" si="62"/>
        <v>0</v>
      </c>
      <c r="U134" s="18">
        <f>U131*U132</f>
        <v>0</v>
      </c>
      <c r="V134" s="18">
        <f t="shared" ref="V134:BL134" si="63">V131*V132/1000</f>
        <v>0</v>
      </c>
      <c r="W134" s="18">
        <f t="shared" si="63"/>
        <v>0</v>
      </c>
      <c r="X134" s="18">
        <f t="shared" si="63"/>
        <v>0</v>
      </c>
      <c r="Y134" s="18">
        <f t="shared" si="63"/>
        <v>0</v>
      </c>
      <c r="Z134" s="18">
        <f t="shared" si="63"/>
        <v>0</v>
      </c>
      <c r="AA134" s="18">
        <f t="shared" si="63"/>
        <v>0</v>
      </c>
      <c r="AB134" s="18">
        <f t="shared" si="63"/>
        <v>0</v>
      </c>
      <c r="AC134" s="18">
        <f t="shared" si="63"/>
        <v>0</v>
      </c>
      <c r="AD134" s="18">
        <f t="shared" si="63"/>
        <v>0</v>
      </c>
      <c r="AE134" s="18">
        <f t="shared" si="63"/>
        <v>0</v>
      </c>
      <c r="AF134" s="18">
        <f t="shared" si="63"/>
        <v>0</v>
      </c>
      <c r="AG134" s="18">
        <f t="shared" si="63"/>
        <v>0</v>
      </c>
      <c r="AH134" s="18">
        <f t="shared" si="63"/>
        <v>0</v>
      </c>
      <c r="AI134" s="18">
        <f t="shared" si="63"/>
        <v>1.6</v>
      </c>
      <c r="AJ134" s="18">
        <f t="shared" si="63"/>
        <v>0</v>
      </c>
      <c r="AK134" s="18">
        <f t="shared" si="63"/>
        <v>0</v>
      </c>
      <c r="AL134" s="18">
        <f t="shared" si="63"/>
        <v>0</v>
      </c>
      <c r="AM134" s="18">
        <f t="shared" si="63"/>
        <v>0</v>
      </c>
      <c r="AN134" s="18">
        <f t="shared" si="63"/>
        <v>0</v>
      </c>
      <c r="AO134" s="18">
        <f>AO131*AO132/1000</f>
        <v>0</v>
      </c>
      <c r="AP134" s="18">
        <f t="shared" si="63"/>
        <v>0</v>
      </c>
      <c r="AQ134" s="18">
        <f>AQ131*AQ132/1000</f>
        <v>0</v>
      </c>
      <c r="AR134" s="18">
        <f t="shared" si="63"/>
        <v>0</v>
      </c>
      <c r="AS134" s="18">
        <f t="shared" si="63"/>
        <v>0</v>
      </c>
      <c r="AT134" s="18">
        <f t="shared" si="63"/>
        <v>0</v>
      </c>
      <c r="AU134" s="18">
        <f t="shared" si="63"/>
        <v>2.2999999999999998</v>
      </c>
      <c r="AV134" s="18">
        <f t="shared" si="63"/>
        <v>0</v>
      </c>
      <c r="AW134" s="18">
        <f t="shared" si="63"/>
        <v>0</v>
      </c>
      <c r="AX134" s="18">
        <f t="shared" si="63"/>
        <v>0</v>
      </c>
      <c r="AY134" s="18">
        <f t="shared" si="63"/>
        <v>0</v>
      </c>
      <c r="AZ134" s="18">
        <f t="shared" si="63"/>
        <v>0</v>
      </c>
      <c r="BA134" s="18">
        <f t="shared" si="63"/>
        <v>0</v>
      </c>
      <c r="BB134" s="18">
        <f t="shared" si="63"/>
        <v>0</v>
      </c>
      <c r="BC134" s="18">
        <f t="shared" si="63"/>
        <v>0</v>
      </c>
      <c r="BD134" s="18">
        <f>BD131*BD132/1000</f>
        <v>0</v>
      </c>
      <c r="BE134" s="18"/>
      <c r="BF134" s="18">
        <f t="shared" si="63"/>
        <v>0</v>
      </c>
      <c r="BG134" s="18">
        <f t="shared" si="63"/>
        <v>0</v>
      </c>
      <c r="BH134" s="18">
        <f t="shared" si="63"/>
        <v>0</v>
      </c>
      <c r="BI134" s="18">
        <f t="shared" si="63"/>
        <v>0.6</v>
      </c>
      <c r="BJ134" s="18">
        <f t="shared" si="63"/>
        <v>0</v>
      </c>
      <c r="BK134" s="18">
        <f t="shared" si="63"/>
        <v>0</v>
      </c>
      <c r="BL134" s="18">
        <f t="shared" si="63"/>
        <v>0</v>
      </c>
      <c r="BM134" s="18">
        <f>BM131*BM132/1000</f>
        <v>0</v>
      </c>
      <c r="BN134" s="18">
        <f>BN131*BN132/1000</f>
        <v>0</v>
      </c>
      <c r="BO134" s="18">
        <f>BO131*BO132/1000</f>
        <v>0.4</v>
      </c>
      <c r="BP134" s="18">
        <f>BP131*BP132/1000</f>
        <v>0</v>
      </c>
      <c r="BQ134" s="18">
        <f>BQ131*BQ132/920</f>
        <v>0</v>
      </c>
      <c r="BR134" s="187">
        <f>SUM(C134:BQ134)</f>
        <v>66.3</v>
      </c>
    </row>
    <row r="135" spans="1:70" ht="17.25" customHeight="1" thickTop="1" x14ac:dyDescent="0.25">
      <c r="A135" s="236" t="s">
        <v>195</v>
      </c>
      <c r="B135" s="26">
        <v>100</v>
      </c>
      <c r="C135" s="27">
        <f>'[1]ГАСТРОНОМИЯ, ВЫПЕЧКА'!$F$276</f>
        <v>56.7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122">
        <f>'[1]ГАСТРОНОМИЯ, ВЫПЕЧКА'!$F$275</f>
        <v>0.05</v>
      </c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>
        <f>'[1]ГАСТРОНОМИЯ, ВЫПЕЧКА'!$F$274</f>
        <v>56.7</v>
      </c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>
        <f>'[1]ГАСТРОНОМИЯ, ВЫПЕЧКА'!$F$279</f>
        <v>1</v>
      </c>
      <c r="BI135" s="27">
        <f>'[1]ГАСТРОНОМИЯ, ВЫПЕЧКА'!$F$278</f>
        <v>2</v>
      </c>
      <c r="BJ135" s="27"/>
      <c r="BK135" s="27"/>
      <c r="BL135" s="27"/>
      <c r="BM135" s="27"/>
      <c r="BN135" s="28"/>
      <c r="BO135" s="28">
        <f>'[1]ГАСТРОНОМИЯ, ВЫПЕЧКА'!$F$277</f>
        <v>0.7</v>
      </c>
      <c r="BP135" s="28"/>
      <c r="BQ135" s="27">
        <f>'[1]ГАСТРОНОМИЯ, ВЫПЕЧКА'!$F$280</f>
        <v>5.6</v>
      </c>
    </row>
    <row r="136" spans="1:70" ht="16.5" customHeight="1" x14ac:dyDescent="0.25">
      <c r="A136" s="292"/>
      <c r="B136" s="9">
        <v>150</v>
      </c>
      <c r="C136" s="10">
        <f>'[1]ГАСТРОНОМИЯ, ВЫПЕЧКА'!$Q$276</f>
        <v>85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25">
        <f>'[1]ГАСТРОНОМИЯ, ВЫПЕЧКА'!$Q$275</f>
        <v>0.08</v>
      </c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>
        <f>'[1]ГАСТРОНОМИЯ, ВЫПЕЧКА'!$Q$274</f>
        <v>85</v>
      </c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>
        <f>'[1]ГАСТРОНОМИЯ, ВЫПЕЧКА'!$Q$279</f>
        <v>1.5</v>
      </c>
      <c r="BI136" s="10">
        <f>'[1]ГАСТРОНОМИЯ, ВЫПЕЧКА'!$Q$278</f>
        <v>3</v>
      </c>
      <c r="BJ136" s="10"/>
      <c r="BK136" s="10"/>
      <c r="BL136" s="10"/>
      <c r="BM136" s="10"/>
      <c r="BN136" s="11"/>
      <c r="BO136" s="11">
        <f>'[1]ГАСТРОНОМИЯ, ВЫПЕЧКА'!$Q$277</f>
        <v>1</v>
      </c>
      <c r="BP136" s="11"/>
      <c r="BQ136" s="10">
        <f>'[1]ГАСТРОНОМИЯ, ВЫПЕЧКА'!$Q$280</f>
        <v>8.3000000000000007</v>
      </c>
    </row>
    <row r="137" spans="1:70" ht="15.75" hidden="1" customHeight="1" x14ac:dyDescent="0.25">
      <c r="A137" s="292"/>
      <c r="B137" s="6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8"/>
      <c r="BN137" s="8"/>
      <c r="BO137" s="7"/>
      <c r="BP137" s="7"/>
      <c r="BQ137" s="7"/>
    </row>
    <row r="138" spans="1:70" ht="15.75" hidden="1" customHeight="1" x14ac:dyDescent="0.25">
      <c r="A138" s="292"/>
      <c r="B138" s="194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3"/>
      <c r="BN138" s="13"/>
      <c r="BO138" s="12"/>
      <c r="BP138" s="12"/>
      <c r="BQ138" s="10"/>
    </row>
    <row r="139" spans="1:70" ht="15" customHeight="1" x14ac:dyDescent="0.25">
      <c r="A139" s="292" t="s">
        <v>202</v>
      </c>
      <c r="B139" s="6">
        <v>200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>
        <f>[1]НАПИТКИ!$Q$359</f>
        <v>50</v>
      </c>
      <c r="AQ139" s="7">
        <f>[1]НАПИТКИ!$Q$360</f>
        <v>50</v>
      </c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>
        <f>[1]НАПИТКИ!$Q$361</f>
        <v>7</v>
      </c>
      <c r="BJ139" s="7"/>
      <c r="BK139" s="7"/>
      <c r="BL139" s="7">
        <f>[1]НАПИТКИ!$Q$362</f>
        <v>6</v>
      </c>
      <c r="BM139" s="7"/>
      <c r="BN139" s="8"/>
      <c r="BO139" s="8"/>
      <c r="BP139" s="8"/>
      <c r="BQ139" s="7"/>
    </row>
    <row r="140" spans="1:70" ht="15" customHeight="1" x14ac:dyDescent="0.25">
      <c r="A140" s="292"/>
      <c r="B140" s="31">
        <v>200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>
        <f>[1]НАПИТКИ!$Q$359</f>
        <v>50</v>
      </c>
      <c r="AQ140" s="12">
        <f>[1]НАПИТКИ!$Q$360</f>
        <v>50</v>
      </c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>
        <f>[1]НАПИТКИ!$Q$361</f>
        <v>7</v>
      </c>
      <c r="BJ140" s="12"/>
      <c r="BK140" s="12"/>
      <c r="BL140" s="12">
        <f>[1]НАПИТКИ!$Q$362</f>
        <v>6</v>
      </c>
      <c r="BM140" s="12"/>
      <c r="BN140" s="13"/>
      <c r="BO140" s="13"/>
      <c r="BP140" s="13"/>
      <c r="BQ140" s="12"/>
    </row>
    <row r="141" spans="1:70" s="2" customFormat="1" ht="15.75" customHeight="1" x14ac:dyDescent="0.25">
      <c r="A141" s="240" t="s">
        <v>72</v>
      </c>
      <c r="B141" s="19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5"/>
      <c r="BO141" s="125"/>
      <c r="BP141" s="124"/>
      <c r="BQ141" s="124"/>
    </row>
    <row r="142" spans="1:70" s="2" customFormat="1" ht="15.75" customHeight="1" thickBot="1" x14ac:dyDescent="0.3">
      <c r="A142" s="241"/>
      <c r="B142" s="193">
        <v>25</v>
      </c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>
        <f>'[1]ГАСТРОНОМИЯ, ВЫПЕЧКА'!$F$229</f>
        <v>25</v>
      </c>
      <c r="BG142" s="124"/>
      <c r="BH142" s="124"/>
      <c r="BI142" s="124"/>
      <c r="BJ142" s="124"/>
      <c r="BK142" s="124"/>
      <c r="BL142" s="124"/>
      <c r="BM142" s="124"/>
      <c r="BN142" s="125"/>
      <c r="BO142" s="125"/>
      <c r="BP142" s="124"/>
      <c r="BQ142" s="124"/>
    </row>
    <row r="143" spans="1:70" ht="15.75" hidden="1" customHeight="1" x14ac:dyDescent="0.25">
      <c r="A143" s="292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8"/>
      <c r="BO143" s="8"/>
      <c r="BP143" s="8"/>
      <c r="BQ143" s="7"/>
    </row>
    <row r="144" spans="1:70" ht="15.75" hidden="1" customHeight="1" thickBot="1" x14ac:dyDescent="0.3">
      <c r="A144" s="292"/>
      <c r="B144" s="110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1"/>
      <c r="BO144" s="11"/>
      <c r="BP144" s="11"/>
      <c r="BQ144" s="10"/>
    </row>
    <row r="145" spans="1:251" ht="15.75" customHeight="1" thickTop="1" x14ac:dyDescent="0.25">
      <c r="A145" s="244" t="s">
        <v>116</v>
      </c>
      <c r="B145" s="63" t="s">
        <v>128</v>
      </c>
      <c r="C145" s="17">
        <f>C135+C137+C139+C141+C143</f>
        <v>56.7</v>
      </c>
      <c r="D145" s="17">
        <f t="shared" ref="D145:I145" si="64">D135+D137+D139+D141+D143</f>
        <v>0</v>
      </c>
      <c r="E145" s="17">
        <f t="shared" si="64"/>
        <v>0</v>
      </c>
      <c r="F145" s="17">
        <f t="shared" si="64"/>
        <v>0</v>
      </c>
      <c r="G145" s="17">
        <f t="shared" si="64"/>
        <v>0</v>
      </c>
      <c r="H145" s="17">
        <f t="shared" si="64"/>
        <v>0</v>
      </c>
      <c r="I145" s="17">
        <f t="shared" si="64"/>
        <v>0</v>
      </c>
      <c r="J145" s="17">
        <f t="shared" ref="J145:BQ146" si="65">J135+J137+J139+J141+J143</f>
        <v>0</v>
      </c>
      <c r="K145" s="17">
        <f t="shared" si="65"/>
        <v>0</v>
      </c>
      <c r="L145" s="17">
        <f t="shared" si="65"/>
        <v>0</v>
      </c>
      <c r="M145" s="17">
        <f t="shared" si="65"/>
        <v>0</v>
      </c>
      <c r="N145" s="17">
        <f t="shared" si="65"/>
        <v>0</v>
      </c>
      <c r="O145" s="17">
        <f t="shared" si="65"/>
        <v>0</v>
      </c>
      <c r="P145" s="17">
        <f t="shared" si="65"/>
        <v>0</v>
      </c>
      <c r="Q145" s="17">
        <f t="shared" si="65"/>
        <v>0</v>
      </c>
      <c r="R145" s="17">
        <f t="shared" si="65"/>
        <v>0</v>
      </c>
      <c r="S145" s="17">
        <f t="shared" si="65"/>
        <v>0</v>
      </c>
      <c r="T145" s="17">
        <f t="shared" si="65"/>
        <v>0</v>
      </c>
      <c r="U145" s="17">
        <f t="shared" si="65"/>
        <v>0.1</v>
      </c>
      <c r="V145" s="17">
        <f t="shared" si="65"/>
        <v>0</v>
      </c>
      <c r="W145" s="17">
        <f t="shared" si="65"/>
        <v>0</v>
      </c>
      <c r="X145" s="17">
        <f t="shared" si="65"/>
        <v>0</v>
      </c>
      <c r="Y145" s="17">
        <f t="shared" si="65"/>
        <v>0</v>
      </c>
      <c r="Z145" s="17">
        <f t="shared" si="65"/>
        <v>0</v>
      </c>
      <c r="AA145" s="17">
        <f t="shared" si="65"/>
        <v>0</v>
      </c>
      <c r="AB145" s="17">
        <f t="shared" si="65"/>
        <v>0</v>
      </c>
      <c r="AC145" s="17">
        <f t="shared" si="65"/>
        <v>0</v>
      </c>
      <c r="AD145" s="17">
        <f t="shared" si="65"/>
        <v>0</v>
      </c>
      <c r="AE145" s="17">
        <f t="shared" si="65"/>
        <v>0</v>
      </c>
      <c r="AF145" s="17">
        <f t="shared" si="65"/>
        <v>0</v>
      </c>
      <c r="AG145" s="17">
        <f t="shared" si="65"/>
        <v>0</v>
      </c>
      <c r="AH145" s="17">
        <f t="shared" si="65"/>
        <v>0</v>
      </c>
      <c r="AI145" s="17">
        <f t="shared" si="65"/>
        <v>0</v>
      </c>
      <c r="AJ145" s="17">
        <f t="shared" si="65"/>
        <v>0</v>
      </c>
      <c r="AK145" s="17">
        <f t="shared" si="65"/>
        <v>0</v>
      </c>
      <c r="AL145" s="17">
        <f t="shared" si="65"/>
        <v>0</v>
      </c>
      <c r="AM145" s="17">
        <f t="shared" si="65"/>
        <v>0</v>
      </c>
      <c r="AN145" s="17">
        <f t="shared" si="65"/>
        <v>0</v>
      </c>
      <c r="AO145" s="17">
        <f>AO135+AO137+AO139+AO141+AO143</f>
        <v>0</v>
      </c>
      <c r="AP145" s="17">
        <f t="shared" si="65"/>
        <v>50</v>
      </c>
      <c r="AQ145" s="17">
        <f>AQ135+AQ137+AQ139+AQ141+AQ143</f>
        <v>50</v>
      </c>
      <c r="AR145" s="17">
        <f t="shared" si="65"/>
        <v>0</v>
      </c>
      <c r="AS145" s="17">
        <f t="shared" si="65"/>
        <v>0</v>
      </c>
      <c r="AT145" s="17">
        <f t="shared" si="65"/>
        <v>0</v>
      </c>
      <c r="AU145" s="17">
        <f t="shared" si="65"/>
        <v>56.7</v>
      </c>
      <c r="AV145" s="17">
        <f t="shared" si="65"/>
        <v>0</v>
      </c>
      <c r="AW145" s="17">
        <f t="shared" si="65"/>
        <v>0</v>
      </c>
      <c r="AX145" s="17">
        <f t="shared" si="65"/>
        <v>0</v>
      </c>
      <c r="AY145" s="17">
        <f t="shared" si="65"/>
        <v>0</v>
      </c>
      <c r="AZ145" s="17">
        <f t="shared" si="65"/>
        <v>0</v>
      </c>
      <c r="BA145" s="17">
        <f t="shared" si="65"/>
        <v>0</v>
      </c>
      <c r="BB145" s="17">
        <f t="shared" si="65"/>
        <v>0</v>
      </c>
      <c r="BC145" s="17">
        <f t="shared" si="65"/>
        <v>0</v>
      </c>
      <c r="BD145" s="17">
        <f>BD135+BD137+BD139+BD141+BD143</f>
        <v>0</v>
      </c>
      <c r="BE145" s="17"/>
      <c r="BF145" s="17">
        <f t="shared" si="65"/>
        <v>0</v>
      </c>
      <c r="BG145" s="17">
        <f t="shared" si="65"/>
        <v>0</v>
      </c>
      <c r="BH145" s="17">
        <v>0</v>
      </c>
      <c r="BI145" s="17">
        <f t="shared" si="65"/>
        <v>9</v>
      </c>
      <c r="BJ145" s="17">
        <f t="shared" si="65"/>
        <v>0</v>
      </c>
      <c r="BK145" s="17">
        <f t="shared" si="65"/>
        <v>0</v>
      </c>
      <c r="BL145" s="17">
        <f t="shared" si="65"/>
        <v>6</v>
      </c>
      <c r="BM145" s="17">
        <f t="shared" si="65"/>
        <v>0</v>
      </c>
      <c r="BN145" s="17">
        <f t="shared" si="65"/>
        <v>0</v>
      </c>
      <c r="BO145" s="17">
        <f t="shared" si="65"/>
        <v>0.7</v>
      </c>
      <c r="BP145" s="17">
        <f>BP135+BP137+BP139+BP141+BP143</f>
        <v>0</v>
      </c>
      <c r="BQ145" s="17">
        <f t="shared" si="65"/>
        <v>5.6</v>
      </c>
    </row>
    <row r="146" spans="1:251" ht="15.75" customHeight="1" thickBot="1" x14ac:dyDescent="0.3">
      <c r="A146" s="245"/>
      <c r="B146" s="64" t="s">
        <v>130</v>
      </c>
      <c r="C146" s="18">
        <f>C136+C138+C140+C142+C144</f>
        <v>85</v>
      </c>
      <c r="D146" s="18">
        <f t="shared" ref="D146:I146" si="66">D136+D138+D140+D142+D144</f>
        <v>0</v>
      </c>
      <c r="E146" s="18">
        <f t="shared" si="66"/>
        <v>0</v>
      </c>
      <c r="F146" s="18">
        <f t="shared" si="66"/>
        <v>0</v>
      </c>
      <c r="G146" s="18">
        <f t="shared" si="66"/>
        <v>0</v>
      </c>
      <c r="H146" s="18">
        <f t="shared" si="66"/>
        <v>0</v>
      </c>
      <c r="I146" s="18">
        <f t="shared" si="66"/>
        <v>0</v>
      </c>
      <c r="J146" s="18">
        <f t="shared" si="65"/>
        <v>0</v>
      </c>
      <c r="K146" s="18">
        <f t="shared" si="65"/>
        <v>0</v>
      </c>
      <c r="L146" s="18">
        <f t="shared" si="65"/>
        <v>0</v>
      </c>
      <c r="M146" s="18">
        <f t="shared" si="65"/>
        <v>0</v>
      </c>
      <c r="N146" s="18">
        <f t="shared" si="65"/>
        <v>0</v>
      </c>
      <c r="O146" s="18">
        <f t="shared" si="65"/>
        <v>0</v>
      </c>
      <c r="P146" s="18">
        <f t="shared" si="65"/>
        <v>0</v>
      </c>
      <c r="Q146" s="18">
        <f t="shared" si="65"/>
        <v>0</v>
      </c>
      <c r="R146" s="18">
        <f t="shared" si="65"/>
        <v>0</v>
      </c>
      <c r="S146" s="18">
        <f t="shared" si="65"/>
        <v>0</v>
      </c>
      <c r="T146" s="18">
        <f t="shared" si="65"/>
        <v>0</v>
      </c>
      <c r="U146" s="18">
        <f t="shared" si="65"/>
        <v>0.1</v>
      </c>
      <c r="V146" s="18">
        <f t="shared" si="65"/>
        <v>0</v>
      </c>
      <c r="W146" s="18">
        <f t="shared" si="65"/>
        <v>0</v>
      </c>
      <c r="X146" s="18">
        <f t="shared" si="65"/>
        <v>0</v>
      </c>
      <c r="Y146" s="18">
        <f t="shared" si="65"/>
        <v>0</v>
      </c>
      <c r="Z146" s="18">
        <f t="shared" si="65"/>
        <v>0</v>
      </c>
      <c r="AA146" s="18">
        <f t="shared" si="65"/>
        <v>0</v>
      </c>
      <c r="AB146" s="18">
        <f t="shared" si="65"/>
        <v>0</v>
      </c>
      <c r="AC146" s="18">
        <f t="shared" si="65"/>
        <v>0</v>
      </c>
      <c r="AD146" s="18">
        <f t="shared" si="65"/>
        <v>0</v>
      </c>
      <c r="AE146" s="18">
        <f t="shared" si="65"/>
        <v>0</v>
      </c>
      <c r="AF146" s="18">
        <f t="shared" si="65"/>
        <v>0</v>
      </c>
      <c r="AG146" s="18">
        <f t="shared" si="65"/>
        <v>0</v>
      </c>
      <c r="AH146" s="18">
        <f t="shared" si="65"/>
        <v>0</v>
      </c>
      <c r="AI146" s="18">
        <f t="shared" si="65"/>
        <v>0</v>
      </c>
      <c r="AJ146" s="18">
        <f t="shared" si="65"/>
        <v>0</v>
      </c>
      <c r="AK146" s="18">
        <f t="shared" si="65"/>
        <v>0</v>
      </c>
      <c r="AL146" s="18">
        <f t="shared" si="65"/>
        <v>0</v>
      </c>
      <c r="AM146" s="18">
        <f t="shared" si="65"/>
        <v>0</v>
      </c>
      <c r="AN146" s="18">
        <f t="shared" si="65"/>
        <v>0</v>
      </c>
      <c r="AO146" s="18">
        <f>AO136+AO138+AO140+AO142+AO144</f>
        <v>0</v>
      </c>
      <c r="AP146" s="18">
        <f t="shared" si="65"/>
        <v>50</v>
      </c>
      <c r="AQ146" s="18">
        <f>AQ136+AQ138+AQ140+AQ142+AQ144</f>
        <v>50</v>
      </c>
      <c r="AR146" s="18">
        <f t="shared" si="65"/>
        <v>0</v>
      </c>
      <c r="AS146" s="18">
        <f t="shared" si="65"/>
        <v>0</v>
      </c>
      <c r="AT146" s="18">
        <f t="shared" si="65"/>
        <v>0</v>
      </c>
      <c r="AU146" s="18">
        <f t="shared" si="65"/>
        <v>85</v>
      </c>
      <c r="AV146" s="18">
        <f t="shared" si="65"/>
        <v>0</v>
      </c>
      <c r="AW146" s="18">
        <f t="shared" si="65"/>
        <v>0</v>
      </c>
      <c r="AX146" s="18">
        <f t="shared" si="65"/>
        <v>0</v>
      </c>
      <c r="AY146" s="18">
        <f t="shared" si="65"/>
        <v>0</v>
      </c>
      <c r="AZ146" s="18">
        <f t="shared" si="65"/>
        <v>0</v>
      </c>
      <c r="BA146" s="18">
        <f t="shared" si="65"/>
        <v>0</v>
      </c>
      <c r="BB146" s="18">
        <f t="shared" si="65"/>
        <v>0</v>
      </c>
      <c r="BC146" s="18">
        <f t="shared" si="65"/>
        <v>0</v>
      </c>
      <c r="BD146" s="18">
        <f>BD136+BD138+BD140+BD142+BD144</f>
        <v>0</v>
      </c>
      <c r="BE146" s="18"/>
      <c r="BF146" s="18">
        <f t="shared" si="65"/>
        <v>25</v>
      </c>
      <c r="BG146" s="18">
        <f t="shared" si="65"/>
        <v>0</v>
      </c>
      <c r="BH146" s="18">
        <v>0</v>
      </c>
      <c r="BI146" s="18">
        <f t="shared" si="65"/>
        <v>10</v>
      </c>
      <c r="BJ146" s="18">
        <f t="shared" si="65"/>
        <v>0</v>
      </c>
      <c r="BK146" s="18">
        <f t="shared" si="65"/>
        <v>0</v>
      </c>
      <c r="BL146" s="18">
        <f t="shared" si="65"/>
        <v>6</v>
      </c>
      <c r="BM146" s="18">
        <f t="shared" si="65"/>
        <v>0</v>
      </c>
      <c r="BN146" s="18">
        <f t="shared" si="65"/>
        <v>0</v>
      </c>
      <c r="BO146" s="18">
        <f t="shared" si="65"/>
        <v>1</v>
      </c>
      <c r="BP146" s="18">
        <f>BP136+BP138+BP140+BP142+BP144</f>
        <v>0</v>
      </c>
      <c r="BQ146" s="18">
        <f t="shared" si="65"/>
        <v>8.3000000000000007</v>
      </c>
    </row>
    <row r="147" spans="1:251" ht="15.75" customHeight="1" thickTop="1" x14ac:dyDescent="0.25">
      <c r="A147" s="245"/>
      <c r="B147" s="74" t="s">
        <v>173</v>
      </c>
      <c r="C147" s="75">
        <v>48.5</v>
      </c>
      <c r="D147" s="75"/>
      <c r="E147" s="75"/>
      <c r="F147" s="75">
        <v>166.6</v>
      </c>
      <c r="G147" s="75"/>
      <c r="H147" s="75">
        <v>54</v>
      </c>
      <c r="I147" s="75"/>
      <c r="J147" s="75">
        <v>156</v>
      </c>
      <c r="K147" s="75">
        <v>262</v>
      </c>
      <c r="L147" s="75">
        <v>210</v>
      </c>
      <c r="M147" s="75">
        <v>390</v>
      </c>
      <c r="N147" s="75">
        <v>400</v>
      </c>
      <c r="O147" s="75">
        <v>180</v>
      </c>
      <c r="P147" s="75">
        <v>233</v>
      </c>
      <c r="Q147" s="75">
        <v>254</v>
      </c>
      <c r="R147" s="75">
        <v>117</v>
      </c>
      <c r="S147" s="75"/>
      <c r="T147" s="75">
        <v>155</v>
      </c>
      <c r="U147" s="75">
        <v>7.2</v>
      </c>
      <c r="V147" s="75">
        <v>26.5</v>
      </c>
      <c r="W147" s="75">
        <v>44</v>
      </c>
      <c r="X147" s="75">
        <v>13.5</v>
      </c>
      <c r="Y147" s="75">
        <v>23</v>
      </c>
      <c r="Z147" s="75">
        <v>22</v>
      </c>
      <c r="AA147" s="75"/>
      <c r="AB147" s="75"/>
      <c r="AC147" s="75">
        <v>60</v>
      </c>
      <c r="AD147" s="75">
        <v>60</v>
      </c>
      <c r="AE147" s="75"/>
      <c r="AF147" s="75">
        <v>115</v>
      </c>
      <c r="AG147" s="75">
        <v>75</v>
      </c>
      <c r="AH147" s="75">
        <v>80.599999999999994</v>
      </c>
      <c r="AI147" s="75">
        <v>26</v>
      </c>
      <c r="AJ147" s="75">
        <v>70</v>
      </c>
      <c r="AK147" s="75">
        <v>82</v>
      </c>
      <c r="AL147" s="75">
        <v>123.3</v>
      </c>
      <c r="AM147" s="75">
        <v>202</v>
      </c>
      <c r="AN147" s="75"/>
      <c r="AO147" s="75"/>
      <c r="AP147" s="75">
        <v>17.3</v>
      </c>
      <c r="AQ147" s="75">
        <v>12.6</v>
      </c>
      <c r="AR147" s="75">
        <v>49</v>
      </c>
      <c r="AS147" s="75">
        <v>22</v>
      </c>
      <c r="AT147" s="75">
        <v>51</v>
      </c>
      <c r="AU147" s="75">
        <v>30</v>
      </c>
      <c r="AV147" s="75">
        <v>29</v>
      </c>
      <c r="AW147" s="75">
        <v>45</v>
      </c>
      <c r="AX147" s="75"/>
      <c r="AY147" s="75">
        <v>36</v>
      </c>
      <c r="AZ147" s="75">
        <v>90.5</v>
      </c>
      <c r="BA147" s="75">
        <v>24</v>
      </c>
      <c r="BB147" s="75">
        <v>37</v>
      </c>
      <c r="BC147" s="75">
        <v>42</v>
      </c>
      <c r="BD147" s="75"/>
      <c r="BE147" s="75"/>
      <c r="BF147" s="75">
        <v>109</v>
      </c>
      <c r="BG147" s="75">
        <v>252.6</v>
      </c>
      <c r="BH147" s="75">
        <v>12</v>
      </c>
      <c r="BI147" s="75">
        <v>53</v>
      </c>
      <c r="BJ147" s="75">
        <v>220</v>
      </c>
      <c r="BK147" s="75">
        <v>300</v>
      </c>
      <c r="BL147" s="75">
        <v>80</v>
      </c>
      <c r="BM147" s="75">
        <v>180</v>
      </c>
      <c r="BN147" s="75"/>
      <c r="BO147" s="75">
        <v>250</v>
      </c>
      <c r="BP147" s="75"/>
      <c r="BQ147" s="75">
        <v>132.19999999999999</v>
      </c>
      <c r="BR147" s="185"/>
    </row>
    <row r="148" spans="1:251" ht="15.75" customHeight="1" x14ac:dyDescent="0.25">
      <c r="A148" s="245"/>
      <c r="B148" s="66" t="s">
        <v>128</v>
      </c>
      <c r="C148" s="67">
        <f>C145*C147/1000</f>
        <v>2.7</v>
      </c>
      <c r="D148" s="67">
        <f t="shared" ref="D148:I148" si="67">D145*D147/1000</f>
        <v>0</v>
      </c>
      <c r="E148" s="67">
        <f t="shared" si="67"/>
        <v>0</v>
      </c>
      <c r="F148" s="67">
        <f t="shared" si="67"/>
        <v>0</v>
      </c>
      <c r="G148" s="67">
        <f t="shared" si="67"/>
        <v>0</v>
      </c>
      <c r="H148" s="67">
        <f t="shared" si="67"/>
        <v>0</v>
      </c>
      <c r="I148" s="67">
        <f t="shared" si="67"/>
        <v>0</v>
      </c>
      <c r="J148" s="67">
        <f t="shared" ref="J148:T148" si="68">J145*J147/1000</f>
        <v>0</v>
      </c>
      <c r="K148" s="67">
        <f t="shared" si="68"/>
        <v>0</v>
      </c>
      <c r="L148" s="67">
        <f t="shared" si="68"/>
        <v>0</v>
      </c>
      <c r="M148" s="67">
        <f t="shared" si="68"/>
        <v>0</v>
      </c>
      <c r="N148" s="67">
        <f t="shared" si="68"/>
        <v>0</v>
      </c>
      <c r="O148" s="67">
        <f t="shared" si="68"/>
        <v>0</v>
      </c>
      <c r="P148" s="67">
        <f t="shared" si="68"/>
        <v>0</v>
      </c>
      <c r="Q148" s="67">
        <f t="shared" si="68"/>
        <v>0</v>
      </c>
      <c r="R148" s="67">
        <f t="shared" si="68"/>
        <v>0</v>
      </c>
      <c r="S148" s="67">
        <f t="shared" si="68"/>
        <v>0</v>
      </c>
      <c r="T148" s="67">
        <f t="shared" si="68"/>
        <v>0</v>
      </c>
      <c r="U148" s="67">
        <f>U145*U147</f>
        <v>0.7</v>
      </c>
      <c r="V148" s="67">
        <f t="shared" ref="V148:BL148" si="69">V145*V147/1000</f>
        <v>0</v>
      </c>
      <c r="W148" s="67">
        <f t="shared" si="69"/>
        <v>0</v>
      </c>
      <c r="X148" s="67">
        <f t="shared" si="69"/>
        <v>0</v>
      </c>
      <c r="Y148" s="67">
        <f t="shared" si="69"/>
        <v>0</v>
      </c>
      <c r="Z148" s="67">
        <f t="shared" si="69"/>
        <v>0</v>
      </c>
      <c r="AA148" s="67">
        <f t="shared" si="69"/>
        <v>0</v>
      </c>
      <c r="AB148" s="67">
        <f t="shared" si="69"/>
        <v>0</v>
      </c>
      <c r="AC148" s="67">
        <f t="shared" si="69"/>
        <v>0</v>
      </c>
      <c r="AD148" s="67">
        <f t="shared" si="69"/>
        <v>0</v>
      </c>
      <c r="AE148" s="67">
        <f t="shared" si="69"/>
        <v>0</v>
      </c>
      <c r="AF148" s="67">
        <f t="shared" si="69"/>
        <v>0</v>
      </c>
      <c r="AG148" s="67">
        <f t="shared" si="69"/>
        <v>0</v>
      </c>
      <c r="AH148" s="67">
        <f t="shared" si="69"/>
        <v>0</v>
      </c>
      <c r="AI148" s="67">
        <f t="shared" si="69"/>
        <v>0</v>
      </c>
      <c r="AJ148" s="67">
        <f t="shared" si="69"/>
        <v>0</v>
      </c>
      <c r="AK148" s="67">
        <f t="shared" si="69"/>
        <v>0</v>
      </c>
      <c r="AL148" s="67">
        <f t="shared" si="69"/>
        <v>0</v>
      </c>
      <c r="AM148" s="67">
        <f t="shared" si="69"/>
        <v>0</v>
      </c>
      <c r="AN148" s="67">
        <f t="shared" si="69"/>
        <v>0</v>
      </c>
      <c r="AO148" s="67">
        <f>AO145*AO147/1000</f>
        <v>0</v>
      </c>
      <c r="AP148" s="67">
        <f t="shared" si="69"/>
        <v>0.9</v>
      </c>
      <c r="AQ148" s="67">
        <f>AQ145*AQ147/1000</f>
        <v>0.6</v>
      </c>
      <c r="AR148" s="67">
        <f t="shared" si="69"/>
        <v>0</v>
      </c>
      <c r="AS148" s="67">
        <f t="shared" si="69"/>
        <v>0</v>
      </c>
      <c r="AT148" s="67">
        <f t="shared" si="69"/>
        <v>0</v>
      </c>
      <c r="AU148" s="67">
        <f t="shared" si="69"/>
        <v>1.7</v>
      </c>
      <c r="AV148" s="67">
        <f t="shared" si="69"/>
        <v>0</v>
      </c>
      <c r="AW148" s="67">
        <f t="shared" si="69"/>
        <v>0</v>
      </c>
      <c r="AX148" s="67">
        <f t="shared" si="69"/>
        <v>0</v>
      </c>
      <c r="AY148" s="67">
        <f t="shared" si="69"/>
        <v>0</v>
      </c>
      <c r="AZ148" s="67">
        <f t="shared" si="69"/>
        <v>0</v>
      </c>
      <c r="BA148" s="67">
        <f t="shared" si="69"/>
        <v>0</v>
      </c>
      <c r="BB148" s="67">
        <f t="shared" si="69"/>
        <v>0</v>
      </c>
      <c r="BC148" s="67">
        <f t="shared" si="69"/>
        <v>0</v>
      </c>
      <c r="BD148" s="67">
        <f>BD145*BD147/1000</f>
        <v>0</v>
      </c>
      <c r="BE148" s="67"/>
      <c r="BF148" s="67">
        <f t="shared" si="69"/>
        <v>0</v>
      </c>
      <c r="BG148" s="67">
        <f t="shared" si="69"/>
        <v>0</v>
      </c>
      <c r="BH148" s="67">
        <f t="shared" si="69"/>
        <v>0</v>
      </c>
      <c r="BI148" s="67">
        <f t="shared" si="69"/>
        <v>0.5</v>
      </c>
      <c r="BJ148" s="67">
        <f t="shared" si="69"/>
        <v>0</v>
      </c>
      <c r="BK148" s="67">
        <f t="shared" si="69"/>
        <v>0</v>
      </c>
      <c r="BL148" s="67">
        <f t="shared" si="69"/>
        <v>0.5</v>
      </c>
      <c r="BM148" s="67">
        <f>BM145*BM147/1000</f>
        <v>0</v>
      </c>
      <c r="BN148" s="67">
        <f>BN145*BN147/1000</f>
        <v>0</v>
      </c>
      <c r="BO148" s="67">
        <f>BO145*BO147/1000</f>
        <v>0.2</v>
      </c>
      <c r="BP148" s="67">
        <f>BP145*BP147/1000</f>
        <v>0</v>
      </c>
      <c r="BQ148" s="67">
        <f>BQ145*BQ147/920</f>
        <v>0.8</v>
      </c>
      <c r="BR148" s="186">
        <f>SUM(C148:BQ148)</f>
        <v>8.6</v>
      </c>
    </row>
    <row r="149" spans="1:251" ht="15.75" customHeight="1" thickBot="1" x14ac:dyDescent="0.3">
      <c r="A149" s="246"/>
      <c r="B149" s="64" t="s">
        <v>130</v>
      </c>
      <c r="C149" s="18">
        <f>C146*C147/1000</f>
        <v>4.0999999999999996</v>
      </c>
      <c r="D149" s="18">
        <f t="shared" ref="D149:I149" si="70">D146*D147/1000</f>
        <v>0</v>
      </c>
      <c r="E149" s="18">
        <f t="shared" si="70"/>
        <v>0</v>
      </c>
      <c r="F149" s="18">
        <f t="shared" si="70"/>
        <v>0</v>
      </c>
      <c r="G149" s="18">
        <f t="shared" si="70"/>
        <v>0</v>
      </c>
      <c r="H149" s="18">
        <f t="shared" si="70"/>
        <v>0</v>
      </c>
      <c r="I149" s="18">
        <f t="shared" si="70"/>
        <v>0</v>
      </c>
      <c r="J149" s="18">
        <f t="shared" ref="J149:T149" si="71">J146*J147/1000</f>
        <v>0</v>
      </c>
      <c r="K149" s="18">
        <f t="shared" si="71"/>
        <v>0</v>
      </c>
      <c r="L149" s="18">
        <f t="shared" si="71"/>
        <v>0</v>
      </c>
      <c r="M149" s="18">
        <f t="shared" si="71"/>
        <v>0</v>
      </c>
      <c r="N149" s="18">
        <f t="shared" si="71"/>
        <v>0</v>
      </c>
      <c r="O149" s="18">
        <f t="shared" si="71"/>
        <v>0</v>
      </c>
      <c r="P149" s="18">
        <f t="shared" si="71"/>
        <v>0</v>
      </c>
      <c r="Q149" s="18">
        <f t="shared" si="71"/>
        <v>0</v>
      </c>
      <c r="R149" s="18">
        <f t="shared" si="71"/>
        <v>0</v>
      </c>
      <c r="S149" s="18">
        <f t="shared" si="71"/>
        <v>0</v>
      </c>
      <c r="T149" s="18">
        <f t="shared" si="71"/>
        <v>0</v>
      </c>
      <c r="U149" s="18">
        <f>U146*U147</f>
        <v>0.7</v>
      </c>
      <c r="V149" s="18">
        <f t="shared" ref="V149:BL149" si="72">V146*V147/1000</f>
        <v>0</v>
      </c>
      <c r="W149" s="18">
        <f t="shared" si="72"/>
        <v>0</v>
      </c>
      <c r="X149" s="18">
        <f t="shared" si="72"/>
        <v>0</v>
      </c>
      <c r="Y149" s="18">
        <f t="shared" si="72"/>
        <v>0</v>
      </c>
      <c r="Z149" s="18">
        <f t="shared" si="72"/>
        <v>0</v>
      </c>
      <c r="AA149" s="18">
        <f t="shared" si="72"/>
        <v>0</v>
      </c>
      <c r="AB149" s="18">
        <f t="shared" si="72"/>
        <v>0</v>
      </c>
      <c r="AC149" s="18">
        <f t="shared" si="72"/>
        <v>0</v>
      </c>
      <c r="AD149" s="18">
        <f t="shared" si="72"/>
        <v>0</v>
      </c>
      <c r="AE149" s="18">
        <f t="shared" si="72"/>
        <v>0</v>
      </c>
      <c r="AF149" s="18">
        <f t="shared" si="72"/>
        <v>0</v>
      </c>
      <c r="AG149" s="18">
        <f t="shared" si="72"/>
        <v>0</v>
      </c>
      <c r="AH149" s="18">
        <f t="shared" si="72"/>
        <v>0</v>
      </c>
      <c r="AI149" s="18">
        <f t="shared" si="72"/>
        <v>0</v>
      </c>
      <c r="AJ149" s="18">
        <f t="shared" si="72"/>
        <v>0</v>
      </c>
      <c r="AK149" s="18">
        <f t="shared" si="72"/>
        <v>0</v>
      </c>
      <c r="AL149" s="18">
        <f t="shared" si="72"/>
        <v>0</v>
      </c>
      <c r="AM149" s="18">
        <f t="shared" si="72"/>
        <v>0</v>
      </c>
      <c r="AN149" s="18">
        <f t="shared" si="72"/>
        <v>0</v>
      </c>
      <c r="AO149" s="18">
        <f>AO146*AO147/1000</f>
        <v>0</v>
      </c>
      <c r="AP149" s="18">
        <f t="shared" si="72"/>
        <v>0.9</v>
      </c>
      <c r="AQ149" s="18">
        <f>AQ146*AQ147/1000</f>
        <v>0.6</v>
      </c>
      <c r="AR149" s="18">
        <f t="shared" si="72"/>
        <v>0</v>
      </c>
      <c r="AS149" s="18">
        <f t="shared" si="72"/>
        <v>0</v>
      </c>
      <c r="AT149" s="18">
        <f t="shared" si="72"/>
        <v>0</v>
      </c>
      <c r="AU149" s="18">
        <f t="shared" si="72"/>
        <v>2.6</v>
      </c>
      <c r="AV149" s="18">
        <f t="shared" si="72"/>
        <v>0</v>
      </c>
      <c r="AW149" s="18">
        <f t="shared" si="72"/>
        <v>0</v>
      </c>
      <c r="AX149" s="18">
        <f t="shared" si="72"/>
        <v>0</v>
      </c>
      <c r="AY149" s="18">
        <f t="shared" si="72"/>
        <v>0</v>
      </c>
      <c r="AZ149" s="18">
        <f t="shared" si="72"/>
        <v>0</v>
      </c>
      <c r="BA149" s="18">
        <f t="shared" si="72"/>
        <v>0</v>
      </c>
      <c r="BB149" s="18">
        <f t="shared" si="72"/>
        <v>0</v>
      </c>
      <c r="BC149" s="18">
        <f t="shared" si="72"/>
        <v>0</v>
      </c>
      <c r="BD149" s="18">
        <f>BD146*BD147/1000</f>
        <v>0</v>
      </c>
      <c r="BE149" s="18"/>
      <c r="BF149" s="18">
        <f t="shared" si="72"/>
        <v>2.7</v>
      </c>
      <c r="BG149" s="18">
        <f t="shared" si="72"/>
        <v>0</v>
      </c>
      <c r="BH149" s="18">
        <f t="shared" si="72"/>
        <v>0</v>
      </c>
      <c r="BI149" s="18">
        <f t="shared" si="72"/>
        <v>0.5</v>
      </c>
      <c r="BJ149" s="18">
        <f t="shared" si="72"/>
        <v>0</v>
      </c>
      <c r="BK149" s="18">
        <f t="shared" si="72"/>
        <v>0</v>
      </c>
      <c r="BL149" s="18">
        <f t="shared" si="72"/>
        <v>0.5</v>
      </c>
      <c r="BM149" s="18">
        <f>BM146*BM147/1000</f>
        <v>0</v>
      </c>
      <c r="BN149" s="18">
        <f>BN146*BN147/1000</f>
        <v>0</v>
      </c>
      <c r="BO149" s="18">
        <f>BO146*BO147/1000</f>
        <v>0.3</v>
      </c>
      <c r="BP149" s="18">
        <f>BP146*BP147/1000</f>
        <v>0</v>
      </c>
      <c r="BQ149" s="18">
        <f>BQ146*BQ147/920</f>
        <v>1.2</v>
      </c>
      <c r="BR149" s="187">
        <f>SUM(C149:BQ149)</f>
        <v>14.1</v>
      </c>
    </row>
    <row r="150" spans="1:251" ht="15" customHeight="1" thickTop="1" x14ac:dyDescent="0.25">
      <c r="A150" s="294" t="s">
        <v>206</v>
      </c>
      <c r="B150" s="19">
        <v>100</v>
      </c>
      <c r="C150" s="20"/>
      <c r="D150" s="20"/>
      <c r="E150" s="20"/>
      <c r="F150" s="20"/>
      <c r="G150" s="20"/>
      <c r="H150" s="20"/>
      <c r="I150" s="20"/>
      <c r="J150" s="20">
        <f>'[1]ЯЙЦО, ТВОРОГ, КАШИ'!$AM$68</f>
        <v>2.4</v>
      </c>
      <c r="K150" s="20">
        <f>'[1]ЯЙЦО, ТВОРОГ, КАШИ'!$AM$60</f>
        <v>76</v>
      </c>
      <c r="L150" s="20"/>
      <c r="M150" s="20">
        <f>'[1]ЯЙЦО, ТВОРОГ, КАШИ'!$AM$66</f>
        <v>2.7</v>
      </c>
      <c r="N150" s="20"/>
      <c r="O150" s="20"/>
      <c r="P150" s="20"/>
      <c r="Q150" s="20"/>
      <c r="R150" s="20"/>
      <c r="S150" s="20"/>
      <c r="T150" s="20"/>
      <c r="U150" s="123">
        <f>'[1]ЯЙЦО, ТВОРОГ, КАШИ'!$AM$62</f>
        <v>0.11</v>
      </c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>
        <f>'[1]ЯЙЦО, ТВОРОГ, КАШИ'!$AM$64</f>
        <v>6.7</v>
      </c>
      <c r="AM150" s="20"/>
      <c r="AN150" s="20"/>
      <c r="AO150" s="20"/>
      <c r="AP150" s="20"/>
      <c r="AQ150" s="20"/>
      <c r="AR150" s="20"/>
      <c r="AS150" s="20">
        <f>'[1]ЯЙЦО, ТВОРОГ, КАШИ'!$AM$67</f>
        <v>2.5</v>
      </c>
      <c r="AT150" s="20"/>
      <c r="AU150" s="20"/>
      <c r="AV150" s="20">
        <f>'[1]ЯЙЦО, ТВОРОГ, КАШИ'!$AM$61</f>
        <v>7.3</v>
      </c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>
        <f>'[1]ЯЙЦО, ТВОРОГ, КАШИ'!$AM$63</f>
        <v>5.3</v>
      </c>
      <c r="BJ150" s="20"/>
      <c r="BK150" s="20"/>
      <c r="BL150" s="20"/>
      <c r="BM150" s="20"/>
      <c r="BN150" s="21"/>
      <c r="BO150" s="22"/>
      <c r="BP150" s="22"/>
      <c r="BQ150" s="20"/>
    </row>
    <row r="151" spans="1:251" ht="15" customHeight="1" x14ac:dyDescent="0.25">
      <c r="A151" s="236"/>
      <c r="B151" s="9">
        <v>120</v>
      </c>
      <c r="C151" s="10"/>
      <c r="D151" s="10"/>
      <c r="E151" s="10"/>
      <c r="F151" s="10"/>
      <c r="G151" s="10"/>
      <c r="H151" s="10"/>
      <c r="I151" s="10"/>
      <c r="J151" s="10">
        <f>'[1]ЯЙЦО, ТВОРОГ, КАШИ'!$AB$68</f>
        <v>2.8</v>
      </c>
      <c r="K151" s="10">
        <f>'[1]ЯЙЦО, ТВОРОГ, КАШИ'!$AB$60</f>
        <v>91.2</v>
      </c>
      <c r="L151" s="10"/>
      <c r="M151" s="10">
        <f>'[1]ЯЙЦО, ТВОРОГ, КАШИ'!$AB$66</f>
        <v>3.2</v>
      </c>
      <c r="N151" s="10"/>
      <c r="O151" s="10"/>
      <c r="P151" s="10"/>
      <c r="Q151" s="10"/>
      <c r="R151" s="10"/>
      <c r="S151" s="10"/>
      <c r="T151" s="10"/>
      <c r="U151" s="25">
        <f>'[1]ЯЙЦО, ТВОРОГ, КАШИ'!$AB$62</f>
        <v>0.13</v>
      </c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>
        <f>'[1]ЯЙЦО, ТВОРОГ, КАШИ'!$AB$64</f>
        <v>8</v>
      </c>
      <c r="AM151" s="10"/>
      <c r="AN151" s="10"/>
      <c r="AO151" s="10"/>
      <c r="AP151" s="10"/>
      <c r="AQ151" s="10"/>
      <c r="AR151" s="10"/>
      <c r="AS151" s="10">
        <f>'[1]ЯЙЦО, ТВОРОГ, КАШИ'!$AB$67</f>
        <v>3</v>
      </c>
      <c r="AT151" s="10"/>
      <c r="AU151" s="10"/>
      <c r="AV151" s="10">
        <f>'[1]ЯЙЦО, ТВОРОГ, КАШИ'!$AB$61</f>
        <v>8.8000000000000007</v>
      </c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>
        <f>'[1]ЯЙЦО, ТВОРОГ, КАШИ'!$AB$63</f>
        <v>6.4</v>
      </c>
      <c r="BJ151" s="10"/>
      <c r="BK151" s="10"/>
      <c r="BL151" s="10"/>
      <c r="BM151" s="10"/>
      <c r="BN151" s="23"/>
      <c r="BO151" s="11"/>
      <c r="BP151" s="11"/>
      <c r="BQ151" s="10"/>
    </row>
    <row r="152" spans="1:251" ht="15" customHeight="1" x14ac:dyDescent="0.25">
      <c r="A152" s="292" t="s">
        <v>108</v>
      </c>
      <c r="B152" s="32">
        <v>30</v>
      </c>
      <c r="C152" s="7"/>
      <c r="D152" s="7"/>
      <c r="E152" s="7"/>
      <c r="F152" s="7"/>
      <c r="G152" s="7"/>
      <c r="H152" s="7"/>
      <c r="I152" s="7"/>
      <c r="J152" s="7"/>
      <c r="K152" s="7"/>
      <c r="L152" s="7">
        <f>[1]СОУСА!$F$61</f>
        <v>30</v>
      </c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8"/>
      <c r="BO152" s="8"/>
      <c r="BP152" s="8"/>
      <c r="BQ152" s="7"/>
    </row>
    <row r="153" spans="1:251" ht="15" customHeight="1" x14ac:dyDescent="0.25">
      <c r="A153" s="292"/>
      <c r="B153" s="33">
        <v>30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>
        <f>[1]СОУСА!$F$61</f>
        <v>30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1"/>
      <c r="BO153" s="11"/>
      <c r="BP153" s="11"/>
      <c r="BQ153" s="10"/>
    </row>
    <row r="154" spans="1:251" ht="15.75" customHeight="1" x14ac:dyDescent="0.25">
      <c r="A154" s="292" t="s">
        <v>118</v>
      </c>
      <c r="B154" s="6">
        <v>200</v>
      </c>
      <c r="C154" s="7">
        <f>[1]НАПИТКИ!$Q$96</f>
        <v>100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>
        <f>[1]НАПИТКИ!$Q$98</f>
        <v>8.6999999999999993</v>
      </c>
      <c r="BJ154" s="7">
        <f>[1]НАПИТКИ!$Q$95</f>
        <v>2.9</v>
      </c>
      <c r="BK154" s="7"/>
      <c r="BL154" s="7"/>
      <c r="BM154" s="7"/>
      <c r="BN154" s="7"/>
      <c r="BO154" s="8"/>
      <c r="BP154" s="8"/>
      <c r="BQ154" s="8"/>
      <c r="BR154" s="180"/>
    </row>
    <row r="155" spans="1:251" ht="15.75" customHeight="1" x14ac:dyDescent="0.25">
      <c r="A155" s="292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1"/>
      <c r="BP155" s="11"/>
      <c r="BQ155" s="11"/>
      <c r="BR155" s="180"/>
    </row>
    <row r="156" spans="1:251" s="2" customFormat="1" ht="15.75" customHeight="1" x14ac:dyDescent="0.25">
      <c r="A156" s="293" t="s">
        <v>229</v>
      </c>
      <c r="B156" s="179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5"/>
      <c r="BP156" s="125"/>
      <c r="BQ156" s="125"/>
      <c r="BR156" s="180"/>
      <c r="BS156" s="181"/>
      <c r="BT156" s="181"/>
      <c r="BU156" s="181"/>
      <c r="BV156" s="181"/>
      <c r="BW156" s="181"/>
      <c r="BX156" s="181"/>
      <c r="BY156" s="181"/>
      <c r="BZ156" s="181"/>
      <c r="CA156" s="181"/>
      <c r="CB156" s="181"/>
      <c r="CC156" s="181"/>
      <c r="CD156" s="181"/>
      <c r="CE156" s="181"/>
      <c r="CF156" s="181"/>
      <c r="CG156" s="181"/>
      <c r="CH156" s="181"/>
      <c r="CI156" s="181"/>
      <c r="CJ156" s="181"/>
      <c r="CK156" s="181"/>
      <c r="CL156" s="181"/>
      <c r="CM156" s="181"/>
      <c r="CN156" s="181"/>
      <c r="CO156" s="181"/>
      <c r="CP156" s="181"/>
      <c r="CQ156" s="181"/>
      <c r="CR156" s="181"/>
      <c r="CS156" s="181"/>
      <c r="CT156" s="181"/>
      <c r="CU156" s="181"/>
      <c r="CV156" s="181"/>
      <c r="CW156" s="181"/>
      <c r="CX156" s="181"/>
      <c r="CY156" s="181"/>
      <c r="CZ156" s="181"/>
      <c r="DA156" s="181"/>
      <c r="DB156" s="181"/>
      <c r="DC156" s="181"/>
      <c r="DD156" s="181"/>
      <c r="DE156" s="181"/>
      <c r="DF156" s="181"/>
      <c r="DG156" s="181"/>
      <c r="DH156" s="181"/>
      <c r="DI156" s="181"/>
      <c r="DJ156" s="181"/>
      <c r="DK156" s="181"/>
      <c r="DL156" s="181"/>
      <c r="DM156" s="181"/>
      <c r="DN156" s="181"/>
      <c r="DO156" s="181"/>
      <c r="DP156" s="181"/>
      <c r="DQ156" s="181"/>
      <c r="DR156" s="181"/>
      <c r="DS156" s="181"/>
      <c r="DT156" s="181"/>
      <c r="DU156" s="181"/>
      <c r="DV156" s="181"/>
      <c r="DW156" s="181"/>
      <c r="DX156" s="181"/>
      <c r="DY156" s="181"/>
      <c r="DZ156" s="181"/>
      <c r="EA156" s="181"/>
      <c r="EB156" s="181"/>
      <c r="EC156" s="181"/>
      <c r="ED156" s="181"/>
      <c r="EE156" s="181"/>
      <c r="EF156" s="181"/>
      <c r="EG156" s="181"/>
      <c r="EH156" s="181"/>
      <c r="EI156" s="181"/>
      <c r="EJ156" s="181"/>
      <c r="EK156" s="181"/>
      <c r="EL156" s="181"/>
      <c r="EM156" s="181"/>
      <c r="EN156" s="181"/>
      <c r="EO156" s="181"/>
      <c r="EP156" s="181"/>
      <c r="EQ156" s="181"/>
      <c r="ER156" s="181"/>
      <c r="ES156" s="181"/>
      <c r="ET156" s="181"/>
      <c r="EU156" s="181"/>
      <c r="EV156" s="181"/>
      <c r="EW156" s="181"/>
      <c r="EX156" s="181"/>
      <c r="EY156" s="181"/>
      <c r="EZ156" s="181"/>
      <c r="FA156" s="181"/>
      <c r="FB156" s="181"/>
      <c r="FC156" s="181"/>
      <c r="FD156" s="181"/>
      <c r="FE156" s="181"/>
      <c r="FF156" s="181"/>
      <c r="FG156" s="181"/>
      <c r="FH156" s="181"/>
      <c r="FI156" s="181"/>
      <c r="FJ156" s="181"/>
      <c r="FK156" s="181"/>
      <c r="FL156" s="181"/>
      <c r="FM156" s="181"/>
      <c r="FN156" s="181"/>
      <c r="FO156" s="181"/>
      <c r="FP156" s="181"/>
      <c r="FQ156" s="181"/>
      <c r="FR156" s="181"/>
      <c r="FS156" s="181"/>
      <c r="FT156" s="181"/>
      <c r="FU156" s="181"/>
      <c r="FV156" s="181"/>
      <c r="FW156" s="181"/>
      <c r="FX156" s="181"/>
      <c r="FY156" s="181"/>
      <c r="FZ156" s="181"/>
      <c r="GA156" s="181"/>
      <c r="GB156" s="181"/>
      <c r="GC156" s="181"/>
      <c r="GD156" s="181"/>
      <c r="GE156" s="181"/>
      <c r="GF156" s="181"/>
      <c r="GG156" s="181"/>
      <c r="GH156" s="181"/>
      <c r="GI156" s="181"/>
      <c r="GJ156" s="181"/>
      <c r="GK156" s="181"/>
      <c r="GL156" s="181"/>
      <c r="GM156" s="181"/>
      <c r="GN156" s="181"/>
      <c r="GO156" s="181"/>
      <c r="GP156" s="181"/>
      <c r="GQ156" s="181"/>
      <c r="GR156" s="181"/>
      <c r="GS156" s="181"/>
      <c r="GT156" s="181"/>
      <c r="GU156" s="181"/>
      <c r="GV156" s="181"/>
      <c r="GW156" s="181"/>
      <c r="GX156" s="181"/>
      <c r="GY156" s="181"/>
      <c r="GZ156" s="181"/>
      <c r="HA156" s="181"/>
      <c r="HB156" s="181"/>
      <c r="HC156" s="181"/>
      <c r="HD156" s="181"/>
      <c r="HE156" s="181"/>
      <c r="HF156" s="181"/>
      <c r="HG156" s="181"/>
      <c r="HH156" s="181"/>
      <c r="HI156" s="181"/>
      <c r="HJ156" s="181"/>
      <c r="HK156" s="181"/>
      <c r="HL156" s="181"/>
      <c r="HM156" s="181"/>
      <c r="HN156" s="181"/>
      <c r="HO156" s="181"/>
      <c r="HP156" s="181"/>
      <c r="HQ156" s="181"/>
      <c r="HR156" s="181"/>
      <c r="HS156" s="181"/>
      <c r="HT156" s="181"/>
      <c r="HU156" s="181"/>
      <c r="HV156" s="181"/>
      <c r="HW156" s="181"/>
      <c r="HX156" s="181"/>
      <c r="HY156" s="181"/>
      <c r="HZ156" s="181"/>
      <c r="IA156" s="181"/>
      <c r="IB156" s="181"/>
      <c r="IC156" s="181"/>
      <c r="ID156" s="181"/>
      <c r="IE156" s="181"/>
      <c r="IF156" s="181"/>
      <c r="IG156" s="181"/>
      <c r="IH156" s="181"/>
      <c r="II156" s="181"/>
      <c r="IJ156" s="181"/>
      <c r="IK156" s="181"/>
      <c r="IL156" s="181"/>
      <c r="IM156" s="181"/>
      <c r="IN156" s="181"/>
      <c r="IO156" s="181"/>
      <c r="IP156" s="181"/>
      <c r="IQ156" s="181"/>
    </row>
    <row r="157" spans="1:251" s="2" customFormat="1" ht="15.75" customHeight="1" thickBot="1" x14ac:dyDescent="0.3">
      <c r="A157" s="240"/>
      <c r="B157" s="177">
        <v>200</v>
      </c>
      <c r="C157" s="128"/>
      <c r="D157" s="128"/>
      <c r="E157" s="128">
        <v>200</v>
      </c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9"/>
      <c r="BP157" s="129"/>
      <c r="BQ157" s="129"/>
      <c r="BR157" s="180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1"/>
      <c r="CM157" s="181"/>
      <c r="CN157" s="181"/>
      <c r="CO157" s="181"/>
      <c r="CP157" s="181"/>
      <c r="CQ157" s="181"/>
      <c r="CR157" s="181"/>
      <c r="CS157" s="181"/>
      <c r="CT157" s="181"/>
      <c r="CU157" s="181"/>
      <c r="CV157" s="181"/>
      <c r="CW157" s="181"/>
      <c r="CX157" s="181"/>
      <c r="CY157" s="181"/>
      <c r="CZ157" s="181"/>
      <c r="DA157" s="181"/>
      <c r="DB157" s="181"/>
      <c r="DC157" s="181"/>
      <c r="DD157" s="181"/>
      <c r="DE157" s="181"/>
      <c r="DF157" s="181"/>
      <c r="DG157" s="181"/>
      <c r="DH157" s="181"/>
      <c r="DI157" s="181"/>
      <c r="DJ157" s="181"/>
      <c r="DK157" s="181"/>
      <c r="DL157" s="181"/>
      <c r="DM157" s="181"/>
      <c r="DN157" s="181"/>
      <c r="DO157" s="181"/>
      <c r="DP157" s="181"/>
      <c r="DQ157" s="181"/>
      <c r="DR157" s="181"/>
      <c r="DS157" s="181"/>
      <c r="DT157" s="181"/>
      <c r="DU157" s="181"/>
      <c r="DV157" s="181"/>
      <c r="DW157" s="181"/>
      <c r="DX157" s="181"/>
      <c r="DY157" s="181"/>
      <c r="DZ157" s="181"/>
      <c r="EA157" s="181"/>
      <c r="EB157" s="181"/>
      <c r="EC157" s="181"/>
      <c r="ED157" s="181"/>
      <c r="EE157" s="181"/>
      <c r="EF157" s="181"/>
      <c r="EG157" s="181"/>
      <c r="EH157" s="181"/>
      <c r="EI157" s="181"/>
      <c r="EJ157" s="181"/>
      <c r="EK157" s="181"/>
      <c r="EL157" s="181"/>
      <c r="EM157" s="181"/>
      <c r="EN157" s="181"/>
      <c r="EO157" s="181"/>
      <c r="EP157" s="181"/>
      <c r="EQ157" s="181"/>
      <c r="ER157" s="181"/>
      <c r="ES157" s="181"/>
      <c r="ET157" s="181"/>
      <c r="EU157" s="181"/>
      <c r="EV157" s="181"/>
      <c r="EW157" s="181"/>
      <c r="EX157" s="181"/>
      <c r="EY157" s="181"/>
      <c r="EZ157" s="181"/>
      <c r="FA157" s="181"/>
      <c r="FB157" s="181"/>
      <c r="FC157" s="181"/>
      <c r="FD157" s="181"/>
      <c r="FE157" s="181"/>
      <c r="FF157" s="181"/>
      <c r="FG157" s="181"/>
      <c r="FH157" s="181"/>
      <c r="FI157" s="181"/>
      <c r="FJ157" s="181"/>
      <c r="FK157" s="181"/>
      <c r="FL157" s="181"/>
      <c r="FM157" s="181"/>
      <c r="FN157" s="181"/>
      <c r="FO157" s="181"/>
      <c r="FP157" s="181"/>
      <c r="FQ157" s="181"/>
      <c r="FR157" s="181"/>
      <c r="FS157" s="181"/>
      <c r="FT157" s="181"/>
      <c r="FU157" s="181"/>
      <c r="FV157" s="181"/>
      <c r="FW157" s="181"/>
      <c r="FX157" s="181"/>
      <c r="FY157" s="181"/>
      <c r="FZ157" s="181"/>
      <c r="GA157" s="181"/>
      <c r="GB157" s="181"/>
      <c r="GC157" s="181"/>
      <c r="GD157" s="181"/>
      <c r="GE157" s="181"/>
      <c r="GF157" s="181"/>
      <c r="GG157" s="181"/>
      <c r="GH157" s="181"/>
      <c r="GI157" s="181"/>
      <c r="GJ157" s="181"/>
      <c r="GK157" s="181"/>
      <c r="GL157" s="181"/>
      <c r="GM157" s="181"/>
      <c r="GN157" s="181"/>
      <c r="GO157" s="181"/>
      <c r="GP157" s="181"/>
      <c r="GQ157" s="181"/>
      <c r="GR157" s="181"/>
      <c r="GS157" s="181"/>
      <c r="GT157" s="181"/>
      <c r="GU157" s="181"/>
      <c r="GV157" s="181"/>
      <c r="GW157" s="181"/>
      <c r="GX157" s="181"/>
      <c r="GY157" s="181"/>
      <c r="GZ157" s="181"/>
      <c r="HA157" s="181"/>
      <c r="HB157" s="181"/>
      <c r="HC157" s="181"/>
      <c r="HD157" s="181"/>
      <c r="HE157" s="181"/>
      <c r="HF157" s="181"/>
      <c r="HG157" s="181"/>
      <c r="HH157" s="181"/>
      <c r="HI157" s="181"/>
      <c r="HJ157" s="181"/>
      <c r="HK157" s="181"/>
      <c r="HL157" s="181"/>
      <c r="HM157" s="181"/>
      <c r="HN157" s="181"/>
      <c r="HO157" s="181"/>
      <c r="HP157" s="181"/>
      <c r="HQ157" s="181"/>
      <c r="HR157" s="181"/>
      <c r="HS157" s="181"/>
      <c r="HT157" s="181"/>
      <c r="HU157" s="181"/>
      <c r="HV157" s="181"/>
      <c r="HW157" s="181"/>
      <c r="HX157" s="181"/>
      <c r="HY157" s="181"/>
      <c r="HZ157" s="181"/>
      <c r="IA157" s="181"/>
      <c r="IB157" s="181"/>
      <c r="IC157" s="181"/>
      <c r="ID157" s="181"/>
      <c r="IE157" s="181"/>
      <c r="IF157" s="181"/>
      <c r="IG157" s="181"/>
      <c r="IH157" s="181"/>
      <c r="II157" s="181"/>
      <c r="IJ157" s="181"/>
      <c r="IK157" s="181"/>
      <c r="IL157" s="181"/>
      <c r="IM157" s="181"/>
      <c r="IN157" s="181"/>
      <c r="IO157" s="181"/>
      <c r="IP157" s="181"/>
      <c r="IQ157" s="181"/>
    </row>
    <row r="158" spans="1:251" ht="15.75" hidden="1" customHeight="1" x14ac:dyDescent="0.25">
      <c r="A158" s="292"/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8"/>
      <c r="BO158" s="8"/>
      <c r="BP158" s="8"/>
      <c r="BQ158" s="7"/>
    </row>
    <row r="159" spans="1:251" ht="15.75" hidden="1" customHeight="1" x14ac:dyDescent="0.25">
      <c r="A159" s="292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1"/>
      <c r="BO159" s="11"/>
      <c r="BP159" s="11"/>
      <c r="BQ159" s="10"/>
    </row>
    <row r="160" spans="1:251" ht="15.75" hidden="1" customHeight="1" x14ac:dyDescent="0.25">
      <c r="A160" s="292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8"/>
      <c r="BO160" s="8"/>
      <c r="BP160" s="8"/>
      <c r="BQ160" s="7"/>
    </row>
    <row r="161" spans="1:251" ht="15.75" hidden="1" customHeight="1" thickBot="1" x14ac:dyDescent="0.3">
      <c r="A161" s="292"/>
      <c r="B161" s="110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1"/>
      <c r="BO161" s="11"/>
      <c r="BP161" s="11"/>
      <c r="BQ161" s="10"/>
    </row>
    <row r="162" spans="1:251" ht="15.75" customHeight="1" thickTop="1" x14ac:dyDescent="0.25">
      <c r="A162" s="244" t="s">
        <v>121</v>
      </c>
      <c r="B162" s="63" t="s">
        <v>128</v>
      </c>
      <c r="C162" s="17">
        <f>C150+C152+C154+C156+C158+C160</f>
        <v>100</v>
      </c>
      <c r="D162" s="17">
        <f t="shared" ref="D162:I162" si="73">D150+D152+D154+D156+D158+D160</f>
        <v>0</v>
      </c>
      <c r="E162" s="17">
        <f t="shared" si="73"/>
        <v>0</v>
      </c>
      <c r="F162" s="17">
        <f t="shared" si="73"/>
        <v>0</v>
      </c>
      <c r="G162" s="17">
        <f t="shared" si="73"/>
        <v>0</v>
      </c>
      <c r="H162" s="17">
        <f t="shared" si="73"/>
        <v>0</v>
      </c>
      <c r="I162" s="17">
        <f t="shared" si="73"/>
        <v>0</v>
      </c>
      <c r="J162" s="17">
        <f t="shared" ref="J162:BQ163" si="74">J150+J152+J154+J156+J158+J160</f>
        <v>2.4</v>
      </c>
      <c r="K162" s="17">
        <f t="shared" si="74"/>
        <v>76</v>
      </c>
      <c r="L162" s="17">
        <f t="shared" si="74"/>
        <v>30</v>
      </c>
      <c r="M162" s="17">
        <f t="shared" si="74"/>
        <v>2.7</v>
      </c>
      <c r="N162" s="17">
        <f t="shared" si="74"/>
        <v>0</v>
      </c>
      <c r="O162" s="17">
        <f t="shared" si="74"/>
        <v>0</v>
      </c>
      <c r="P162" s="17">
        <f t="shared" si="74"/>
        <v>0</v>
      </c>
      <c r="Q162" s="17">
        <f t="shared" si="74"/>
        <v>0</v>
      </c>
      <c r="R162" s="17">
        <f t="shared" si="74"/>
        <v>0</v>
      </c>
      <c r="S162" s="17">
        <f t="shared" si="74"/>
        <v>0</v>
      </c>
      <c r="T162" s="17">
        <f t="shared" si="74"/>
        <v>0</v>
      </c>
      <c r="U162" s="17">
        <f t="shared" si="74"/>
        <v>0.1</v>
      </c>
      <c r="V162" s="17">
        <f t="shared" si="74"/>
        <v>0</v>
      </c>
      <c r="W162" s="17">
        <f t="shared" si="74"/>
        <v>0</v>
      </c>
      <c r="X162" s="17">
        <f t="shared" si="74"/>
        <v>0</v>
      </c>
      <c r="Y162" s="17">
        <f t="shared" si="74"/>
        <v>0</v>
      </c>
      <c r="Z162" s="17">
        <f t="shared" si="74"/>
        <v>0</v>
      </c>
      <c r="AA162" s="17">
        <f t="shared" si="74"/>
        <v>0</v>
      </c>
      <c r="AB162" s="17">
        <f t="shared" si="74"/>
        <v>0</v>
      </c>
      <c r="AC162" s="17">
        <f t="shared" si="74"/>
        <v>0</v>
      </c>
      <c r="AD162" s="17">
        <f t="shared" si="74"/>
        <v>0</v>
      </c>
      <c r="AE162" s="17">
        <f t="shared" si="74"/>
        <v>0</v>
      </c>
      <c r="AF162" s="17">
        <f t="shared" si="74"/>
        <v>0</v>
      </c>
      <c r="AG162" s="17">
        <f t="shared" si="74"/>
        <v>0</v>
      </c>
      <c r="AH162" s="17">
        <f t="shared" si="74"/>
        <v>0</v>
      </c>
      <c r="AI162" s="17">
        <f t="shared" si="74"/>
        <v>0</v>
      </c>
      <c r="AJ162" s="17">
        <f t="shared" si="74"/>
        <v>0</v>
      </c>
      <c r="AK162" s="17">
        <f t="shared" si="74"/>
        <v>0</v>
      </c>
      <c r="AL162" s="17">
        <f t="shared" si="74"/>
        <v>6.7</v>
      </c>
      <c r="AM162" s="17">
        <f t="shared" si="74"/>
        <v>0</v>
      </c>
      <c r="AN162" s="17">
        <f t="shared" si="74"/>
        <v>0</v>
      </c>
      <c r="AO162" s="17">
        <f>AO150+AO152+AO154+AO156+AO158+AO160</f>
        <v>0</v>
      </c>
      <c r="AP162" s="17">
        <f t="shared" si="74"/>
        <v>0</v>
      </c>
      <c r="AQ162" s="17">
        <f>AQ150+AQ152+AQ154+AQ156+AQ158+AQ160</f>
        <v>0</v>
      </c>
      <c r="AR162" s="17">
        <f t="shared" si="74"/>
        <v>0</v>
      </c>
      <c r="AS162" s="17">
        <f t="shared" si="74"/>
        <v>2.5</v>
      </c>
      <c r="AT162" s="17">
        <f t="shared" si="74"/>
        <v>0</v>
      </c>
      <c r="AU162" s="17">
        <f t="shared" si="74"/>
        <v>0</v>
      </c>
      <c r="AV162" s="17">
        <f t="shared" si="74"/>
        <v>7.3</v>
      </c>
      <c r="AW162" s="17">
        <f t="shared" si="74"/>
        <v>0</v>
      </c>
      <c r="AX162" s="17">
        <f t="shared" si="74"/>
        <v>0</v>
      </c>
      <c r="AY162" s="17">
        <f t="shared" si="74"/>
        <v>0</v>
      </c>
      <c r="AZ162" s="17">
        <f t="shared" si="74"/>
        <v>0</v>
      </c>
      <c r="BA162" s="17">
        <f t="shared" si="74"/>
        <v>0</v>
      </c>
      <c r="BB162" s="17">
        <f t="shared" si="74"/>
        <v>0</v>
      </c>
      <c r="BC162" s="17">
        <f t="shared" si="74"/>
        <v>0</v>
      </c>
      <c r="BD162" s="17">
        <f>BD150+BD152+BD154+BD156+BD158+BD160</f>
        <v>0</v>
      </c>
      <c r="BE162" s="17"/>
      <c r="BF162" s="17">
        <f t="shared" si="74"/>
        <v>0</v>
      </c>
      <c r="BG162" s="17">
        <f t="shared" si="74"/>
        <v>0</v>
      </c>
      <c r="BH162" s="17">
        <v>0</v>
      </c>
      <c r="BI162" s="17">
        <f t="shared" si="74"/>
        <v>14</v>
      </c>
      <c r="BJ162" s="17">
        <f t="shared" si="74"/>
        <v>2.9</v>
      </c>
      <c r="BK162" s="17">
        <f t="shared" si="74"/>
        <v>0</v>
      </c>
      <c r="BL162" s="17">
        <f t="shared" si="74"/>
        <v>0</v>
      </c>
      <c r="BM162" s="17">
        <f t="shared" si="74"/>
        <v>0</v>
      </c>
      <c r="BN162" s="17">
        <f t="shared" si="74"/>
        <v>0</v>
      </c>
      <c r="BO162" s="17">
        <f t="shared" si="74"/>
        <v>0</v>
      </c>
      <c r="BP162" s="17">
        <f>BP150+BP152+BP154+BP156+BP158+BP160</f>
        <v>0</v>
      </c>
      <c r="BQ162" s="17">
        <f t="shared" si="74"/>
        <v>0</v>
      </c>
    </row>
    <row r="163" spans="1:251" ht="15.75" customHeight="1" thickBot="1" x14ac:dyDescent="0.3">
      <c r="A163" s="245"/>
      <c r="B163" s="64" t="s">
        <v>130</v>
      </c>
      <c r="C163" s="18">
        <f>C151+C153+C155+C157+C159+C161</f>
        <v>0</v>
      </c>
      <c r="D163" s="18">
        <f t="shared" ref="D163:I163" si="75">D151+D153+D155+D157+D159+D161</f>
        <v>0</v>
      </c>
      <c r="E163" s="18">
        <f t="shared" si="75"/>
        <v>200</v>
      </c>
      <c r="F163" s="18">
        <f t="shared" si="75"/>
        <v>0</v>
      </c>
      <c r="G163" s="18">
        <f t="shared" si="75"/>
        <v>0</v>
      </c>
      <c r="H163" s="18">
        <f t="shared" si="75"/>
        <v>0</v>
      </c>
      <c r="I163" s="18">
        <f t="shared" si="75"/>
        <v>0</v>
      </c>
      <c r="J163" s="18">
        <f t="shared" si="74"/>
        <v>2.8</v>
      </c>
      <c r="K163" s="18">
        <f t="shared" si="74"/>
        <v>91.2</v>
      </c>
      <c r="L163" s="18">
        <f t="shared" si="74"/>
        <v>30</v>
      </c>
      <c r="M163" s="18">
        <f t="shared" si="74"/>
        <v>3.2</v>
      </c>
      <c r="N163" s="18">
        <f t="shared" si="74"/>
        <v>0</v>
      </c>
      <c r="O163" s="18">
        <f t="shared" si="74"/>
        <v>0</v>
      </c>
      <c r="P163" s="18">
        <f t="shared" si="74"/>
        <v>0</v>
      </c>
      <c r="Q163" s="18">
        <f t="shared" si="74"/>
        <v>0</v>
      </c>
      <c r="R163" s="18">
        <f t="shared" si="74"/>
        <v>0</v>
      </c>
      <c r="S163" s="18">
        <f t="shared" si="74"/>
        <v>0</v>
      </c>
      <c r="T163" s="18">
        <f t="shared" si="74"/>
        <v>0</v>
      </c>
      <c r="U163" s="18">
        <f t="shared" si="74"/>
        <v>0.1</v>
      </c>
      <c r="V163" s="18">
        <f t="shared" si="74"/>
        <v>0</v>
      </c>
      <c r="W163" s="18">
        <f t="shared" si="74"/>
        <v>0</v>
      </c>
      <c r="X163" s="18">
        <f t="shared" si="74"/>
        <v>0</v>
      </c>
      <c r="Y163" s="18">
        <f t="shared" si="74"/>
        <v>0</v>
      </c>
      <c r="Z163" s="18">
        <f t="shared" si="74"/>
        <v>0</v>
      </c>
      <c r="AA163" s="18">
        <f t="shared" si="74"/>
        <v>0</v>
      </c>
      <c r="AB163" s="18">
        <f t="shared" si="74"/>
        <v>0</v>
      </c>
      <c r="AC163" s="18">
        <f t="shared" si="74"/>
        <v>0</v>
      </c>
      <c r="AD163" s="18">
        <f t="shared" si="74"/>
        <v>0</v>
      </c>
      <c r="AE163" s="18">
        <f t="shared" si="74"/>
        <v>0</v>
      </c>
      <c r="AF163" s="18">
        <f t="shared" si="74"/>
        <v>0</v>
      </c>
      <c r="AG163" s="18">
        <f t="shared" si="74"/>
        <v>0</v>
      </c>
      <c r="AH163" s="18">
        <f t="shared" si="74"/>
        <v>0</v>
      </c>
      <c r="AI163" s="18">
        <f t="shared" si="74"/>
        <v>0</v>
      </c>
      <c r="AJ163" s="18">
        <f t="shared" si="74"/>
        <v>0</v>
      </c>
      <c r="AK163" s="18">
        <f t="shared" si="74"/>
        <v>0</v>
      </c>
      <c r="AL163" s="18">
        <f t="shared" si="74"/>
        <v>8</v>
      </c>
      <c r="AM163" s="18">
        <f t="shared" si="74"/>
        <v>0</v>
      </c>
      <c r="AN163" s="18">
        <f t="shared" si="74"/>
        <v>0</v>
      </c>
      <c r="AO163" s="18">
        <f>AO151+AO153+AO155+AO157+AO159+AO161</f>
        <v>0</v>
      </c>
      <c r="AP163" s="18">
        <f t="shared" si="74"/>
        <v>0</v>
      </c>
      <c r="AQ163" s="18">
        <f>AQ151+AQ153+AQ155+AQ157+AQ159+AQ161</f>
        <v>0</v>
      </c>
      <c r="AR163" s="18">
        <f t="shared" si="74"/>
        <v>0</v>
      </c>
      <c r="AS163" s="18">
        <f t="shared" si="74"/>
        <v>3</v>
      </c>
      <c r="AT163" s="18">
        <f t="shared" si="74"/>
        <v>0</v>
      </c>
      <c r="AU163" s="18">
        <f t="shared" si="74"/>
        <v>0</v>
      </c>
      <c r="AV163" s="18">
        <f t="shared" si="74"/>
        <v>8.8000000000000007</v>
      </c>
      <c r="AW163" s="18">
        <f t="shared" si="74"/>
        <v>0</v>
      </c>
      <c r="AX163" s="18">
        <f t="shared" si="74"/>
        <v>0</v>
      </c>
      <c r="AY163" s="18">
        <f t="shared" si="74"/>
        <v>0</v>
      </c>
      <c r="AZ163" s="18">
        <f t="shared" si="74"/>
        <v>0</v>
      </c>
      <c r="BA163" s="18">
        <f t="shared" si="74"/>
        <v>0</v>
      </c>
      <c r="BB163" s="18">
        <f t="shared" si="74"/>
        <v>0</v>
      </c>
      <c r="BC163" s="18">
        <f t="shared" si="74"/>
        <v>0</v>
      </c>
      <c r="BD163" s="18">
        <f>BD151+BD153+BD155+BD157+BD159+BD161</f>
        <v>0</v>
      </c>
      <c r="BE163" s="18"/>
      <c r="BF163" s="18">
        <f t="shared" si="74"/>
        <v>0</v>
      </c>
      <c r="BG163" s="18">
        <f t="shared" si="74"/>
        <v>0</v>
      </c>
      <c r="BH163" s="18">
        <v>0</v>
      </c>
      <c r="BI163" s="18">
        <f t="shared" si="74"/>
        <v>6.4</v>
      </c>
      <c r="BJ163" s="18">
        <f t="shared" si="74"/>
        <v>0</v>
      </c>
      <c r="BK163" s="18">
        <f t="shared" si="74"/>
        <v>0</v>
      </c>
      <c r="BL163" s="18">
        <f t="shared" si="74"/>
        <v>0</v>
      </c>
      <c r="BM163" s="18">
        <f t="shared" si="74"/>
        <v>0</v>
      </c>
      <c r="BN163" s="18">
        <f t="shared" si="74"/>
        <v>0</v>
      </c>
      <c r="BO163" s="18">
        <f t="shared" si="74"/>
        <v>0</v>
      </c>
      <c r="BP163" s="18">
        <f>BP151+BP153+BP155+BP157+BP159+BP161</f>
        <v>0</v>
      </c>
      <c r="BQ163" s="18">
        <f t="shared" si="74"/>
        <v>0</v>
      </c>
    </row>
    <row r="164" spans="1:251" ht="15.75" customHeight="1" thickTop="1" x14ac:dyDescent="0.25">
      <c r="A164" s="245"/>
      <c r="B164" s="74" t="s">
        <v>173</v>
      </c>
      <c r="C164" s="75">
        <v>48.5</v>
      </c>
      <c r="D164" s="75"/>
      <c r="E164" s="75"/>
      <c r="F164" s="75">
        <v>166.6</v>
      </c>
      <c r="G164" s="75"/>
      <c r="H164" s="75">
        <v>54</v>
      </c>
      <c r="I164" s="75"/>
      <c r="J164" s="75">
        <v>156</v>
      </c>
      <c r="K164" s="75">
        <v>262</v>
      </c>
      <c r="L164" s="75">
        <v>210</v>
      </c>
      <c r="M164" s="75">
        <v>390</v>
      </c>
      <c r="N164" s="75">
        <v>400</v>
      </c>
      <c r="O164" s="75">
        <v>180</v>
      </c>
      <c r="P164" s="75">
        <v>233</v>
      </c>
      <c r="Q164" s="75">
        <v>254</v>
      </c>
      <c r="R164" s="75">
        <v>117</v>
      </c>
      <c r="S164" s="75"/>
      <c r="T164" s="75">
        <v>155</v>
      </c>
      <c r="U164" s="75">
        <v>7.2</v>
      </c>
      <c r="V164" s="75">
        <v>26.5</v>
      </c>
      <c r="W164" s="75">
        <v>44</v>
      </c>
      <c r="X164" s="75">
        <v>13.5</v>
      </c>
      <c r="Y164" s="75">
        <v>23</v>
      </c>
      <c r="Z164" s="75">
        <v>22</v>
      </c>
      <c r="AA164" s="75"/>
      <c r="AB164" s="75"/>
      <c r="AC164" s="75">
        <v>60</v>
      </c>
      <c r="AD164" s="75">
        <v>60</v>
      </c>
      <c r="AE164" s="75"/>
      <c r="AF164" s="75">
        <v>115</v>
      </c>
      <c r="AG164" s="75">
        <v>75</v>
      </c>
      <c r="AH164" s="75">
        <v>80.599999999999994</v>
      </c>
      <c r="AI164" s="75">
        <v>26</v>
      </c>
      <c r="AJ164" s="75">
        <v>70</v>
      </c>
      <c r="AK164" s="75">
        <v>82</v>
      </c>
      <c r="AL164" s="75">
        <v>123.3</v>
      </c>
      <c r="AM164" s="75">
        <v>202</v>
      </c>
      <c r="AN164" s="75"/>
      <c r="AO164" s="75"/>
      <c r="AP164" s="75">
        <v>17.3</v>
      </c>
      <c r="AQ164" s="75">
        <v>12.6</v>
      </c>
      <c r="AR164" s="75">
        <v>49</v>
      </c>
      <c r="AS164" s="75">
        <v>22</v>
      </c>
      <c r="AT164" s="75">
        <v>51</v>
      </c>
      <c r="AU164" s="75">
        <v>30</v>
      </c>
      <c r="AV164" s="75">
        <v>29</v>
      </c>
      <c r="AW164" s="75">
        <v>45</v>
      </c>
      <c r="AX164" s="75"/>
      <c r="AY164" s="75">
        <v>36</v>
      </c>
      <c r="AZ164" s="75">
        <v>90.5</v>
      </c>
      <c r="BA164" s="75">
        <v>24</v>
      </c>
      <c r="BB164" s="75">
        <v>37</v>
      </c>
      <c r="BC164" s="75">
        <v>42</v>
      </c>
      <c r="BD164" s="75"/>
      <c r="BE164" s="75"/>
      <c r="BF164" s="75">
        <v>109</v>
      </c>
      <c r="BG164" s="75">
        <v>252.6</v>
      </c>
      <c r="BH164" s="75">
        <v>12</v>
      </c>
      <c r="BI164" s="75">
        <v>53</v>
      </c>
      <c r="BJ164" s="75">
        <v>220</v>
      </c>
      <c r="BK164" s="75">
        <v>300</v>
      </c>
      <c r="BL164" s="75">
        <v>80</v>
      </c>
      <c r="BM164" s="75">
        <v>180</v>
      </c>
      <c r="BN164" s="75"/>
      <c r="BO164" s="75">
        <v>250</v>
      </c>
      <c r="BP164" s="75"/>
      <c r="BQ164" s="75">
        <v>132.19999999999999</v>
      </c>
      <c r="BR164" s="185"/>
    </row>
    <row r="165" spans="1:251" ht="15.75" customHeight="1" x14ac:dyDescent="0.25">
      <c r="A165" s="245"/>
      <c r="B165" s="66" t="s">
        <v>128</v>
      </c>
      <c r="C165" s="67">
        <f>C162*C164/1000</f>
        <v>4.9000000000000004</v>
      </c>
      <c r="D165" s="67">
        <f t="shared" ref="D165:I165" si="76">D162*D164/1000</f>
        <v>0</v>
      </c>
      <c r="E165" s="67">
        <f t="shared" si="76"/>
        <v>0</v>
      </c>
      <c r="F165" s="67">
        <f t="shared" si="76"/>
        <v>0</v>
      </c>
      <c r="G165" s="67">
        <f t="shared" si="76"/>
        <v>0</v>
      </c>
      <c r="H165" s="67">
        <f t="shared" si="76"/>
        <v>0</v>
      </c>
      <c r="I165" s="67">
        <f t="shared" si="76"/>
        <v>0</v>
      </c>
      <c r="J165" s="67">
        <f t="shared" ref="J165:T165" si="77">J162*J164/1000</f>
        <v>0.4</v>
      </c>
      <c r="K165" s="67">
        <f t="shared" si="77"/>
        <v>19.899999999999999</v>
      </c>
      <c r="L165" s="67">
        <f t="shared" si="77"/>
        <v>6.3</v>
      </c>
      <c r="M165" s="67">
        <f t="shared" si="77"/>
        <v>1.1000000000000001</v>
      </c>
      <c r="N165" s="67">
        <f t="shared" si="77"/>
        <v>0</v>
      </c>
      <c r="O165" s="67">
        <f t="shared" si="77"/>
        <v>0</v>
      </c>
      <c r="P165" s="67">
        <f t="shared" si="77"/>
        <v>0</v>
      </c>
      <c r="Q165" s="67">
        <f t="shared" si="77"/>
        <v>0</v>
      </c>
      <c r="R165" s="67">
        <f t="shared" si="77"/>
        <v>0</v>
      </c>
      <c r="S165" s="67">
        <f t="shared" si="77"/>
        <v>0</v>
      </c>
      <c r="T165" s="67">
        <f t="shared" si="77"/>
        <v>0</v>
      </c>
      <c r="U165" s="67">
        <f>U162*U164</f>
        <v>0.7</v>
      </c>
      <c r="V165" s="67">
        <f t="shared" ref="V165:BL165" si="78">V162*V164/1000</f>
        <v>0</v>
      </c>
      <c r="W165" s="67">
        <f t="shared" si="78"/>
        <v>0</v>
      </c>
      <c r="X165" s="67">
        <f t="shared" si="78"/>
        <v>0</v>
      </c>
      <c r="Y165" s="67">
        <f t="shared" si="78"/>
        <v>0</v>
      </c>
      <c r="Z165" s="67">
        <f t="shared" si="78"/>
        <v>0</v>
      </c>
      <c r="AA165" s="67">
        <f t="shared" si="78"/>
        <v>0</v>
      </c>
      <c r="AB165" s="67">
        <f t="shared" si="78"/>
        <v>0</v>
      </c>
      <c r="AC165" s="67">
        <f t="shared" si="78"/>
        <v>0</v>
      </c>
      <c r="AD165" s="67">
        <f t="shared" si="78"/>
        <v>0</v>
      </c>
      <c r="AE165" s="67">
        <f t="shared" si="78"/>
        <v>0</v>
      </c>
      <c r="AF165" s="67">
        <f t="shared" si="78"/>
        <v>0</v>
      </c>
      <c r="AG165" s="67">
        <f t="shared" si="78"/>
        <v>0</v>
      </c>
      <c r="AH165" s="67">
        <f t="shared" si="78"/>
        <v>0</v>
      </c>
      <c r="AI165" s="67">
        <f t="shared" si="78"/>
        <v>0</v>
      </c>
      <c r="AJ165" s="67">
        <f t="shared" si="78"/>
        <v>0</v>
      </c>
      <c r="AK165" s="67">
        <f t="shared" si="78"/>
        <v>0</v>
      </c>
      <c r="AL165" s="67">
        <f t="shared" si="78"/>
        <v>0.8</v>
      </c>
      <c r="AM165" s="67">
        <f t="shared" si="78"/>
        <v>0</v>
      </c>
      <c r="AN165" s="67">
        <f t="shared" si="78"/>
        <v>0</v>
      </c>
      <c r="AO165" s="67">
        <f>AO162*AO164/1000</f>
        <v>0</v>
      </c>
      <c r="AP165" s="67">
        <f t="shared" si="78"/>
        <v>0</v>
      </c>
      <c r="AQ165" s="67">
        <f>AQ162*AQ164/1000</f>
        <v>0</v>
      </c>
      <c r="AR165" s="67">
        <f t="shared" si="78"/>
        <v>0</v>
      </c>
      <c r="AS165" s="67">
        <f t="shared" si="78"/>
        <v>0.1</v>
      </c>
      <c r="AT165" s="67">
        <f t="shared" si="78"/>
        <v>0</v>
      </c>
      <c r="AU165" s="67">
        <f t="shared" si="78"/>
        <v>0</v>
      </c>
      <c r="AV165" s="67">
        <f t="shared" si="78"/>
        <v>0.2</v>
      </c>
      <c r="AW165" s="67">
        <f t="shared" si="78"/>
        <v>0</v>
      </c>
      <c r="AX165" s="67">
        <f t="shared" si="78"/>
        <v>0</v>
      </c>
      <c r="AY165" s="67">
        <f t="shared" si="78"/>
        <v>0</v>
      </c>
      <c r="AZ165" s="67">
        <f t="shared" si="78"/>
        <v>0</v>
      </c>
      <c r="BA165" s="67">
        <f t="shared" si="78"/>
        <v>0</v>
      </c>
      <c r="BB165" s="67">
        <f t="shared" si="78"/>
        <v>0</v>
      </c>
      <c r="BC165" s="67">
        <f t="shared" si="78"/>
        <v>0</v>
      </c>
      <c r="BD165" s="67">
        <f>BD162*BD164/1000</f>
        <v>0</v>
      </c>
      <c r="BE165" s="67"/>
      <c r="BF165" s="67">
        <f t="shared" si="78"/>
        <v>0</v>
      </c>
      <c r="BG165" s="67">
        <f t="shared" si="78"/>
        <v>0</v>
      </c>
      <c r="BH165" s="67">
        <f t="shared" si="78"/>
        <v>0</v>
      </c>
      <c r="BI165" s="67">
        <f t="shared" si="78"/>
        <v>0.7</v>
      </c>
      <c r="BJ165" s="67">
        <f t="shared" si="78"/>
        <v>0.6</v>
      </c>
      <c r="BK165" s="67">
        <f t="shared" si="78"/>
        <v>0</v>
      </c>
      <c r="BL165" s="67">
        <f t="shared" si="78"/>
        <v>0</v>
      </c>
      <c r="BM165" s="67">
        <f>BM162*BM164/1000</f>
        <v>0</v>
      </c>
      <c r="BN165" s="67">
        <f>BN162*BN164/1000</f>
        <v>0</v>
      </c>
      <c r="BO165" s="67">
        <f>BO162*BO164/1000</f>
        <v>0</v>
      </c>
      <c r="BP165" s="67">
        <f>BP162*BP164/1000</f>
        <v>0</v>
      </c>
      <c r="BQ165" s="67">
        <f>BQ162*BQ164/920</f>
        <v>0</v>
      </c>
      <c r="BR165" s="186">
        <f>SUM(C165:BQ165)</f>
        <v>35.700000000000003</v>
      </c>
    </row>
    <row r="166" spans="1:251" ht="15.75" customHeight="1" thickBot="1" x14ac:dyDescent="0.3">
      <c r="A166" s="246"/>
      <c r="B166" s="64" t="s">
        <v>130</v>
      </c>
      <c r="C166" s="18">
        <f>C163*C164/1000</f>
        <v>0</v>
      </c>
      <c r="D166" s="18">
        <f t="shared" ref="D166:I166" si="79">D163*D164/1000</f>
        <v>0</v>
      </c>
      <c r="E166" s="18">
        <f t="shared" si="79"/>
        <v>0</v>
      </c>
      <c r="F166" s="18">
        <f t="shared" si="79"/>
        <v>0</v>
      </c>
      <c r="G166" s="18">
        <f t="shared" si="79"/>
        <v>0</v>
      </c>
      <c r="H166" s="18">
        <f t="shared" si="79"/>
        <v>0</v>
      </c>
      <c r="I166" s="18">
        <f t="shared" si="79"/>
        <v>0</v>
      </c>
      <c r="J166" s="18">
        <f t="shared" ref="J166:T166" si="80">J163*J164/1000</f>
        <v>0.4</v>
      </c>
      <c r="K166" s="18">
        <f t="shared" si="80"/>
        <v>23.9</v>
      </c>
      <c r="L166" s="18">
        <f t="shared" si="80"/>
        <v>6.3</v>
      </c>
      <c r="M166" s="18">
        <f t="shared" si="80"/>
        <v>1.2</v>
      </c>
      <c r="N166" s="18">
        <f t="shared" si="80"/>
        <v>0</v>
      </c>
      <c r="O166" s="18">
        <f t="shared" si="80"/>
        <v>0</v>
      </c>
      <c r="P166" s="18">
        <f t="shared" si="80"/>
        <v>0</v>
      </c>
      <c r="Q166" s="18">
        <f t="shared" si="80"/>
        <v>0</v>
      </c>
      <c r="R166" s="18">
        <f t="shared" si="80"/>
        <v>0</v>
      </c>
      <c r="S166" s="18">
        <f t="shared" si="80"/>
        <v>0</v>
      </c>
      <c r="T166" s="18">
        <f t="shared" si="80"/>
        <v>0</v>
      </c>
      <c r="U166" s="18">
        <f>U163*U164</f>
        <v>0.7</v>
      </c>
      <c r="V166" s="18">
        <f t="shared" ref="V166:BL166" si="81">V163*V164/1000</f>
        <v>0</v>
      </c>
      <c r="W166" s="18">
        <f t="shared" si="81"/>
        <v>0</v>
      </c>
      <c r="X166" s="18">
        <f t="shared" si="81"/>
        <v>0</v>
      </c>
      <c r="Y166" s="18">
        <f t="shared" si="81"/>
        <v>0</v>
      </c>
      <c r="Z166" s="18">
        <f t="shared" si="81"/>
        <v>0</v>
      </c>
      <c r="AA166" s="18">
        <f t="shared" si="81"/>
        <v>0</v>
      </c>
      <c r="AB166" s="18">
        <f t="shared" si="81"/>
        <v>0</v>
      </c>
      <c r="AC166" s="18">
        <f t="shared" si="81"/>
        <v>0</v>
      </c>
      <c r="AD166" s="18">
        <f t="shared" si="81"/>
        <v>0</v>
      </c>
      <c r="AE166" s="18">
        <f t="shared" si="81"/>
        <v>0</v>
      </c>
      <c r="AF166" s="18">
        <f t="shared" si="81"/>
        <v>0</v>
      </c>
      <c r="AG166" s="18">
        <f t="shared" si="81"/>
        <v>0</v>
      </c>
      <c r="AH166" s="18">
        <f t="shared" si="81"/>
        <v>0</v>
      </c>
      <c r="AI166" s="18">
        <f t="shared" si="81"/>
        <v>0</v>
      </c>
      <c r="AJ166" s="18">
        <f t="shared" si="81"/>
        <v>0</v>
      </c>
      <c r="AK166" s="18">
        <f t="shared" si="81"/>
        <v>0</v>
      </c>
      <c r="AL166" s="18">
        <f t="shared" si="81"/>
        <v>1</v>
      </c>
      <c r="AM166" s="18">
        <f t="shared" si="81"/>
        <v>0</v>
      </c>
      <c r="AN166" s="18">
        <f t="shared" si="81"/>
        <v>0</v>
      </c>
      <c r="AO166" s="18">
        <f>AO163*AO164/1000</f>
        <v>0</v>
      </c>
      <c r="AP166" s="18">
        <f t="shared" si="81"/>
        <v>0</v>
      </c>
      <c r="AQ166" s="18">
        <f>AQ163*AQ164/1000</f>
        <v>0</v>
      </c>
      <c r="AR166" s="18">
        <f t="shared" si="81"/>
        <v>0</v>
      </c>
      <c r="AS166" s="18">
        <f t="shared" si="81"/>
        <v>0.1</v>
      </c>
      <c r="AT166" s="18">
        <f t="shared" si="81"/>
        <v>0</v>
      </c>
      <c r="AU166" s="18">
        <f t="shared" si="81"/>
        <v>0</v>
      </c>
      <c r="AV166" s="18">
        <f t="shared" si="81"/>
        <v>0.3</v>
      </c>
      <c r="AW166" s="18">
        <f t="shared" si="81"/>
        <v>0</v>
      </c>
      <c r="AX166" s="18">
        <f t="shared" si="81"/>
        <v>0</v>
      </c>
      <c r="AY166" s="18">
        <f t="shared" si="81"/>
        <v>0</v>
      </c>
      <c r="AZ166" s="18">
        <f t="shared" si="81"/>
        <v>0</v>
      </c>
      <c r="BA166" s="18">
        <f t="shared" si="81"/>
        <v>0</v>
      </c>
      <c r="BB166" s="18">
        <f t="shared" si="81"/>
        <v>0</v>
      </c>
      <c r="BC166" s="18">
        <f t="shared" si="81"/>
        <v>0</v>
      </c>
      <c r="BD166" s="18">
        <f>BD163*BD164/1000</f>
        <v>0</v>
      </c>
      <c r="BE166" s="18"/>
      <c r="BF166" s="18">
        <f t="shared" si="81"/>
        <v>0</v>
      </c>
      <c r="BG166" s="18">
        <f t="shared" si="81"/>
        <v>0</v>
      </c>
      <c r="BH166" s="18">
        <f t="shared" si="81"/>
        <v>0</v>
      </c>
      <c r="BI166" s="18">
        <f t="shared" si="81"/>
        <v>0.3</v>
      </c>
      <c r="BJ166" s="18">
        <f t="shared" si="81"/>
        <v>0</v>
      </c>
      <c r="BK166" s="18">
        <f t="shared" si="81"/>
        <v>0</v>
      </c>
      <c r="BL166" s="18">
        <f t="shared" si="81"/>
        <v>0</v>
      </c>
      <c r="BM166" s="18">
        <f>BM163*BM164/1000</f>
        <v>0</v>
      </c>
      <c r="BN166" s="18">
        <f>BN163*BN164/1000</f>
        <v>0</v>
      </c>
      <c r="BO166" s="18">
        <f>BO163*BO164/1000</f>
        <v>0</v>
      </c>
      <c r="BP166" s="18">
        <f>BP163*BP164/1000</f>
        <v>0</v>
      </c>
      <c r="BQ166" s="18">
        <f>BQ163*BQ164/920</f>
        <v>0</v>
      </c>
      <c r="BR166" s="187">
        <f>SUM(C166:BQ166)</f>
        <v>34.200000000000003</v>
      </c>
    </row>
    <row r="167" spans="1:251" ht="15.75" customHeight="1" thickTop="1" x14ac:dyDescent="0.25">
      <c r="A167" s="236" t="s">
        <v>204</v>
      </c>
      <c r="B167" s="6">
        <v>150</v>
      </c>
      <c r="C167" s="7">
        <f>'[1]ЯЙЦО, ТВОРОГ, КАШИ'!$F$316</f>
        <v>80</v>
      </c>
      <c r="D167" s="7"/>
      <c r="E167" s="7"/>
      <c r="F167" s="7"/>
      <c r="G167" s="7"/>
      <c r="H167" s="7"/>
      <c r="I167" s="7"/>
      <c r="J167" s="7"/>
      <c r="K167" s="7"/>
      <c r="L167" s="7"/>
      <c r="M167" s="7">
        <f>'[1]ЯЙЦО, ТВОРОГ, КАШИ'!$F$319</f>
        <v>3.8</v>
      </c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>
        <f>'[1]ЯЙЦО, ТВОРОГ, КАШИ'!$F$315</f>
        <v>23.1</v>
      </c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>
        <f>'[1]ЯЙЦО, ТВОРОГ, КАШИ'!$F$318</f>
        <v>7.5</v>
      </c>
      <c r="BJ167" s="7"/>
      <c r="BK167" s="7"/>
      <c r="BL167" s="7"/>
      <c r="BM167" s="7"/>
      <c r="BN167" s="8"/>
      <c r="BO167" s="8"/>
      <c r="BP167" s="8"/>
      <c r="BQ167" s="7"/>
    </row>
    <row r="168" spans="1:251" ht="15" customHeight="1" x14ac:dyDescent="0.25">
      <c r="A168" s="292"/>
      <c r="B168" s="9">
        <v>200</v>
      </c>
      <c r="C168" s="10">
        <f>'[1]ЯЙЦО, ТВОРОГ, КАШИ'!$Q$316</f>
        <v>106.7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>
        <f>'[1]ЯЙЦО, ТВОРОГ, КАШИ'!$Q$319</f>
        <v>5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>
        <f>'[1]ЯЙЦО, ТВОРОГ, КАШИ'!$Q$315</f>
        <v>30.8</v>
      </c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>
        <f>'[1]ЯЙЦО, ТВОРОГ, КАШИ'!$Q$318</f>
        <v>10</v>
      </c>
      <c r="BJ168" s="10"/>
      <c r="BK168" s="10"/>
      <c r="BL168" s="10"/>
      <c r="BM168" s="10"/>
      <c r="BN168" s="11"/>
      <c r="BO168" s="11"/>
      <c r="BP168" s="11"/>
      <c r="BQ168" s="10"/>
    </row>
    <row r="169" spans="1:251" ht="15.75" customHeight="1" x14ac:dyDescent="0.25">
      <c r="A169" s="235" t="s">
        <v>72</v>
      </c>
      <c r="B169" s="6">
        <v>25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>
        <f>'[1]ГАСТРОНОМИЯ, ВЫПЕЧКА'!$F$229</f>
        <v>25</v>
      </c>
      <c r="BG169" s="7"/>
      <c r="BH169" s="7"/>
      <c r="BI169" s="7"/>
      <c r="BJ169" s="7"/>
      <c r="BK169" s="7"/>
      <c r="BL169" s="7"/>
      <c r="BM169" s="8"/>
      <c r="BN169" s="8"/>
      <c r="BO169" s="7"/>
      <c r="BP169" s="7"/>
      <c r="BQ169" s="7"/>
    </row>
    <row r="170" spans="1:251" ht="15.75" customHeight="1" x14ac:dyDescent="0.25">
      <c r="A170" s="236"/>
      <c r="B170" s="9">
        <v>50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>
        <f>'[1]ГАСТРОНОМИЯ, ВЫПЕЧКА'!$Q$229</f>
        <v>50</v>
      </c>
      <c r="BG170" s="10"/>
      <c r="BH170" s="10"/>
      <c r="BI170" s="10"/>
      <c r="BJ170" s="10"/>
      <c r="BK170" s="10"/>
      <c r="BL170" s="10"/>
      <c r="BM170" s="11"/>
      <c r="BN170" s="11"/>
      <c r="BO170" s="10"/>
      <c r="BP170" s="10"/>
      <c r="BQ170" s="10"/>
    </row>
    <row r="171" spans="1:251" ht="15.75" hidden="1" customHeight="1" x14ac:dyDescent="0.25">
      <c r="A171" s="292"/>
      <c r="B171" s="6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24"/>
      <c r="BH171" s="7"/>
      <c r="BI171" s="7"/>
      <c r="BJ171" s="7"/>
      <c r="BK171" s="7"/>
      <c r="BL171" s="7"/>
      <c r="BM171" s="7"/>
      <c r="BN171" s="8"/>
      <c r="BO171" s="8"/>
      <c r="BP171" s="8"/>
      <c r="BQ171" s="7"/>
    </row>
    <row r="172" spans="1:251" ht="15.75" hidden="1" customHeight="1" x14ac:dyDescent="0.25">
      <c r="A172" s="292"/>
      <c r="B172" s="110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3"/>
      <c r="BO172" s="13"/>
      <c r="BP172" s="13"/>
      <c r="BQ172" s="12"/>
    </row>
    <row r="173" spans="1:251" ht="15.75" customHeight="1" x14ac:dyDescent="0.25">
      <c r="A173" s="292" t="s">
        <v>45</v>
      </c>
      <c r="B173" s="6">
        <v>35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>
        <f>'[1]ГАСТРОНОМИЯ, ВЫПЕЧКА'!$Q$16</f>
        <v>35</v>
      </c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8"/>
      <c r="BO173" s="8"/>
      <c r="BP173" s="7"/>
      <c r="BQ173" s="7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</row>
    <row r="174" spans="1:251" ht="15.75" customHeight="1" x14ac:dyDescent="0.25">
      <c r="A174" s="292"/>
      <c r="B174" s="9">
        <v>50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>
        <f>'[1]ГАСТРОНОМИЯ, ВЫПЕЧКА'!$AM$57</f>
        <v>50</v>
      </c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1"/>
      <c r="BO174" s="11"/>
      <c r="BP174" s="10"/>
      <c r="BQ174" s="10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</row>
    <row r="175" spans="1:251" ht="15" customHeight="1" x14ac:dyDescent="0.25">
      <c r="A175" s="235" t="s">
        <v>71</v>
      </c>
      <c r="B175" s="6">
        <v>200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>
        <f>[1]НАПИТКИ!$Q$17</f>
        <v>1.4</v>
      </c>
      <c r="BH175" s="7"/>
      <c r="BI175" s="7">
        <f>[1]НАПИТКИ!$Q$20</f>
        <v>9.4</v>
      </c>
      <c r="BJ175" s="7"/>
      <c r="BK175" s="7"/>
      <c r="BL175" s="7"/>
      <c r="BM175" s="7"/>
      <c r="BN175" s="8"/>
      <c r="BO175" s="7"/>
      <c r="BP175" s="7"/>
      <c r="BQ175" s="7"/>
    </row>
    <row r="176" spans="1:251" ht="15" customHeight="1" thickBot="1" x14ac:dyDescent="0.3">
      <c r="A176" s="236"/>
      <c r="B176" s="178">
        <v>200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>
        <f>[1]НАПИТКИ!$Q$17</f>
        <v>1.4</v>
      </c>
      <c r="BH176" s="12"/>
      <c r="BI176" s="12">
        <f>[1]НАПИТКИ!$Q$20</f>
        <v>9.4</v>
      </c>
      <c r="BJ176" s="12"/>
      <c r="BK176" s="12"/>
      <c r="BL176" s="12"/>
      <c r="BM176" s="12"/>
      <c r="BN176" s="13"/>
      <c r="BO176" s="12"/>
      <c r="BP176" s="12"/>
      <c r="BQ176" s="10"/>
    </row>
    <row r="177" spans="1:251" ht="15.75" hidden="1" customHeight="1" x14ac:dyDescent="0.25">
      <c r="A177" s="292"/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8"/>
      <c r="BO177" s="8"/>
      <c r="BP177" s="8"/>
      <c r="BQ177" s="7"/>
    </row>
    <row r="178" spans="1:251" ht="15.75" hidden="1" customHeight="1" thickBot="1" x14ac:dyDescent="0.3">
      <c r="A178" s="292"/>
      <c r="B178" s="110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1"/>
      <c r="BO178" s="11"/>
      <c r="BP178" s="11"/>
      <c r="BQ178" s="10"/>
    </row>
    <row r="179" spans="1:251" ht="15.75" customHeight="1" thickTop="1" x14ac:dyDescent="0.25">
      <c r="A179" s="244" t="s">
        <v>122</v>
      </c>
      <c r="B179" s="63" t="s">
        <v>128</v>
      </c>
      <c r="C179" s="17">
        <f>C167+C169+C171+C173+C175+C177</f>
        <v>80</v>
      </c>
      <c r="D179" s="17">
        <f t="shared" ref="D179:I179" si="82">D167+D169+D171+D173+D175+D177</f>
        <v>0</v>
      </c>
      <c r="E179" s="17">
        <f t="shared" si="82"/>
        <v>0</v>
      </c>
      <c r="F179" s="17">
        <f t="shared" si="82"/>
        <v>0</v>
      </c>
      <c r="G179" s="17">
        <f t="shared" si="82"/>
        <v>0</v>
      </c>
      <c r="H179" s="17">
        <f t="shared" si="82"/>
        <v>0</v>
      </c>
      <c r="I179" s="17">
        <f t="shared" si="82"/>
        <v>0</v>
      </c>
      <c r="J179" s="17">
        <f t="shared" ref="J179:BQ180" si="83">J167+J169+J171+J173+J175+J177</f>
        <v>0</v>
      </c>
      <c r="K179" s="17">
        <f t="shared" si="83"/>
        <v>0</v>
      </c>
      <c r="L179" s="17">
        <f t="shared" si="83"/>
        <v>0</v>
      </c>
      <c r="M179" s="17">
        <f t="shared" si="83"/>
        <v>3.8</v>
      </c>
      <c r="N179" s="17">
        <f t="shared" si="83"/>
        <v>0</v>
      </c>
      <c r="O179" s="17">
        <f t="shared" si="83"/>
        <v>0</v>
      </c>
      <c r="P179" s="17">
        <f t="shared" si="83"/>
        <v>0</v>
      </c>
      <c r="Q179" s="17">
        <f t="shared" si="83"/>
        <v>0</v>
      </c>
      <c r="R179" s="17">
        <f t="shared" si="83"/>
        <v>0</v>
      </c>
      <c r="S179" s="17">
        <f t="shared" si="83"/>
        <v>0</v>
      </c>
      <c r="T179" s="17">
        <f t="shared" si="83"/>
        <v>0</v>
      </c>
      <c r="U179" s="17">
        <f t="shared" si="83"/>
        <v>0</v>
      </c>
      <c r="V179" s="17">
        <f t="shared" si="83"/>
        <v>0</v>
      </c>
      <c r="W179" s="17">
        <f t="shared" si="83"/>
        <v>0</v>
      </c>
      <c r="X179" s="17">
        <f t="shared" si="83"/>
        <v>0</v>
      </c>
      <c r="Y179" s="17">
        <f t="shared" si="83"/>
        <v>0</v>
      </c>
      <c r="Z179" s="17">
        <f t="shared" si="83"/>
        <v>0</v>
      </c>
      <c r="AA179" s="17">
        <f t="shared" si="83"/>
        <v>0</v>
      </c>
      <c r="AB179" s="17">
        <f t="shared" si="83"/>
        <v>0</v>
      </c>
      <c r="AC179" s="17">
        <f t="shared" si="83"/>
        <v>0</v>
      </c>
      <c r="AD179" s="17">
        <f t="shared" si="83"/>
        <v>0</v>
      </c>
      <c r="AE179" s="17">
        <f t="shared" si="83"/>
        <v>0</v>
      </c>
      <c r="AF179" s="17">
        <f t="shared" si="83"/>
        <v>0</v>
      </c>
      <c r="AG179" s="17">
        <f t="shared" si="83"/>
        <v>0</v>
      </c>
      <c r="AH179" s="17">
        <f t="shared" si="83"/>
        <v>0</v>
      </c>
      <c r="AI179" s="17">
        <f t="shared" si="83"/>
        <v>0</v>
      </c>
      <c r="AJ179" s="17">
        <f t="shared" si="83"/>
        <v>0</v>
      </c>
      <c r="AK179" s="17">
        <f t="shared" si="83"/>
        <v>0</v>
      </c>
      <c r="AL179" s="17">
        <f t="shared" si="83"/>
        <v>0</v>
      </c>
      <c r="AM179" s="17">
        <f t="shared" si="83"/>
        <v>0</v>
      </c>
      <c r="AN179" s="17">
        <f t="shared" si="83"/>
        <v>0</v>
      </c>
      <c r="AO179" s="17">
        <f>AO167+AO169+AO171+AO173+AO175+AO177</f>
        <v>0</v>
      </c>
      <c r="AP179" s="17">
        <f t="shared" si="83"/>
        <v>0</v>
      </c>
      <c r="AQ179" s="17">
        <f>AQ167+AQ169+AQ171+AQ173+AQ175+AQ177</f>
        <v>0</v>
      </c>
      <c r="AR179" s="17">
        <f t="shared" si="83"/>
        <v>35</v>
      </c>
      <c r="AS179" s="17">
        <f t="shared" si="83"/>
        <v>0</v>
      </c>
      <c r="AT179" s="17">
        <f t="shared" si="83"/>
        <v>0</v>
      </c>
      <c r="AU179" s="17">
        <f t="shared" si="83"/>
        <v>0</v>
      </c>
      <c r="AV179" s="17">
        <f t="shared" si="83"/>
        <v>0</v>
      </c>
      <c r="AW179" s="17">
        <f t="shared" si="83"/>
        <v>23.1</v>
      </c>
      <c r="AX179" s="17">
        <f t="shared" si="83"/>
        <v>0</v>
      </c>
      <c r="AY179" s="17">
        <f t="shared" si="83"/>
        <v>0</v>
      </c>
      <c r="AZ179" s="17">
        <f t="shared" si="83"/>
        <v>0</v>
      </c>
      <c r="BA179" s="17">
        <f t="shared" si="83"/>
        <v>0</v>
      </c>
      <c r="BB179" s="17">
        <f t="shared" si="83"/>
        <v>0</v>
      </c>
      <c r="BC179" s="17">
        <f t="shared" si="83"/>
        <v>0</v>
      </c>
      <c r="BD179" s="17">
        <f>BD167+BD169+BD171+BD173+BD175+BD177</f>
        <v>0</v>
      </c>
      <c r="BE179" s="17"/>
      <c r="BF179" s="17">
        <f t="shared" si="83"/>
        <v>25</v>
      </c>
      <c r="BG179" s="17">
        <f t="shared" si="83"/>
        <v>1.4</v>
      </c>
      <c r="BH179" s="17">
        <v>0</v>
      </c>
      <c r="BI179" s="17">
        <f t="shared" si="83"/>
        <v>16.899999999999999</v>
      </c>
      <c r="BJ179" s="17">
        <f t="shared" si="83"/>
        <v>0</v>
      </c>
      <c r="BK179" s="17">
        <f t="shared" si="83"/>
        <v>0</v>
      </c>
      <c r="BL179" s="17">
        <f t="shared" si="83"/>
        <v>0</v>
      </c>
      <c r="BM179" s="17">
        <f t="shared" si="83"/>
        <v>0</v>
      </c>
      <c r="BN179" s="17">
        <f t="shared" si="83"/>
        <v>0</v>
      </c>
      <c r="BO179" s="17">
        <f t="shared" si="83"/>
        <v>0</v>
      </c>
      <c r="BP179" s="17">
        <f>BP167+BP169+BP171+BP173+BP175+BP177</f>
        <v>0</v>
      </c>
      <c r="BQ179" s="17">
        <f t="shared" si="83"/>
        <v>0</v>
      </c>
    </row>
    <row r="180" spans="1:251" ht="15.75" customHeight="1" thickBot="1" x14ac:dyDescent="0.3">
      <c r="A180" s="245"/>
      <c r="B180" s="64" t="s">
        <v>130</v>
      </c>
      <c r="C180" s="18">
        <f>C168+C170+C172+C174+C176+C178</f>
        <v>106.7</v>
      </c>
      <c r="D180" s="18">
        <f t="shared" ref="D180:I180" si="84">D168+D170+D172+D174+D176+D178</f>
        <v>0</v>
      </c>
      <c r="E180" s="18">
        <f t="shared" si="84"/>
        <v>0</v>
      </c>
      <c r="F180" s="18">
        <f t="shared" si="84"/>
        <v>0</v>
      </c>
      <c r="G180" s="18">
        <f t="shared" si="84"/>
        <v>0</v>
      </c>
      <c r="H180" s="18">
        <f t="shared" si="84"/>
        <v>0</v>
      </c>
      <c r="I180" s="18">
        <f t="shared" si="84"/>
        <v>0</v>
      </c>
      <c r="J180" s="18">
        <f t="shared" si="83"/>
        <v>0</v>
      </c>
      <c r="K180" s="18">
        <f t="shared" si="83"/>
        <v>0</v>
      </c>
      <c r="L180" s="18">
        <f t="shared" si="83"/>
        <v>0</v>
      </c>
      <c r="M180" s="18">
        <f t="shared" si="83"/>
        <v>5</v>
      </c>
      <c r="N180" s="18">
        <f t="shared" si="83"/>
        <v>0</v>
      </c>
      <c r="O180" s="18">
        <f t="shared" si="83"/>
        <v>0</v>
      </c>
      <c r="P180" s="18">
        <f t="shared" si="83"/>
        <v>0</v>
      </c>
      <c r="Q180" s="18">
        <f t="shared" si="83"/>
        <v>0</v>
      </c>
      <c r="R180" s="18">
        <f t="shared" si="83"/>
        <v>0</v>
      </c>
      <c r="S180" s="18">
        <f t="shared" si="83"/>
        <v>0</v>
      </c>
      <c r="T180" s="18">
        <f t="shared" si="83"/>
        <v>0</v>
      </c>
      <c r="U180" s="18">
        <f t="shared" si="83"/>
        <v>0</v>
      </c>
      <c r="V180" s="18">
        <f t="shared" si="83"/>
        <v>0</v>
      </c>
      <c r="W180" s="18">
        <f t="shared" si="83"/>
        <v>0</v>
      </c>
      <c r="X180" s="18">
        <f t="shared" si="83"/>
        <v>0</v>
      </c>
      <c r="Y180" s="18">
        <f t="shared" si="83"/>
        <v>0</v>
      </c>
      <c r="Z180" s="18">
        <f t="shared" si="83"/>
        <v>0</v>
      </c>
      <c r="AA180" s="18">
        <f t="shared" si="83"/>
        <v>0</v>
      </c>
      <c r="AB180" s="18">
        <f t="shared" si="83"/>
        <v>0</v>
      </c>
      <c r="AC180" s="18">
        <f t="shared" si="83"/>
        <v>0</v>
      </c>
      <c r="AD180" s="18">
        <f t="shared" si="83"/>
        <v>0</v>
      </c>
      <c r="AE180" s="18">
        <f t="shared" si="83"/>
        <v>0</v>
      </c>
      <c r="AF180" s="18">
        <f t="shared" si="83"/>
        <v>0</v>
      </c>
      <c r="AG180" s="18">
        <f t="shared" si="83"/>
        <v>0</v>
      </c>
      <c r="AH180" s="18">
        <f t="shared" si="83"/>
        <v>0</v>
      </c>
      <c r="AI180" s="18">
        <f t="shared" si="83"/>
        <v>0</v>
      </c>
      <c r="AJ180" s="18">
        <f t="shared" si="83"/>
        <v>0</v>
      </c>
      <c r="AK180" s="18">
        <f t="shared" si="83"/>
        <v>0</v>
      </c>
      <c r="AL180" s="18">
        <f t="shared" si="83"/>
        <v>0</v>
      </c>
      <c r="AM180" s="18">
        <f t="shared" si="83"/>
        <v>0</v>
      </c>
      <c r="AN180" s="18">
        <f t="shared" si="83"/>
        <v>0</v>
      </c>
      <c r="AO180" s="18">
        <f>AO168+AO170+AO172+AO174+AO176+AO178</f>
        <v>0</v>
      </c>
      <c r="AP180" s="18">
        <f t="shared" si="83"/>
        <v>0</v>
      </c>
      <c r="AQ180" s="18">
        <f>AQ168+AQ170+AQ172+AQ174+AQ176+AQ178</f>
        <v>0</v>
      </c>
      <c r="AR180" s="18">
        <f t="shared" si="83"/>
        <v>50</v>
      </c>
      <c r="AS180" s="18">
        <f t="shared" si="83"/>
        <v>0</v>
      </c>
      <c r="AT180" s="18">
        <f t="shared" si="83"/>
        <v>0</v>
      </c>
      <c r="AU180" s="18">
        <f t="shared" si="83"/>
        <v>0</v>
      </c>
      <c r="AV180" s="18">
        <f t="shared" si="83"/>
        <v>0</v>
      </c>
      <c r="AW180" s="18">
        <f t="shared" si="83"/>
        <v>30.8</v>
      </c>
      <c r="AX180" s="18">
        <f t="shared" si="83"/>
        <v>0</v>
      </c>
      <c r="AY180" s="18">
        <f t="shared" si="83"/>
        <v>0</v>
      </c>
      <c r="AZ180" s="18">
        <f t="shared" si="83"/>
        <v>0</v>
      </c>
      <c r="BA180" s="18">
        <f t="shared" si="83"/>
        <v>0</v>
      </c>
      <c r="BB180" s="18">
        <f t="shared" si="83"/>
        <v>0</v>
      </c>
      <c r="BC180" s="18">
        <f t="shared" si="83"/>
        <v>0</v>
      </c>
      <c r="BD180" s="18">
        <f>BD168+BD170+BD172+BD174+BD176+BD178</f>
        <v>0</v>
      </c>
      <c r="BE180" s="18"/>
      <c r="BF180" s="18">
        <f t="shared" si="83"/>
        <v>50</v>
      </c>
      <c r="BG180" s="18">
        <f t="shared" si="83"/>
        <v>1.4</v>
      </c>
      <c r="BH180" s="18">
        <v>0</v>
      </c>
      <c r="BI180" s="18">
        <f t="shared" si="83"/>
        <v>19.399999999999999</v>
      </c>
      <c r="BJ180" s="18">
        <f t="shared" si="83"/>
        <v>0</v>
      </c>
      <c r="BK180" s="18">
        <f t="shared" si="83"/>
        <v>0</v>
      </c>
      <c r="BL180" s="18">
        <f t="shared" si="83"/>
        <v>0</v>
      </c>
      <c r="BM180" s="18">
        <f t="shared" si="83"/>
        <v>0</v>
      </c>
      <c r="BN180" s="18">
        <f t="shared" si="83"/>
        <v>0</v>
      </c>
      <c r="BO180" s="18">
        <f t="shared" si="83"/>
        <v>0</v>
      </c>
      <c r="BP180" s="18">
        <f>BP168+BP170+BP172+BP174+BP176+BP178</f>
        <v>0</v>
      </c>
      <c r="BQ180" s="18">
        <f t="shared" si="83"/>
        <v>0</v>
      </c>
    </row>
    <row r="181" spans="1:251" ht="15.75" customHeight="1" thickTop="1" x14ac:dyDescent="0.25">
      <c r="A181" s="245"/>
      <c r="B181" s="74" t="s">
        <v>173</v>
      </c>
      <c r="C181" s="75">
        <v>48.5</v>
      </c>
      <c r="D181" s="75"/>
      <c r="E181" s="75"/>
      <c r="F181" s="75">
        <v>166.6</v>
      </c>
      <c r="G181" s="75"/>
      <c r="H181" s="75">
        <v>54</v>
      </c>
      <c r="I181" s="75"/>
      <c r="J181" s="75">
        <v>156</v>
      </c>
      <c r="K181" s="75">
        <v>262</v>
      </c>
      <c r="L181" s="75">
        <v>210</v>
      </c>
      <c r="M181" s="75">
        <v>390</v>
      </c>
      <c r="N181" s="75">
        <v>400</v>
      </c>
      <c r="O181" s="75">
        <v>180</v>
      </c>
      <c r="P181" s="75">
        <v>233</v>
      </c>
      <c r="Q181" s="75">
        <v>254</v>
      </c>
      <c r="R181" s="75">
        <v>117</v>
      </c>
      <c r="S181" s="75"/>
      <c r="T181" s="75">
        <v>155</v>
      </c>
      <c r="U181" s="75">
        <v>7.2</v>
      </c>
      <c r="V181" s="75">
        <v>26.5</v>
      </c>
      <c r="W181" s="75">
        <v>44</v>
      </c>
      <c r="X181" s="75">
        <v>13.5</v>
      </c>
      <c r="Y181" s="75">
        <v>23</v>
      </c>
      <c r="Z181" s="75">
        <v>22</v>
      </c>
      <c r="AA181" s="75"/>
      <c r="AB181" s="75"/>
      <c r="AC181" s="75">
        <v>60</v>
      </c>
      <c r="AD181" s="75">
        <v>60</v>
      </c>
      <c r="AE181" s="75"/>
      <c r="AF181" s="75">
        <v>115</v>
      </c>
      <c r="AG181" s="75">
        <v>75</v>
      </c>
      <c r="AH181" s="75">
        <v>80.599999999999994</v>
      </c>
      <c r="AI181" s="75">
        <v>26</v>
      </c>
      <c r="AJ181" s="75">
        <v>70</v>
      </c>
      <c r="AK181" s="75">
        <v>82</v>
      </c>
      <c r="AL181" s="75">
        <v>123.3</v>
      </c>
      <c r="AM181" s="75">
        <v>202</v>
      </c>
      <c r="AN181" s="75"/>
      <c r="AO181" s="75"/>
      <c r="AP181" s="75">
        <v>17.3</v>
      </c>
      <c r="AQ181" s="75">
        <v>12.6</v>
      </c>
      <c r="AR181" s="75">
        <v>49</v>
      </c>
      <c r="AS181" s="75">
        <v>22</v>
      </c>
      <c r="AT181" s="75">
        <v>51</v>
      </c>
      <c r="AU181" s="75">
        <v>30</v>
      </c>
      <c r="AV181" s="75">
        <v>29</v>
      </c>
      <c r="AW181" s="75">
        <v>45</v>
      </c>
      <c r="AX181" s="75"/>
      <c r="AY181" s="75">
        <v>36</v>
      </c>
      <c r="AZ181" s="75">
        <v>90.5</v>
      </c>
      <c r="BA181" s="75">
        <v>24</v>
      </c>
      <c r="BB181" s="75">
        <v>37</v>
      </c>
      <c r="BC181" s="75">
        <v>42</v>
      </c>
      <c r="BD181" s="75"/>
      <c r="BE181" s="75"/>
      <c r="BF181" s="75">
        <v>109</v>
      </c>
      <c r="BG181" s="75">
        <v>252.6</v>
      </c>
      <c r="BH181" s="75">
        <v>12</v>
      </c>
      <c r="BI181" s="75">
        <v>53</v>
      </c>
      <c r="BJ181" s="75">
        <v>220</v>
      </c>
      <c r="BK181" s="75">
        <v>300</v>
      </c>
      <c r="BL181" s="75">
        <v>80</v>
      </c>
      <c r="BM181" s="75">
        <v>180</v>
      </c>
      <c r="BN181" s="75"/>
      <c r="BO181" s="75">
        <v>250</v>
      </c>
      <c r="BP181" s="75"/>
      <c r="BQ181" s="75">
        <v>132.19999999999999</v>
      </c>
      <c r="BR181" s="185"/>
    </row>
    <row r="182" spans="1:251" ht="15.75" customHeight="1" x14ac:dyDescent="0.25">
      <c r="A182" s="245"/>
      <c r="B182" s="66" t="s">
        <v>128</v>
      </c>
      <c r="C182" s="67">
        <f>C179*C181/1000</f>
        <v>3.9</v>
      </c>
      <c r="D182" s="67">
        <f t="shared" ref="D182:I182" si="85">D179*D181/1000</f>
        <v>0</v>
      </c>
      <c r="E182" s="67">
        <f t="shared" si="85"/>
        <v>0</v>
      </c>
      <c r="F182" s="67">
        <f t="shared" si="85"/>
        <v>0</v>
      </c>
      <c r="G182" s="67">
        <f t="shared" si="85"/>
        <v>0</v>
      </c>
      <c r="H182" s="67">
        <f t="shared" si="85"/>
        <v>0</v>
      </c>
      <c r="I182" s="67">
        <f t="shared" si="85"/>
        <v>0</v>
      </c>
      <c r="J182" s="67">
        <f t="shared" ref="J182:T182" si="86">J179*J181/1000</f>
        <v>0</v>
      </c>
      <c r="K182" s="67">
        <f t="shared" si="86"/>
        <v>0</v>
      </c>
      <c r="L182" s="67">
        <f t="shared" si="86"/>
        <v>0</v>
      </c>
      <c r="M182" s="67">
        <f t="shared" si="86"/>
        <v>1.5</v>
      </c>
      <c r="N182" s="67">
        <f t="shared" si="86"/>
        <v>0</v>
      </c>
      <c r="O182" s="67">
        <f t="shared" si="86"/>
        <v>0</v>
      </c>
      <c r="P182" s="67">
        <f t="shared" si="86"/>
        <v>0</v>
      </c>
      <c r="Q182" s="67">
        <f t="shared" si="86"/>
        <v>0</v>
      </c>
      <c r="R182" s="67">
        <f t="shared" si="86"/>
        <v>0</v>
      </c>
      <c r="S182" s="67">
        <f t="shared" si="86"/>
        <v>0</v>
      </c>
      <c r="T182" s="67">
        <f t="shared" si="86"/>
        <v>0</v>
      </c>
      <c r="U182" s="67">
        <f>U179*U181</f>
        <v>0</v>
      </c>
      <c r="V182" s="67">
        <f t="shared" ref="V182:BL182" si="87">V179*V181/1000</f>
        <v>0</v>
      </c>
      <c r="W182" s="67">
        <f t="shared" si="87"/>
        <v>0</v>
      </c>
      <c r="X182" s="67">
        <f t="shared" si="87"/>
        <v>0</v>
      </c>
      <c r="Y182" s="67">
        <f t="shared" si="87"/>
        <v>0</v>
      </c>
      <c r="Z182" s="67">
        <f t="shared" si="87"/>
        <v>0</v>
      </c>
      <c r="AA182" s="67">
        <f t="shared" si="87"/>
        <v>0</v>
      </c>
      <c r="AB182" s="67">
        <f t="shared" si="87"/>
        <v>0</v>
      </c>
      <c r="AC182" s="67">
        <f t="shared" si="87"/>
        <v>0</v>
      </c>
      <c r="AD182" s="67">
        <f t="shared" si="87"/>
        <v>0</v>
      </c>
      <c r="AE182" s="67">
        <f t="shared" si="87"/>
        <v>0</v>
      </c>
      <c r="AF182" s="67">
        <f t="shared" si="87"/>
        <v>0</v>
      </c>
      <c r="AG182" s="67">
        <f t="shared" si="87"/>
        <v>0</v>
      </c>
      <c r="AH182" s="67">
        <f t="shared" si="87"/>
        <v>0</v>
      </c>
      <c r="AI182" s="67">
        <f t="shared" si="87"/>
        <v>0</v>
      </c>
      <c r="AJ182" s="67">
        <f t="shared" si="87"/>
        <v>0</v>
      </c>
      <c r="AK182" s="67">
        <f t="shared" si="87"/>
        <v>0</v>
      </c>
      <c r="AL182" s="67">
        <f t="shared" si="87"/>
        <v>0</v>
      </c>
      <c r="AM182" s="67">
        <f t="shared" si="87"/>
        <v>0</v>
      </c>
      <c r="AN182" s="67">
        <f t="shared" si="87"/>
        <v>0</v>
      </c>
      <c r="AO182" s="67">
        <f>AO179*AO181/1000</f>
        <v>0</v>
      </c>
      <c r="AP182" s="67">
        <f t="shared" si="87"/>
        <v>0</v>
      </c>
      <c r="AQ182" s="67">
        <f>AQ179*AQ181/1000</f>
        <v>0</v>
      </c>
      <c r="AR182" s="67">
        <f t="shared" si="87"/>
        <v>1.7</v>
      </c>
      <c r="AS182" s="67">
        <f t="shared" si="87"/>
        <v>0</v>
      </c>
      <c r="AT182" s="67">
        <f t="shared" si="87"/>
        <v>0</v>
      </c>
      <c r="AU182" s="67">
        <f t="shared" si="87"/>
        <v>0</v>
      </c>
      <c r="AV182" s="67">
        <f t="shared" si="87"/>
        <v>0</v>
      </c>
      <c r="AW182" s="67">
        <f t="shared" si="87"/>
        <v>1</v>
      </c>
      <c r="AX182" s="67">
        <f t="shared" si="87"/>
        <v>0</v>
      </c>
      <c r="AY182" s="67">
        <f t="shared" si="87"/>
        <v>0</v>
      </c>
      <c r="AZ182" s="67">
        <f t="shared" si="87"/>
        <v>0</v>
      </c>
      <c r="BA182" s="67">
        <f t="shared" si="87"/>
        <v>0</v>
      </c>
      <c r="BB182" s="67">
        <f t="shared" si="87"/>
        <v>0</v>
      </c>
      <c r="BC182" s="67">
        <f t="shared" si="87"/>
        <v>0</v>
      </c>
      <c r="BD182" s="67">
        <f>BD179*BD181/1000</f>
        <v>0</v>
      </c>
      <c r="BE182" s="67"/>
      <c r="BF182" s="67">
        <f t="shared" si="87"/>
        <v>2.7</v>
      </c>
      <c r="BG182" s="67">
        <f t="shared" si="87"/>
        <v>0.4</v>
      </c>
      <c r="BH182" s="67">
        <f t="shared" si="87"/>
        <v>0</v>
      </c>
      <c r="BI182" s="67">
        <f t="shared" si="87"/>
        <v>0.9</v>
      </c>
      <c r="BJ182" s="67">
        <f t="shared" si="87"/>
        <v>0</v>
      </c>
      <c r="BK182" s="67">
        <f t="shared" si="87"/>
        <v>0</v>
      </c>
      <c r="BL182" s="67">
        <f t="shared" si="87"/>
        <v>0</v>
      </c>
      <c r="BM182" s="67">
        <f>BM179*BM181/1000</f>
        <v>0</v>
      </c>
      <c r="BN182" s="67">
        <f>BN179*BN181/1000</f>
        <v>0</v>
      </c>
      <c r="BO182" s="67">
        <f>BO179*BO181/1000</f>
        <v>0</v>
      </c>
      <c r="BP182" s="67">
        <f>BP179*BP181/1000</f>
        <v>0</v>
      </c>
      <c r="BQ182" s="67">
        <f>BQ179*BQ181/920</f>
        <v>0</v>
      </c>
      <c r="BR182" s="186">
        <f>SUM(C182:BQ182)</f>
        <v>12.1</v>
      </c>
    </row>
    <row r="183" spans="1:251" ht="15.75" customHeight="1" thickBot="1" x14ac:dyDescent="0.3">
      <c r="A183" s="246"/>
      <c r="B183" s="64" t="s">
        <v>130</v>
      </c>
      <c r="C183" s="18">
        <f>C180*C181/1000</f>
        <v>5.2</v>
      </c>
      <c r="D183" s="18">
        <f t="shared" ref="D183:I183" si="88">D180*D181/1000</f>
        <v>0</v>
      </c>
      <c r="E183" s="18">
        <f t="shared" si="88"/>
        <v>0</v>
      </c>
      <c r="F183" s="18">
        <f t="shared" si="88"/>
        <v>0</v>
      </c>
      <c r="G183" s="18">
        <f t="shared" si="88"/>
        <v>0</v>
      </c>
      <c r="H183" s="18">
        <f t="shared" si="88"/>
        <v>0</v>
      </c>
      <c r="I183" s="18">
        <f t="shared" si="88"/>
        <v>0</v>
      </c>
      <c r="J183" s="18">
        <f t="shared" ref="J183:T183" si="89">J180*J181/1000</f>
        <v>0</v>
      </c>
      <c r="K183" s="18">
        <f t="shared" si="89"/>
        <v>0</v>
      </c>
      <c r="L183" s="18">
        <f t="shared" si="89"/>
        <v>0</v>
      </c>
      <c r="M183" s="18">
        <f t="shared" si="89"/>
        <v>2</v>
      </c>
      <c r="N183" s="18">
        <f t="shared" si="89"/>
        <v>0</v>
      </c>
      <c r="O183" s="18">
        <f t="shared" si="89"/>
        <v>0</v>
      </c>
      <c r="P183" s="18">
        <f t="shared" si="89"/>
        <v>0</v>
      </c>
      <c r="Q183" s="18">
        <f t="shared" si="89"/>
        <v>0</v>
      </c>
      <c r="R183" s="18">
        <f t="shared" si="89"/>
        <v>0</v>
      </c>
      <c r="S183" s="18">
        <f t="shared" si="89"/>
        <v>0</v>
      </c>
      <c r="T183" s="18">
        <f t="shared" si="89"/>
        <v>0</v>
      </c>
      <c r="U183" s="18">
        <f>U180*U181</f>
        <v>0</v>
      </c>
      <c r="V183" s="18">
        <f t="shared" ref="V183:BL183" si="90">V180*V181/1000</f>
        <v>0</v>
      </c>
      <c r="W183" s="18">
        <f t="shared" si="90"/>
        <v>0</v>
      </c>
      <c r="X183" s="18">
        <f t="shared" si="90"/>
        <v>0</v>
      </c>
      <c r="Y183" s="18">
        <f t="shared" si="90"/>
        <v>0</v>
      </c>
      <c r="Z183" s="18">
        <f t="shared" si="90"/>
        <v>0</v>
      </c>
      <c r="AA183" s="18">
        <f t="shared" si="90"/>
        <v>0</v>
      </c>
      <c r="AB183" s="18">
        <f t="shared" si="90"/>
        <v>0</v>
      </c>
      <c r="AC183" s="18">
        <f t="shared" si="90"/>
        <v>0</v>
      </c>
      <c r="AD183" s="18">
        <f t="shared" si="90"/>
        <v>0</v>
      </c>
      <c r="AE183" s="18">
        <f t="shared" si="90"/>
        <v>0</v>
      </c>
      <c r="AF183" s="18">
        <f t="shared" si="90"/>
        <v>0</v>
      </c>
      <c r="AG183" s="18">
        <f t="shared" si="90"/>
        <v>0</v>
      </c>
      <c r="AH183" s="18">
        <f t="shared" si="90"/>
        <v>0</v>
      </c>
      <c r="AI183" s="18">
        <f t="shared" si="90"/>
        <v>0</v>
      </c>
      <c r="AJ183" s="18">
        <f t="shared" si="90"/>
        <v>0</v>
      </c>
      <c r="AK183" s="18">
        <f t="shared" si="90"/>
        <v>0</v>
      </c>
      <c r="AL183" s="18">
        <f t="shared" si="90"/>
        <v>0</v>
      </c>
      <c r="AM183" s="18">
        <f t="shared" si="90"/>
        <v>0</v>
      </c>
      <c r="AN183" s="18">
        <f t="shared" si="90"/>
        <v>0</v>
      </c>
      <c r="AO183" s="18">
        <f>AO180*AO181/1000</f>
        <v>0</v>
      </c>
      <c r="AP183" s="18">
        <f t="shared" si="90"/>
        <v>0</v>
      </c>
      <c r="AQ183" s="18">
        <f>AQ180*AQ181/1000</f>
        <v>0</v>
      </c>
      <c r="AR183" s="18">
        <f t="shared" si="90"/>
        <v>2.5</v>
      </c>
      <c r="AS183" s="18">
        <f t="shared" si="90"/>
        <v>0</v>
      </c>
      <c r="AT183" s="18">
        <f t="shared" si="90"/>
        <v>0</v>
      </c>
      <c r="AU183" s="18">
        <f t="shared" si="90"/>
        <v>0</v>
      </c>
      <c r="AV183" s="18">
        <f t="shared" si="90"/>
        <v>0</v>
      </c>
      <c r="AW183" s="18">
        <f t="shared" si="90"/>
        <v>1.4</v>
      </c>
      <c r="AX183" s="18">
        <f t="shared" si="90"/>
        <v>0</v>
      </c>
      <c r="AY183" s="18">
        <f t="shared" si="90"/>
        <v>0</v>
      </c>
      <c r="AZ183" s="18">
        <f t="shared" si="90"/>
        <v>0</v>
      </c>
      <c r="BA183" s="18">
        <f t="shared" si="90"/>
        <v>0</v>
      </c>
      <c r="BB183" s="18">
        <f t="shared" si="90"/>
        <v>0</v>
      </c>
      <c r="BC183" s="18">
        <f t="shared" si="90"/>
        <v>0</v>
      </c>
      <c r="BD183" s="18">
        <f>BD180*BD181/1000</f>
        <v>0</v>
      </c>
      <c r="BE183" s="18"/>
      <c r="BF183" s="18">
        <f t="shared" si="90"/>
        <v>5.5</v>
      </c>
      <c r="BG183" s="18">
        <f t="shared" si="90"/>
        <v>0.4</v>
      </c>
      <c r="BH183" s="18">
        <f t="shared" si="90"/>
        <v>0</v>
      </c>
      <c r="BI183" s="18">
        <f t="shared" si="90"/>
        <v>1</v>
      </c>
      <c r="BJ183" s="18">
        <f t="shared" si="90"/>
        <v>0</v>
      </c>
      <c r="BK183" s="18">
        <f t="shared" si="90"/>
        <v>0</v>
      </c>
      <c r="BL183" s="18">
        <f t="shared" si="90"/>
        <v>0</v>
      </c>
      <c r="BM183" s="18">
        <f>BM180*BM181/1000</f>
        <v>0</v>
      </c>
      <c r="BN183" s="18">
        <f>BN180*BN181/1000</f>
        <v>0</v>
      </c>
      <c r="BO183" s="18">
        <f>BO180*BO181/1000</f>
        <v>0</v>
      </c>
      <c r="BP183" s="18">
        <f>BP180*BP181/1000</f>
        <v>0</v>
      </c>
      <c r="BQ183" s="18">
        <f>BQ180*BQ181/920</f>
        <v>0</v>
      </c>
      <c r="BR183" s="187">
        <f>SUM(C183:BQ183)</f>
        <v>18</v>
      </c>
    </row>
    <row r="184" spans="1:251" ht="15.75" customHeight="1" thickTop="1" x14ac:dyDescent="0.25">
      <c r="A184" s="294" t="s">
        <v>203</v>
      </c>
      <c r="B184" s="6">
        <v>100</v>
      </c>
      <c r="C184" s="7"/>
      <c r="D184" s="7"/>
      <c r="E184" s="7"/>
      <c r="F184" s="7"/>
      <c r="G184" s="7"/>
      <c r="H184" s="7"/>
      <c r="I184" s="7"/>
      <c r="J184" s="7"/>
      <c r="K184" s="7">
        <f>'[1]ЯЙЦО, ТВОРОГ, КАШИ'!$F$271</f>
        <v>90.7</v>
      </c>
      <c r="L184" s="7"/>
      <c r="M184" s="7"/>
      <c r="N184" s="7"/>
      <c r="O184" s="7"/>
      <c r="P184" s="7"/>
      <c r="Q184" s="7"/>
      <c r="R184" s="7"/>
      <c r="S184" s="7"/>
      <c r="T184" s="7"/>
      <c r="U184" s="24">
        <f>'[1]ЯЙЦО, ТВОРОГ, КАШИ'!$F$272</f>
        <v>7.0000000000000007E-2</v>
      </c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>
        <f>'[1]ЯЙЦО, ТВОРОГ, КАШИ'!$F$274+'[1]ЯЙЦО, ТВОРОГ, КАШИ'!$F$275</f>
        <v>15.6</v>
      </c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>
        <f>'[1]ЯЙЦО, ТВОРОГ, КАШИ'!$F$273</f>
        <v>5.6</v>
      </c>
      <c r="BJ184" s="7"/>
      <c r="BK184" s="7"/>
      <c r="BL184" s="7"/>
      <c r="BM184" s="24"/>
      <c r="BN184" s="8"/>
      <c r="BO184" s="8"/>
      <c r="BP184" s="8"/>
      <c r="BQ184" s="7">
        <f>'[1]ЯЙЦО, ТВОРОГ, КАШИ'!$F$277</f>
        <v>5</v>
      </c>
    </row>
    <row r="185" spans="1:251" ht="15" customHeight="1" x14ac:dyDescent="0.25">
      <c r="A185" s="236"/>
      <c r="B185" s="9">
        <v>120</v>
      </c>
      <c r="C185" s="10"/>
      <c r="D185" s="10"/>
      <c r="E185" s="10"/>
      <c r="F185" s="10"/>
      <c r="G185" s="10"/>
      <c r="H185" s="10"/>
      <c r="I185" s="10"/>
      <c r="J185" s="10"/>
      <c r="K185" s="10">
        <f>'[1]ЯЙЦО, ТВОРОГ, КАШИ'!$Q$271</f>
        <v>108.8</v>
      </c>
      <c r="L185" s="10"/>
      <c r="M185" s="10"/>
      <c r="N185" s="10"/>
      <c r="O185" s="10"/>
      <c r="P185" s="10"/>
      <c r="Q185" s="10"/>
      <c r="R185" s="10"/>
      <c r="S185" s="10"/>
      <c r="T185" s="10"/>
      <c r="U185" s="25">
        <f>'[1]ЯЙЦО, ТВОРОГ, КАШИ'!$Q$272</f>
        <v>0.08</v>
      </c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>
        <f>'[1]ЯЙЦО, ТВОРОГ, КАШИ'!$Q$274+'[1]ЯЙЦО, ТВОРОГ, КАШИ'!$Q$275</f>
        <v>18.7</v>
      </c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>
        <f>'[1]ЯЙЦО, ТВОРОГ, КАШИ'!$Q$273</f>
        <v>6.7</v>
      </c>
      <c r="BJ185" s="10"/>
      <c r="BK185" s="10"/>
      <c r="BL185" s="10"/>
      <c r="BM185" s="25"/>
      <c r="BN185" s="11"/>
      <c r="BO185" s="11"/>
      <c r="BP185" s="11"/>
      <c r="BQ185" s="10">
        <f>'[1]ЯЙЦО, ТВОРОГ, КАШИ'!$Q$277</f>
        <v>6</v>
      </c>
    </row>
    <row r="186" spans="1:251" ht="15" customHeight="1" x14ac:dyDescent="0.25">
      <c r="A186" s="292" t="s">
        <v>108</v>
      </c>
      <c r="B186" s="32">
        <v>30</v>
      </c>
      <c r="C186" s="7"/>
      <c r="D186" s="7"/>
      <c r="E186" s="7"/>
      <c r="F186" s="7"/>
      <c r="G186" s="7"/>
      <c r="H186" s="7"/>
      <c r="I186" s="7"/>
      <c r="J186" s="7"/>
      <c r="K186" s="7"/>
      <c r="L186" s="7">
        <f>[1]СОУСА!$F$61</f>
        <v>30</v>
      </c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8"/>
      <c r="BO186" s="8"/>
      <c r="BP186" s="8"/>
      <c r="BQ186" s="7"/>
    </row>
    <row r="187" spans="1:251" ht="15" customHeight="1" x14ac:dyDescent="0.25">
      <c r="A187" s="292"/>
      <c r="B187" s="33">
        <v>30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>
        <f>[1]СОУСА!$F$61</f>
        <v>30</v>
      </c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1"/>
      <c r="BO187" s="11"/>
      <c r="BP187" s="11"/>
      <c r="BQ187" s="10"/>
    </row>
    <row r="188" spans="1:251" ht="15.75" customHeight="1" x14ac:dyDescent="0.25">
      <c r="A188" s="235" t="s">
        <v>44</v>
      </c>
      <c r="B188" s="6">
        <v>200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>
        <f>[1]НАПИТКИ!$Q$226</f>
        <v>200</v>
      </c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8"/>
      <c r="BN188" s="8"/>
      <c r="BO188" s="7"/>
      <c r="BP188" s="7"/>
      <c r="BQ188" s="7"/>
    </row>
    <row r="189" spans="1:251" ht="17.25" customHeight="1" x14ac:dyDescent="0.25">
      <c r="A189" s="236"/>
      <c r="B189" s="9">
        <v>200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>
        <f>[1]НАПИТКИ!$Q$226</f>
        <v>200</v>
      </c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1"/>
      <c r="BN189" s="11"/>
      <c r="BO189" s="10"/>
      <c r="BP189" s="10"/>
      <c r="BQ189" s="10"/>
    </row>
    <row r="190" spans="1:251" s="2" customFormat="1" ht="15.75" customHeight="1" x14ac:dyDescent="0.25">
      <c r="A190" s="240" t="s">
        <v>226</v>
      </c>
      <c r="B190" s="179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5"/>
      <c r="BP190" s="125"/>
      <c r="BQ190" s="124"/>
      <c r="BR190" s="181"/>
      <c r="BS190" s="181"/>
      <c r="BT190" s="181"/>
      <c r="BU190" s="181"/>
      <c r="BV190" s="181"/>
      <c r="BW190" s="181"/>
      <c r="BX190" s="181"/>
      <c r="BY190" s="181"/>
      <c r="BZ190" s="181"/>
      <c r="CA190" s="181"/>
      <c r="CB190" s="181"/>
      <c r="CC190" s="181"/>
      <c r="CD190" s="181"/>
      <c r="CE190" s="181"/>
      <c r="CF190" s="181"/>
      <c r="CG190" s="181"/>
      <c r="CH190" s="181"/>
      <c r="CI190" s="181"/>
      <c r="CJ190" s="181"/>
      <c r="CK190" s="181"/>
      <c r="CL190" s="181"/>
      <c r="CM190" s="181"/>
      <c r="CN190" s="181"/>
      <c r="CO190" s="181"/>
      <c r="CP190" s="181"/>
      <c r="CQ190" s="181"/>
      <c r="CR190" s="181"/>
      <c r="CS190" s="181"/>
      <c r="CT190" s="181"/>
      <c r="CU190" s="181"/>
      <c r="CV190" s="181"/>
      <c r="CW190" s="181"/>
      <c r="CX190" s="181"/>
      <c r="CY190" s="181"/>
      <c r="CZ190" s="181"/>
      <c r="DA190" s="181"/>
      <c r="DB190" s="181"/>
      <c r="DC190" s="181"/>
      <c r="DD190" s="181"/>
      <c r="DE190" s="181"/>
      <c r="DF190" s="181"/>
      <c r="DG190" s="181"/>
      <c r="DH190" s="181"/>
      <c r="DI190" s="181"/>
      <c r="DJ190" s="181"/>
      <c r="DK190" s="181"/>
      <c r="DL190" s="181"/>
      <c r="DM190" s="181"/>
      <c r="DN190" s="181"/>
      <c r="DO190" s="181"/>
      <c r="DP190" s="181"/>
      <c r="DQ190" s="181"/>
      <c r="DR190" s="181"/>
      <c r="DS190" s="181"/>
      <c r="DT190" s="181"/>
      <c r="DU190" s="181"/>
      <c r="DV190" s="181"/>
      <c r="DW190" s="181"/>
      <c r="DX190" s="181"/>
      <c r="DY190" s="181"/>
      <c r="DZ190" s="181"/>
      <c r="EA190" s="181"/>
      <c r="EB190" s="181"/>
      <c r="EC190" s="181"/>
      <c r="ED190" s="181"/>
      <c r="EE190" s="181"/>
      <c r="EF190" s="181"/>
      <c r="EG190" s="181"/>
      <c r="EH190" s="181"/>
      <c r="EI190" s="181"/>
      <c r="EJ190" s="181"/>
      <c r="EK190" s="181"/>
      <c r="EL190" s="181"/>
      <c r="EM190" s="181"/>
      <c r="EN190" s="181"/>
      <c r="EO190" s="181"/>
      <c r="EP190" s="181"/>
      <c r="EQ190" s="181"/>
      <c r="ER190" s="181"/>
      <c r="ES190" s="181"/>
      <c r="ET190" s="181"/>
      <c r="EU190" s="181"/>
      <c r="EV190" s="181"/>
      <c r="EW190" s="181"/>
      <c r="EX190" s="181"/>
      <c r="EY190" s="181"/>
      <c r="EZ190" s="181"/>
      <c r="FA190" s="181"/>
      <c r="FB190" s="181"/>
      <c r="FC190" s="181"/>
      <c r="FD190" s="181"/>
      <c r="FE190" s="181"/>
      <c r="FF190" s="181"/>
      <c r="FG190" s="181"/>
      <c r="FH190" s="181"/>
      <c r="FI190" s="181"/>
      <c r="FJ190" s="181"/>
      <c r="FK190" s="181"/>
      <c r="FL190" s="181"/>
      <c r="FM190" s="181"/>
      <c r="FN190" s="181"/>
      <c r="FO190" s="181"/>
      <c r="FP190" s="181"/>
      <c r="FQ190" s="181"/>
      <c r="FR190" s="181"/>
      <c r="FS190" s="181"/>
      <c r="FT190" s="181"/>
      <c r="FU190" s="181"/>
      <c r="FV190" s="181"/>
      <c r="FW190" s="181"/>
      <c r="FX190" s="181"/>
      <c r="FY190" s="181"/>
      <c r="FZ190" s="181"/>
      <c r="GA190" s="181"/>
      <c r="GB190" s="181"/>
      <c r="GC190" s="181"/>
      <c r="GD190" s="181"/>
      <c r="GE190" s="181"/>
      <c r="GF190" s="181"/>
      <c r="GG190" s="181"/>
      <c r="GH190" s="181"/>
      <c r="GI190" s="181"/>
      <c r="GJ190" s="181"/>
      <c r="GK190" s="181"/>
      <c r="GL190" s="181"/>
      <c r="GM190" s="181"/>
      <c r="GN190" s="181"/>
      <c r="GO190" s="181"/>
      <c r="GP190" s="181"/>
      <c r="GQ190" s="181"/>
      <c r="GR190" s="181"/>
      <c r="GS190" s="181"/>
      <c r="GT190" s="181"/>
      <c r="GU190" s="181"/>
      <c r="GV190" s="181"/>
      <c r="GW190" s="181"/>
      <c r="GX190" s="181"/>
      <c r="GY190" s="181"/>
      <c r="GZ190" s="181"/>
      <c r="HA190" s="181"/>
      <c r="HB190" s="181"/>
      <c r="HC190" s="181"/>
      <c r="HD190" s="181"/>
      <c r="HE190" s="181"/>
      <c r="HF190" s="181"/>
      <c r="HG190" s="181"/>
      <c r="HH190" s="181"/>
      <c r="HI190" s="181"/>
      <c r="HJ190" s="181"/>
      <c r="HK190" s="181"/>
      <c r="HL190" s="181"/>
      <c r="HM190" s="181"/>
      <c r="HN190" s="181"/>
      <c r="HO190" s="181"/>
      <c r="HP190" s="181"/>
      <c r="HQ190" s="181"/>
      <c r="HR190" s="181"/>
      <c r="HS190" s="181"/>
      <c r="HT190" s="181"/>
      <c r="HU190" s="181"/>
      <c r="HV190" s="181"/>
      <c r="HW190" s="181"/>
      <c r="HX190" s="181"/>
      <c r="HY190" s="181"/>
      <c r="HZ190" s="181"/>
      <c r="IA190" s="181"/>
      <c r="IB190" s="181"/>
      <c r="IC190" s="181"/>
      <c r="ID190" s="181"/>
      <c r="IE190" s="181"/>
      <c r="IF190" s="181"/>
      <c r="IG190" s="181"/>
      <c r="IH190" s="181"/>
      <c r="II190" s="181"/>
      <c r="IJ190" s="181"/>
      <c r="IK190" s="181"/>
      <c r="IL190" s="181"/>
      <c r="IM190" s="181"/>
      <c r="IN190" s="181"/>
      <c r="IO190" s="181"/>
      <c r="IP190" s="181"/>
      <c r="IQ190" s="181"/>
    </row>
    <row r="191" spans="1:251" s="2" customFormat="1" ht="15.75" customHeight="1" thickBot="1" x14ac:dyDescent="0.3">
      <c r="A191" s="241"/>
      <c r="B191" s="179">
        <v>60</v>
      </c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  <c r="BH191" s="124"/>
      <c r="BI191" s="124"/>
      <c r="BJ191" s="124"/>
      <c r="BK191" s="124"/>
      <c r="BL191" s="124"/>
      <c r="BM191" s="124"/>
      <c r="BN191" s="124"/>
      <c r="BO191" s="125"/>
      <c r="BP191" s="125">
        <v>70</v>
      </c>
      <c r="BQ191" s="124"/>
      <c r="BR191" s="181"/>
      <c r="BS191" s="181"/>
      <c r="BT191" s="181"/>
      <c r="BU191" s="181"/>
      <c r="BV191" s="181"/>
      <c r="BW191" s="181"/>
      <c r="BX191" s="181"/>
      <c r="BY191" s="181"/>
      <c r="BZ191" s="181"/>
      <c r="CA191" s="181"/>
      <c r="CB191" s="181"/>
      <c r="CC191" s="181"/>
      <c r="CD191" s="181"/>
      <c r="CE191" s="181"/>
      <c r="CF191" s="181"/>
      <c r="CG191" s="181"/>
      <c r="CH191" s="181"/>
      <c r="CI191" s="181"/>
      <c r="CJ191" s="181"/>
      <c r="CK191" s="181"/>
      <c r="CL191" s="181"/>
      <c r="CM191" s="181"/>
      <c r="CN191" s="181"/>
      <c r="CO191" s="181"/>
      <c r="CP191" s="181"/>
      <c r="CQ191" s="181"/>
      <c r="CR191" s="181"/>
      <c r="CS191" s="181"/>
      <c r="CT191" s="181"/>
      <c r="CU191" s="181"/>
      <c r="CV191" s="181"/>
      <c r="CW191" s="181"/>
      <c r="CX191" s="181"/>
      <c r="CY191" s="181"/>
      <c r="CZ191" s="181"/>
      <c r="DA191" s="181"/>
      <c r="DB191" s="181"/>
      <c r="DC191" s="181"/>
      <c r="DD191" s="181"/>
      <c r="DE191" s="181"/>
      <c r="DF191" s="181"/>
      <c r="DG191" s="181"/>
      <c r="DH191" s="181"/>
      <c r="DI191" s="181"/>
      <c r="DJ191" s="181"/>
      <c r="DK191" s="181"/>
      <c r="DL191" s="181"/>
      <c r="DM191" s="181"/>
      <c r="DN191" s="181"/>
      <c r="DO191" s="181"/>
      <c r="DP191" s="181"/>
      <c r="DQ191" s="181"/>
      <c r="DR191" s="181"/>
      <c r="DS191" s="181"/>
      <c r="DT191" s="181"/>
      <c r="DU191" s="181"/>
      <c r="DV191" s="181"/>
      <c r="DW191" s="181"/>
      <c r="DX191" s="181"/>
      <c r="DY191" s="181"/>
      <c r="DZ191" s="181"/>
      <c r="EA191" s="181"/>
      <c r="EB191" s="181"/>
      <c r="EC191" s="181"/>
      <c r="ED191" s="181"/>
      <c r="EE191" s="181"/>
      <c r="EF191" s="181"/>
      <c r="EG191" s="181"/>
      <c r="EH191" s="181"/>
      <c r="EI191" s="181"/>
      <c r="EJ191" s="181"/>
      <c r="EK191" s="181"/>
      <c r="EL191" s="181"/>
      <c r="EM191" s="181"/>
      <c r="EN191" s="181"/>
      <c r="EO191" s="181"/>
      <c r="EP191" s="181"/>
      <c r="EQ191" s="181"/>
      <c r="ER191" s="181"/>
      <c r="ES191" s="181"/>
      <c r="ET191" s="181"/>
      <c r="EU191" s="181"/>
      <c r="EV191" s="181"/>
      <c r="EW191" s="181"/>
      <c r="EX191" s="181"/>
      <c r="EY191" s="181"/>
      <c r="EZ191" s="181"/>
      <c r="FA191" s="181"/>
      <c r="FB191" s="181"/>
      <c r="FC191" s="181"/>
      <c r="FD191" s="181"/>
      <c r="FE191" s="181"/>
      <c r="FF191" s="181"/>
      <c r="FG191" s="181"/>
      <c r="FH191" s="181"/>
      <c r="FI191" s="181"/>
      <c r="FJ191" s="181"/>
      <c r="FK191" s="181"/>
      <c r="FL191" s="181"/>
      <c r="FM191" s="181"/>
      <c r="FN191" s="181"/>
      <c r="FO191" s="181"/>
      <c r="FP191" s="181"/>
      <c r="FQ191" s="181"/>
      <c r="FR191" s="181"/>
      <c r="FS191" s="181"/>
      <c r="FT191" s="181"/>
      <c r="FU191" s="181"/>
      <c r="FV191" s="181"/>
      <c r="FW191" s="181"/>
      <c r="FX191" s="181"/>
      <c r="FY191" s="181"/>
      <c r="FZ191" s="181"/>
      <c r="GA191" s="181"/>
      <c r="GB191" s="181"/>
      <c r="GC191" s="181"/>
      <c r="GD191" s="181"/>
      <c r="GE191" s="181"/>
      <c r="GF191" s="181"/>
      <c r="GG191" s="181"/>
      <c r="GH191" s="181"/>
      <c r="GI191" s="181"/>
      <c r="GJ191" s="181"/>
      <c r="GK191" s="181"/>
      <c r="GL191" s="181"/>
      <c r="GM191" s="181"/>
      <c r="GN191" s="181"/>
      <c r="GO191" s="181"/>
      <c r="GP191" s="181"/>
      <c r="GQ191" s="181"/>
      <c r="GR191" s="181"/>
      <c r="GS191" s="181"/>
      <c r="GT191" s="181"/>
      <c r="GU191" s="181"/>
      <c r="GV191" s="181"/>
      <c r="GW191" s="181"/>
      <c r="GX191" s="181"/>
      <c r="GY191" s="181"/>
      <c r="GZ191" s="181"/>
      <c r="HA191" s="181"/>
      <c r="HB191" s="181"/>
      <c r="HC191" s="181"/>
      <c r="HD191" s="181"/>
      <c r="HE191" s="181"/>
      <c r="HF191" s="181"/>
      <c r="HG191" s="181"/>
      <c r="HH191" s="181"/>
      <c r="HI191" s="181"/>
      <c r="HJ191" s="181"/>
      <c r="HK191" s="181"/>
      <c r="HL191" s="181"/>
      <c r="HM191" s="181"/>
      <c r="HN191" s="181"/>
      <c r="HO191" s="181"/>
      <c r="HP191" s="181"/>
      <c r="HQ191" s="181"/>
      <c r="HR191" s="181"/>
      <c r="HS191" s="181"/>
      <c r="HT191" s="181"/>
      <c r="HU191" s="181"/>
      <c r="HV191" s="181"/>
      <c r="HW191" s="181"/>
      <c r="HX191" s="181"/>
      <c r="HY191" s="181"/>
      <c r="HZ191" s="181"/>
      <c r="IA191" s="181"/>
      <c r="IB191" s="181"/>
      <c r="IC191" s="181"/>
      <c r="ID191" s="181"/>
      <c r="IE191" s="181"/>
      <c r="IF191" s="181"/>
      <c r="IG191" s="181"/>
      <c r="IH191" s="181"/>
      <c r="II191" s="181"/>
      <c r="IJ191" s="181"/>
      <c r="IK191" s="181"/>
      <c r="IL191" s="181"/>
      <c r="IM191" s="181"/>
      <c r="IN191" s="181"/>
      <c r="IO191" s="181"/>
      <c r="IP191" s="181"/>
      <c r="IQ191" s="181"/>
    </row>
    <row r="192" spans="1:251" ht="15.75" hidden="1" customHeight="1" x14ac:dyDescent="0.25">
      <c r="A192" s="292"/>
      <c r="B192" s="6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8"/>
      <c r="BO192" s="8"/>
      <c r="BP192" s="8"/>
      <c r="BQ192" s="7"/>
    </row>
    <row r="193" spans="1:251" ht="15.75" hidden="1" customHeight="1" x14ac:dyDescent="0.25">
      <c r="A193" s="292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1"/>
      <c r="BO193" s="11"/>
      <c r="BP193" s="11"/>
      <c r="BQ193" s="10"/>
    </row>
    <row r="194" spans="1:251" ht="15.75" hidden="1" customHeight="1" x14ac:dyDescent="0.25">
      <c r="A194" s="292"/>
      <c r="B194" s="6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8"/>
      <c r="BO194" s="8"/>
      <c r="BP194" s="8"/>
      <c r="BQ194" s="7"/>
    </row>
    <row r="195" spans="1:251" ht="15.75" hidden="1" customHeight="1" thickBot="1" x14ac:dyDescent="0.3">
      <c r="A195" s="292"/>
      <c r="B195" s="110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1"/>
      <c r="BO195" s="11"/>
      <c r="BP195" s="11"/>
      <c r="BQ195" s="10"/>
    </row>
    <row r="196" spans="1:251" ht="15.75" customHeight="1" thickTop="1" x14ac:dyDescent="0.25">
      <c r="A196" s="244" t="s">
        <v>124</v>
      </c>
      <c r="B196" s="63" t="s">
        <v>128</v>
      </c>
      <c r="C196" s="17">
        <f>C184+C186+C188+C190+C192+C194</f>
        <v>0</v>
      </c>
      <c r="D196" s="17">
        <f t="shared" ref="D196:I196" si="91">D184+D186+D188+D190+D192+D194</f>
        <v>0</v>
      </c>
      <c r="E196" s="17">
        <f t="shared" si="91"/>
        <v>0</v>
      </c>
      <c r="F196" s="17">
        <f t="shared" si="91"/>
        <v>0</v>
      </c>
      <c r="G196" s="17">
        <f t="shared" si="91"/>
        <v>0</v>
      </c>
      <c r="H196" s="17">
        <f t="shared" si="91"/>
        <v>0</v>
      </c>
      <c r="I196" s="17">
        <f t="shared" si="91"/>
        <v>0</v>
      </c>
      <c r="J196" s="17">
        <f t="shared" ref="J196:BQ196" si="92">J184+J186+J188+J190+J192+J194</f>
        <v>0</v>
      </c>
      <c r="K196" s="17">
        <f t="shared" si="92"/>
        <v>90.7</v>
      </c>
      <c r="L196" s="17">
        <f t="shared" si="92"/>
        <v>30</v>
      </c>
      <c r="M196" s="17">
        <f t="shared" si="92"/>
        <v>0</v>
      </c>
      <c r="N196" s="17">
        <f t="shared" si="92"/>
        <v>0</v>
      </c>
      <c r="O196" s="17">
        <f t="shared" si="92"/>
        <v>0</v>
      </c>
      <c r="P196" s="17">
        <f t="shared" si="92"/>
        <v>0</v>
      </c>
      <c r="Q196" s="17">
        <f t="shared" si="92"/>
        <v>0</v>
      </c>
      <c r="R196" s="17">
        <f t="shared" si="92"/>
        <v>0</v>
      </c>
      <c r="S196" s="17">
        <f t="shared" si="92"/>
        <v>0</v>
      </c>
      <c r="T196" s="17">
        <f t="shared" si="92"/>
        <v>0</v>
      </c>
      <c r="U196" s="17">
        <f t="shared" si="92"/>
        <v>0.1</v>
      </c>
      <c r="V196" s="17">
        <f t="shared" si="92"/>
        <v>0</v>
      </c>
      <c r="W196" s="17">
        <f t="shared" si="92"/>
        <v>0</v>
      </c>
      <c r="X196" s="17">
        <f t="shared" si="92"/>
        <v>0</v>
      </c>
      <c r="Y196" s="17">
        <f t="shared" si="92"/>
        <v>0</v>
      </c>
      <c r="Z196" s="17">
        <f t="shared" si="92"/>
        <v>0</v>
      </c>
      <c r="AA196" s="17">
        <f t="shared" si="92"/>
        <v>0</v>
      </c>
      <c r="AB196" s="17">
        <f t="shared" si="92"/>
        <v>0</v>
      </c>
      <c r="AC196" s="17">
        <f t="shared" si="92"/>
        <v>0</v>
      </c>
      <c r="AD196" s="17">
        <f t="shared" si="92"/>
        <v>0</v>
      </c>
      <c r="AE196" s="17">
        <f t="shared" si="92"/>
        <v>0</v>
      </c>
      <c r="AF196" s="17">
        <f t="shared" si="92"/>
        <v>0</v>
      </c>
      <c r="AG196" s="17">
        <f t="shared" si="92"/>
        <v>0</v>
      </c>
      <c r="AH196" s="17">
        <f t="shared" si="92"/>
        <v>0</v>
      </c>
      <c r="AI196" s="17">
        <f t="shared" si="92"/>
        <v>0</v>
      </c>
      <c r="AJ196" s="17">
        <f t="shared" si="92"/>
        <v>0</v>
      </c>
      <c r="AK196" s="17">
        <f t="shared" si="92"/>
        <v>0</v>
      </c>
      <c r="AL196" s="17">
        <f t="shared" si="92"/>
        <v>0</v>
      </c>
      <c r="AM196" s="17">
        <f t="shared" si="92"/>
        <v>0</v>
      </c>
      <c r="AN196" s="17">
        <f t="shared" si="92"/>
        <v>0</v>
      </c>
      <c r="AO196" s="17">
        <f>AO184+AO186+AO188+AO190+AO192+AO194</f>
        <v>0</v>
      </c>
      <c r="AP196" s="17">
        <f t="shared" si="92"/>
        <v>200</v>
      </c>
      <c r="AQ196" s="17">
        <f>AQ184+AQ186+AQ188+AQ190+AQ192+AQ194</f>
        <v>0</v>
      </c>
      <c r="AR196" s="17">
        <f t="shared" si="92"/>
        <v>0</v>
      </c>
      <c r="AS196" s="17">
        <f t="shared" si="92"/>
        <v>0</v>
      </c>
      <c r="AT196" s="17">
        <f t="shared" si="92"/>
        <v>0</v>
      </c>
      <c r="AU196" s="17">
        <f t="shared" si="92"/>
        <v>15.6</v>
      </c>
      <c r="AV196" s="17">
        <f t="shared" si="92"/>
        <v>0</v>
      </c>
      <c r="AW196" s="17">
        <f t="shared" si="92"/>
        <v>0</v>
      </c>
      <c r="AX196" s="17">
        <f t="shared" si="92"/>
        <v>0</v>
      </c>
      <c r="AY196" s="17">
        <f t="shared" si="92"/>
        <v>0</v>
      </c>
      <c r="AZ196" s="17">
        <f t="shared" si="92"/>
        <v>0</v>
      </c>
      <c r="BA196" s="17">
        <f t="shared" si="92"/>
        <v>0</v>
      </c>
      <c r="BB196" s="17">
        <f t="shared" si="92"/>
        <v>0</v>
      </c>
      <c r="BC196" s="17">
        <f t="shared" si="92"/>
        <v>0</v>
      </c>
      <c r="BD196" s="17">
        <f>BD184+BD186+BD188+BD190+BD192+BD194</f>
        <v>0</v>
      </c>
      <c r="BE196" s="17"/>
      <c r="BF196" s="17">
        <f t="shared" si="92"/>
        <v>0</v>
      </c>
      <c r="BG196" s="17">
        <f t="shared" si="92"/>
        <v>0</v>
      </c>
      <c r="BH196" s="17">
        <v>0</v>
      </c>
      <c r="BI196" s="17">
        <f t="shared" si="92"/>
        <v>5.6</v>
      </c>
      <c r="BJ196" s="17">
        <f t="shared" si="92"/>
        <v>0</v>
      </c>
      <c r="BK196" s="17">
        <f t="shared" si="92"/>
        <v>0</v>
      </c>
      <c r="BL196" s="17">
        <f t="shared" si="92"/>
        <v>0</v>
      </c>
      <c r="BM196" s="17">
        <f t="shared" si="92"/>
        <v>0</v>
      </c>
      <c r="BN196" s="17">
        <f t="shared" si="92"/>
        <v>0</v>
      </c>
      <c r="BO196" s="17">
        <f t="shared" si="92"/>
        <v>0</v>
      </c>
      <c r="BP196" s="17">
        <f>BP184+BP186+BP188+BP190+BP192+BP194</f>
        <v>0</v>
      </c>
      <c r="BQ196" s="17">
        <f t="shared" si="92"/>
        <v>5</v>
      </c>
    </row>
    <row r="197" spans="1:251" ht="15.75" customHeight="1" thickBot="1" x14ac:dyDescent="0.3">
      <c r="A197" s="245"/>
      <c r="B197" s="64" t="s">
        <v>130</v>
      </c>
      <c r="C197" s="18">
        <f>C185+C187+C189+C191+C193+C195</f>
        <v>0</v>
      </c>
      <c r="D197" s="18">
        <f t="shared" ref="D197:I197" si="93">D185+D187+D189+D191+D193+D195</f>
        <v>0</v>
      </c>
      <c r="E197" s="18">
        <f t="shared" si="93"/>
        <v>0</v>
      </c>
      <c r="F197" s="18">
        <f t="shared" si="93"/>
        <v>0</v>
      </c>
      <c r="G197" s="18">
        <f t="shared" si="93"/>
        <v>0</v>
      </c>
      <c r="H197" s="18">
        <f t="shared" si="93"/>
        <v>0</v>
      </c>
      <c r="I197" s="18">
        <f t="shared" si="93"/>
        <v>0</v>
      </c>
      <c r="J197" s="18">
        <f t="shared" ref="J197:BQ197" si="94">J185+J187+J189+J191+J193+J195</f>
        <v>0</v>
      </c>
      <c r="K197" s="18">
        <f t="shared" si="94"/>
        <v>108.8</v>
      </c>
      <c r="L197" s="18">
        <f t="shared" si="94"/>
        <v>30</v>
      </c>
      <c r="M197" s="18">
        <f t="shared" si="94"/>
        <v>0</v>
      </c>
      <c r="N197" s="18">
        <f t="shared" si="94"/>
        <v>0</v>
      </c>
      <c r="O197" s="18">
        <f t="shared" si="94"/>
        <v>0</v>
      </c>
      <c r="P197" s="18">
        <f t="shared" si="94"/>
        <v>0</v>
      </c>
      <c r="Q197" s="18">
        <f t="shared" si="94"/>
        <v>0</v>
      </c>
      <c r="R197" s="18">
        <f t="shared" si="94"/>
        <v>0</v>
      </c>
      <c r="S197" s="18">
        <f t="shared" si="94"/>
        <v>0</v>
      </c>
      <c r="T197" s="18">
        <f t="shared" si="94"/>
        <v>0</v>
      </c>
      <c r="U197" s="18">
        <f t="shared" si="94"/>
        <v>0.1</v>
      </c>
      <c r="V197" s="18">
        <f t="shared" si="94"/>
        <v>0</v>
      </c>
      <c r="W197" s="18">
        <f t="shared" si="94"/>
        <v>0</v>
      </c>
      <c r="X197" s="18">
        <f t="shared" si="94"/>
        <v>0</v>
      </c>
      <c r="Y197" s="18">
        <f t="shared" si="94"/>
        <v>0</v>
      </c>
      <c r="Z197" s="18">
        <f t="shared" si="94"/>
        <v>0</v>
      </c>
      <c r="AA197" s="18">
        <f t="shared" si="94"/>
        <v>0</v>
      </c>
      <c r="AB197" s="18">
        <f t="shared" si="94"/>
        <v>0</v>
      </c>
      <c r="AC197" s="18">
        <f t="shared" si="94"/>
        <v>0</v>
      </c>
      <c r="AD197" s="18">
        <f t="shared" si="94"/>
        <v>0</v>
      </c>
      <c r="AE197" s="18">
        <f t="shared" si="94"/>
        <v>0</v>
      </c>
      <c r="AF197" s="18">
        <f t="shared" si="94"/>
        <v>0</v>
      </c>
      <c r="AG197" s="18">
        <f t="shared" si="94"/>
        <v>0</v>
      </c>
      <c r="AH197" s="18">
        <f t="shared" si="94"/>
        <v>0</v>
      </c>
      <c r="AI197" s="18">
        <f t="shared" si="94"/>
        <v>0</v>
      </c>
      <c r="AJ197" s="18">
        <f t="shared" si="94"/>
        <v>0</v>
      </c>
      <c r="AK197" s="18">
        <f t="shared" si="94"/>
        <v>0</v>
      </c>
      <c r="AL197" s="18">
        <f t="shared" si="94"/>
        <v>0</v>
      </c>
      <c r="AM197" s="18">
        <f t="shared" si="94"/>
        <v>0</v>
      </c>
      <c r="AN197" s="18">
        <f t="shared" si="94"/>
        <v>0</v>
      </c>
      <c r="AO197" s="18">
        <f>AO185+AO187+AO189+AO191+AO193+AO195</f>
        <v>0</v>
      </c>
      <c r="AP197" s="18">
        <f t="shared" si="94"/>
        <v>200</v>
      </c>
      <c r="AQ197" s="18">
        <f>AQ185+AQ187+AQ189+AQ191+AQ193+AQ195</f>
        <v>0</v>
      </c>
      <c r="AR197" s="18">
        <f t="shared" si="94"/>
        <v>0</v>
      </c>
      <c r="AS197" s="18">
        <f t="shared" si="94"/>
        <v>0</v>
      </c>
      <c r="AT197" s="18">
        <f t="shared" si="94"/>
        <v>0</v>
      </c>
      <c r="AU197" s="18">
        <f t="shared" si="94"/>
        <v>18.7</v>
      </c>
      <c r="AV197" s="18">
        <f t="shared" si="94"/>
        <v>0</v>
      </c>
      <c r="AW197" s="18">
        <f t="shared" si="94"/>
        <v>0</v>
      </c>
      <c r="AX197" s="18">
        <f t="shared" si="94"/>
        <v>0</v>
      </c>
      <c r="AY197" s="18">
        <f t="shared" si="94"/>
        <v>0</v>
      </c>
      <c r="AZ197" s="18">
        <f t="shared" si="94"/>
        <v>0</v>
      </c>
      <c r="BA197" s="18">
        <f t="shared" si="94"/>
        <v>0</v>
      </c>
      <c r="BB197" s="18">
        <f t="shared" si="94"/>
        <v>0</v>
      </c>
      <c r="BC197" s="18">
        <f t="shared" si="94"/>
        <v>0</v>
      </c>
      <c r="BD197" s="18">
        <f>BD185+BD187+BD189+BD191+BD193+BD195</f>
        <v>0</v>
      </c>
      <c r="BE197" s="18"/>
      <c r="BF197" s="18">
        <f t="shared" si="94"/>
        <v>0</v>
      </c>
      <c r="BG197" s="18">
        <f t="shared" si="94"/>
        <v>0</v>
      </c>
      <c r="BH197" s="18">
        <v>0</v>
      </c>
      <c r="BI197" s="18">
        <f t="shared" si="94"/>
        <v>6.7</v>
      </c>
      <c r="BJ197" s="18">
        <f t="shared" si="94"/>
        <v>0</v>
      </c>
      <c r="BK197" s="18">
        <f t="shared" si="94"/>
        <v>0</v>
      </c>
      <c r="BL197" s="18">
        <f t="shared" si="94"/>
        <v>0</v>
      </c>
      <c r="BM197" s="18">
        <f t="shared" si="94"/>
        <v>0</v>
      </c>
      <c r="BN197" s="18">
        <f t="shared" si="94"/>
        <v>0</v>
      </c>
      <c r="BO197" s="18">
        <f t="shared" si="94"/>
        <v>0</v>
      </c>
      <c r="BP197" s="18">
        <f>BP185+BP187+BP189+BP191+BP193+BP195</f>
        <v>70</v>
      </c>
      <c r="BQ197" s="18">
        <f t="shared" si="94"/>
        <v>6</v>
      </c>
    </row>
    <row r="198" spans="1:251" ht="15.75" customHeight="1" thickTop="1" x14ac:dyDescent="0.25">
      <c r="A198" s="245"/>
      <c r="B198" s="74" t="s">
        <v>173</v>
      </c>
      <c r="C198" s="75">
        <v>48.5</v>
      </c>
      <c r="D198" s="75"/>
      <c r="E198" s="75"/>
      <c r="F198" s="75">
        <v>166.6</v>
      </c>
      <c r="G198" s="75"/>
      <c r="H198" s="75">
        <v>54</v>
      </c>
      <c r="I198" s="75"/>
      <c r="J198" s="75">
        <v>156</v>
      </c>
      <c r="K198" s="75">
        <v>262</v>
      </c>
      <c r="L198" s="75">
        <v>210</v>
      </c>
      <c r="M198" s="75">
        <v>390</v>
      </c>
      <c r="N198" s="75">
        <v>400</v>
      </c>
      <c r="O198" s="75">
        <v>180</v>
      </c>
      <c r="P198" s="75">
        <v>233</v>
      </c>
      <c r="Q198" s="75">
        <v>254</v>
      </c>
      <c r="R198" s="75">
        <v>117</v>
      </c>
      <c r="S198" s="75"/>
      <c r="T198" s="75">
        <v>155</v>
      </c>
      <c r="U198" s="75">
        <v>7.2</v>
      </c>
      <c r="V198" s="75">
        <v>26.5</v>
      </c>
      <c r="W198" s="75">
        <v>44</v>
      </c>
      <c r="X198" s="75">
        <v>13.5</v>
      </c>
      <c r="Y198" s="75">
        <v>23</v>
      </c>
      <c r="Z198" s="75">
        <v>22</v>
      </c>
      <c r="AA198" s="75"/>
      <c r="AB198" s="75"/>
      <c r="AC198" s="75">
        <v>60</v>
      </c>
      <c r="AD198" s="75">
        <v>60</v>
      </c>
      <c r="AE198" s="75"/>
      <c r="AF198" s="75">
        <v>115</v>
      </c>
      <c r="AG198" s="75">
        <v>75</v>
      </c>
      <c r="AH198" s="75">
        <v>80.599999999999994</v>
      </c>
      <c r="AI198" s="75">
        <v>26</v>
      </c>
      <c r="AJ198" s="75">
        <v>70</v>
      </c>
      <c r="AK198" s="75">
        <v>82</v>
      </c>
      <c r="AL198" s="75">
        <v>123.3</v>
      </c>
      <c r="AM198" s="75">
        <v>202</v>
      </c>
      <c r="AN198" s="75"/>
      <c r="AO198" s="75"/>
      <c r="AP198" s="75">
        <v>17.3</v>
      </c>
      <c r="AQ198" s="75">
        <v>12.6</v>
      </c>
      <c r="AR198" s="75">
        <v>49</v>
      </c>
      <c r="AS198" s="75">
        <v>22</v>
      </c>
      <c r="AT198" s="75">
        <v>51</v>
      </c>
      <c r="AU198" s="75">
        <v>30</v>
      </c>
      <c r="AV198" s="75">
        <v>29</v>
      </c>
      <c r="AW198" s="75">
        <v>45</v>
      </c>
      <c r="AX198" s="75"/>
      <c r="AY198" s="75">
        <v>36</v>
      </c>
      <c r="AZ198" s="75">
        <v>90.5</v>
      </c>
      <c r="BA198" s="75">
        <v>24</v>
      </c>
      <c r="BB198" s="75">
        <v>37</v>
      </c>
      <c r="BC198" s="75">
        <v>42</v>
      </c>
      <c r="BD198" s="75"/>
      <c r="BE198" s="75"/>
      <c r="BF198" s="75">
        <v>109</v>
      </c>
      <c r="BG198" s="75">
        <v>252.6</v>
      </c>
      <c r="BH198" s="75">
        <v>12</v>
      </c>
      <c r="BI198" s="75">
        <v>53</v>
      </c>
      <c r="BJ198" s="75">
        <v>220</v>
      </c>
      <c r="BK198" s="75">
        <v>300</v>
      </c>
      <c r="BL198" s="75">
        <v>80</v>
      </c>
      <c r="BM198" s="75">
        <v>180</v>
      </c>
      <c r="BN198" s="75"/>
      <c r="BO198" s="75">
        <v>250</v>
      </c>
      <c r="BP198" s="75"/>
      <c r="BQ198" s="75">
        <v>132.19999999999999</v>
      </c>
      <c r="BR198" s="185"/>
    </row>
    <row r="199" spans="1:251" ht="15.75" customHeight="1" x14ac:dyDescent="0.25">
      <c r="A199" s="245"/>
      <c r="B199" s="66" t="s">
        <v>128</v>
      </c>
      <c r="C199" s="67">
        <f>C196*C198/1000</f>
        <v>0</v>
      </c>
      <c r="D199" s="67">
        <f t="shared" ref="D199:I199" si="95">D196*D198/1000</f>
        <v>0</v>
      </c>
      <c r="E199" s="67">
        <f t="shared" si="95"/>
        <v>0</v>
      </c>
      <c r="F199" s="67">
        <f t="shared" si="95"/>
        <v>0</v>
      </c>
      <c r="G199" s="67">
        <f t="shared" si="95"/>
        <v>0</v>
      </c>
      <c r="H199" s="67">
        <f t="shared" si="95"/>
        <v>0</v>
      </c>
      <c r="I199" s="67">
        <f t="shared" si="95"/>
        <v>0</v>
      </c>
      <c r="J199" s="67">
        <f t="shared" ref="J199:T199" si="96">J196*J198/1000</f>
        <v>0</v>
      </c>
      <c r="K199" s="67">
        <f t="shared" si="96"/>
        <v>23.8</v>
      </c>
      <c r="L199" s="67">
        <f t="shared" si="96"/>
        <v>6.3</v>
      </c>
      <c r="M199" s="67">
        <f t="shared" si="96"/>
        <v>0</v>
      </c>
      <c r="N199" s="67">
        <f t="shared" si="96"/>
        <v>0</v>
      </c>
      <c r="O199" s="67">
        <f t="shared" si="96"/>
        <v>0</v>
      </c>
      <c r="P199" s="67">
        <f t="shared" si="96"/>
        <v>0</v>
      </c>
      <c r="Q199" s="67">
        <f t="shared" si="96"/>
        <v>0</v>
      </c>
      <c r="R199" s="67">
        <f t="shared" si="96"/>
        <v>0</v>
      </c>
      <c r="S199" s="67">
        <f t="shared" si="96"/>
        <v>0</v>
      </c>
      <c r="T199" s="67">
        <f t="shared" si="96"/>
        <v>0</v>
      </c>
      <c r="U199" s="67">
        <f>U196*U198</f>
        <v>0.7</v>
      </c>
      <c r="V199" s="67">
        <f t="shared" ref="V199:BL199" si="97">V196*V198/1000</f>
        <v>0</v>
      </c>
      <c r="W199" s="67">
        <f t="shared" si="97"/>
        <v>0</v>
      </c>
      <c r="X199" s="67">
        <f t="shared" si="97"/>
        <v>0</v>
      </c>
      <c r="Y199" s="67">
        <f t="shared" si="97"/>
        <v>0</v>
      </c>
      <c r="Z199" s="67">
        <f t="shared" si="97"/>
        <v>0</v>
      </c>
      <c r="AA199" s="67">
        <f t="shared" si="97"/>
        <v>0</v>
      </c>
      <c r="AB199" s="67">
        <f t="shared" si="97"/>
        <v>0</v>
      </c>
      <c r="AC199" s="67">
        <f t="shared" si="97"/>
        <v>0</v>
      </c>
      <c r="AD199" s="67">
        <f t="shared" si="97"/>
        <v>0</v>
      </c>
      <c r="AE199" s="67">
        <f t="shared" si="97"/>
        <v>0</v>
      </c>
      <c r="AF199" s="67">
        <f t="shared" si="97"/>
        <v>0</v>
      </c>
      <c r="AG199" s="67">
        <f t="shared" si="97"/>
        <v>0</v>
      </c>
      <c r="AH199" s="67">
        <f t="shared" si="97"/>
        <v>0</v>
      </c>
      <c r="AI199" s="67">
        <f t="shared" si="97"/>
        <v>0</v>
      </c>
      <c r="AJ199" s="67">
        <f t="shared" si="97"/>
        <v>0</v>
      </c>
      <c r="AK199" s="67">
        <f t="shared" si="97"/>
        <v>0</v>
      </c>
      <c r="AL199" s="67">
        <f t="shared" si="97"/>
        <v>0</v>
      </c>
      <c r="AM199" s="67">
        <f t="shared" si="97"/>
        <v>0</v>
      </c>
      <c r="AN199" s="67">
        <f t="shared" si="97"/>
        <v>0</v>
      </c>
      <c r="AO199" s="67">
        <f>AO196*AO198/1000</f>
        <v>0</v>
      </c>
      <c r="AP199" s="67">
        <f t="shared" si="97"/>
        <v>3.5</v>
      </c>
      <c r="AQ199" s="67">
        <f>AQ196*AQ198/1000</f>
        <v>0</v>
      </c>
      <c r="AR199" s="67">
        <f t="shared" si="97"/>
        <v>0</v>
      </c>
      <c r="AS199" s="67">
        <f t="shared" si="97"/>
        <v>0</v>
      </c>
      <c r="AT199" s="67">
        <f t="shared" si="97"/>
        <v>0</v>
      </c>
      <c r="AU199" s="67">
        <f t="shared" si="97"/>
        <v>0.5</v>
      </c>
      <c r="AV199" s="67">
        <f t="shared" si="97"/>
        <v>0</v>
      </c>
      <c r="AW199" s="67">
        <f t="shared" si="97"/>
        <v>0</v>
      </c>
      <c r="AX199" s="67">
        <f t="shared" si="97"/>
        <v>0</v>
      </c>
      <c r="AY199" s="67">
        <f t="shared" si="97"/>
        <v>0</v>
      </c>
      <c r="AZ199" s="67">
        <f t="shared" si="97"/>
        <v>0</v>
      </c>
      <c r="BA199" s="67">
        <f t="shared" si="97"/>
        <v>0</v>
      </c>
      <c r="BB199" s="67">
        <f t="shared" si="97"/>
        <v>0</v>
      </c>
      <c r="BC199" s="67">
        <f t="shared" si="97"/>
        <v>0</v>
      </c>
      <c r="BD199" s="67">
        <f>BD196*BD198/1000</f>
        <v>0</v>
      </c>
      <c r="BE199" s="67"/>
      <c r="BF199" s="67">
        <f t="shared" si="97"/>
        <v>0</v>
      </c>
      <c r="BG199" s="67">
        <f t="shared" si="97"/>
        <v>0</v>
      </c>
      <c r="BH199" s="67">
        <f t="shared" si="97"/>
        <v>0</v>
      </c>
      <c r="BI199" s="67">
        <f t="shared" si="97"/>
        <v>0.3</v>
      </c>
      <c r="BJ199" s="67">
        <f t="shared" si="97"/>
        <v>0</v>
      </c>
      <c r="BK199" s="67">
        <f t="shared" si="97"/>
        <v>0</v>
      </c>
      <c r="BL199" s="67">
        <f t="shared" si="97"/>
        <v>0</v>
      </c>
      <c r="BM199" s="67">
        <f>BM196*BM198/1000</f>
        <v>0</v>
      </c>
      <c r="BN199" s="67">
        <f>BN196*BN198/1000</f>
        <v>0</v>
      </c>
      <c r="BO199" s="67">
        <f>BO196*BO198/1000</f>
        <v>0</v>
      </c>
      <c r="BP199" s="67">
        <f>BP196*BP198/1000</f>
        <v>0</v>
      </c>
      <c r="BQ199" s="67">
        <f>BQ196*BQ198/920</f>
        <v>0.7</v>
      </c>
      <c r="BR199" s="186">
        <f>SUM(C199:BQ199)</f>
        <v>35.799999999999997</v>
      </c>
    </row>
    <row r="200" spans="1:251" ht="15.75" customHeight="1" thickBot="1" x14ac:dyDescent="0.3">
      <c r="A200" s="246"/>
      <c r="B200" s="64" t="s">
        <v>130</v>
      </c>
      <c r="C200" s="18">
        <f>C197*C198/1000</f>
        <v>0</v>
      </c>
      <c r="D200" s="18">
        <f t="shared" ref="D200:I200" si="98">D197*D198/1000</f>
        <v>0</v>
      </c>
      <c r="E200" s="18">
        <f t="shared" si="98"/>
        <v>0</v>
      </c>
      <c r="F200" s="18">
        <f t="shared" si="98"/>
        <v>0</v>
      </c>
      <c r="G200" s="18">
        <f t="shared" si="98"/>
        <v>0</v>
      </c>
      <c r="H200" s="18">
        <f t="shared" si="98"/>
        <v>0</v>
      </c>
      <c r="I200" s="18">
        <f t="shared" si="98"/>
        <v>0</v>
      </c>
      <c r="J200" s="18">
        <f t="shared" ref="J200:T200" si="99">J197*J198/1000</f>
        <v>0</v>
      </c>
      <c r="K200" s="18">
        <f t="shared" si="99"/>
        <v>28.5</v>
      </c>
      <c r="L200" s="18">
        <f t="shared" si="99"/>
        <v>6.3</v>
      </c>
      <c r="M200" s="18">
        <f t="shared" si="99"/>
        <v>0</v>
      </c>
      <c r="N200" s="18">
        <f t="shared" si="99"/>
        <v>0</v>
      </c>
      <c r="O200" s="18">
        <f t="shared" si="99"/>
        <v>0</v>
      </c>
      <c r="P200" s="18">
        <f t="shared" si="99"/>
        <v>0</v>
      </c>
      <c r="Q200" s="18">
        <f t="shared" si="99"/>
        <v>0</v>
      </c>
      <c r="R200" s="18">
        <f t="shared" si="99"/>
        <v>0</v>
      </c>
      <c r="S200" s="18">
        <f t="shared" si="99"/>
        <v>0</v>
      </c>
      <c r="T200" s="18">
        <f t="shared" si="99"/>
        <v>0</v>
      </c>
      <c r="U200" s="18">
        <f>U197*U198</f>
        <v>0.7</v>
      </c>
      <c r="V200" s="18">
        <f t="shared" ref="V200:BL200" si="100">V197*V198/1000</f>
        <v>0</v>
      </c>
      <c r="W200" s="18">
        <f t="shared" si="100"/>
        <v>0</v>
      </c>
      <c r="X200" s="18">
        <f t="shared" si="100"/>
        <v>0</v>
      </c>
      <c r="Y200" s="18">
        <f t="shared" si="100"/>
        <v>0</v>
      </c>
      <c r="Z200" s="18">
        <f t="shared" si="100"/>
        <v>0</v>
      </c>
      <c r="AA200" s="18">
        <f t="shared" si="100"/>
        <v>0</v>
      </c>
      <c r="AB200" s="18">
        <f t="shared" si="100"/>
        <v>0</v>
      </c>
      <c r="AC200" s="18">
        <f t="shared" si="100"/>
        <v>0</v>
      </c>
      <c r="AD200" s="18">
        <f t="shared" si="100"/>
        <v>0</v>
      </c>
      <c r="AE200" s="18">
        <f t="shared" si="100"/>
        <v>0</v>
      </c>
      <c r="AF200" s="18">
        <f t="shared" si="100"/>
        <v>0</v>
      </c>
      <c r="AG200" s="18">
        <f t="shared" si="100"/>
        <v>0</v>
      </c>
      <c r="AH200" s="18">
        <f t="shared" si="100"/>
        <v>0</v>
      </c>
      <c r="AI200" s="18">
        <f t="shared" si="100"/>
        <v>0</v>
      </c>
      <c r="AJ200" s="18">
        <f t="shared" si="100"/>
        <v>0</v>
      </c>
      <c r="AK200" s="18">
        <f t="shared" si="100"/>
        <v>0</v>
      </c>
      <c r="AL200" s="18">
        <f t="shared" si="100"/>
        <v>0</v>
      </c>
      <c r="AM200" s="18">
        <f t="shared" si="100"/>
        <v>0</v>
      </c>
      <c r="AN200" s="18">
        <f t="shared" si="100"/>
        <v>0</v>
      </c>
      <c r="AO200" s="18">
        <f>AO197*AO198/1000</f>
        <v>0</v>
      </c>
      <c r="AP200" s="18">
        <f t="shared" si="100"/>
        <v>3.5</v>
      </c>
      <c r="AQ200" s="18">
        <f>AQ197*AQ198/1000</f>
        <v>0</v>
      </c>
      <c r="AR200" s="18">
        <f t="shared" si="100"/>
        <v>0</v>
      </c>
      <c r="AS200" s="18">
        <f t="shared" si="100"/>
        <v>0</v>
      </c>
      <c r="AT200" s="18">
        <f t="shared" si="100"/>
        <v>0</v>
      </c>
      <c r="AU200" s="18">
        <f t="shared" si="100"/>
        <v>0.6</v>
      </c>
      <c r="AV200" s="18">
        <f t="shared" si="100"/>
        <v>0</v>
      </c>
      <c r="AW200" s="18">
        <f t="shared" si="100"/>
        <v>0</v>
      </c>
      <c r="AX200" s="18">
        <f t="shared" si="100"/>
        <v>0</v>
      </c>
      <c r="AY200" s="18">
        <f t="shared" si="100"/>
        <v>0</v>
      </c>
      <c r="AZ200" s="18">
        <f t="shared" si="100"/>
        <v>0</v>
      </c>
      <c r="BA200" s="18">
        <f t="shared" si="100"/>
        <v>0</v>
      </c>
      <c r="BB200" s="18">
        <f t="shared" si="100"/>
        <v>0</v>
      </c>
      <c r="BC200" s="18">
        <f t="shared" si="100"/>
        <v>0</v>
      </c>
      <c r="BD200" s="18">
        <f>BD197*BD198/1000</f>
        <v>0</v>
      </c>
      <c r="BE200" s="18"/>
      <c r="BF200" s="18">
        <f t="shared" si="100"/>
        <v>0</v>
      </c>
      <c r="BG200" s="18">
        <f t="shared" si="100"/>
        <v>0</v>
      </c>
      <c r="BH200" s="18">
        <f t="shared" si="100"/>
        <v>0</v>
      </c>
      <c r="BI200" s="18">
        <f t="shared" si="100"/>
        <v>0.4</v>
      </c>
      <c r="BJ200" s="18">
        <f t="shared" si="100"/>
        <v>0</v>
      </c>
      <c r="BK200" s="18">
        <f t="shared" si="100"/>
        <v>0</v>
      </c>
      <c r="BL200" s="18">
        <f t="shared" si="100"/>
        <v>0</v>
      </c>
      <c r="BM200" s="18">
        <f>BM197*BM198/1000</f>
        <v>0</v>
      </c>
      <c r="BN200" s="18">
        <f>BN197*BN198/1000</f>
        <v>0</v>
      </c>
      <c r="BO200" s="18">
        <f>BO197*BO198/1000</f>
        <v>0</v>
      </c>
      <c r="BP200" s="18">
        <f>BP197*BP198/1000</f>
        <v>0</v>
      </c>
      <c r="BQ200" s="18">
        <f>BQ197*BQ198/920</f>
        <v>0.9</v>
      </c>
      <c r="BR200" s="187">
        <f>SUM(C200:BQ200)</f>
        <v>40.9</v>
      </c>
    </row>
    <row r="201" spans="1:251" ht="15" customHeight="1" thickTop="1" x14ac:dyDescent="0.25">
      <c r="A201" s="294" t="s">
        <v>197</v>
      </c>
      <c r="B201" s="1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1"/>
      <c r="BO201" s="22"/>
      <c r="BP201" s="22"/>
      <c r="BQ201" s="20"/>
    </row>
    <row r="202" spans="1:251" ht="15" customHeight="1" x14ac:dyDescent="0.25">
      <c r="A202" s="236"/>
      <c r="B202" s="9">
        <v>80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23"/>
      <c r="BO202" s="11"/>
      <c r="BP202" s="11"/>
      <c r="BQ202" s="10"/>
    </row>
    <row r="203" spans="1:251" ht="15.75" customHeight="1" x14ac:dyDescent="0.25">
      <c r="A203" s="292" t="s">
        <v>73</v>
      </c>
      <c r="B203" s="6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8"/>
      <c r="BO203" s="8"/>
      <c r="BP203" s="8"/>
      <c r="BQ203" s="7"/>
    </row>
    <row r="204" spans="1:251" ht="15.75" customHeight="1" x14ac:dyDescent="0.25">
      <c r="A204" s="292"/>
      <c r="B204" s="9">
        <v>100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2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1"/>
      <c r="BO204" s="11"/>
      <c r="BP204" s="11"/>
      <c r="BQ204" s="10"/>
    </row>
    <row r="205" spans="1:251" ht="15.75" customHeight="1" x14ac:dyDescent="0.25">
      <c r="A205" s="236" t="s">
        <v>107</v>
      </c>
      <c r="B205" s="6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8"/>
      <c r="BO205" s="8"/>
      <c r="BP205" s="7"/>
      <c r="BQ205" s="7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</row>
    <row r="206" spans="1:251" ht="15" customHeight="1" x14ac:dyDescent="0.25">
      <c r="A206" s="292"/>
      <c r="B206" s="9">
        <v>50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1"/>
      <c r="BO206" s="11"/>
      <c r="BP206" s="10"/>
      <c r="BQ206" s="10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</row>
    <row r="207" spans="1:251" ht="15" customHeight="1" x14ac:dyDescent="0.25">
      <c r="A207" s="292" t="s">
        <v>101</v>
      </c>
      <c r="B207" s="6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8"/>
      <c r="BO207" s="8"/>
      <c r="BP207" s="8"/>
      <c r="BQ207" s="7"/>
    </row>
    <row r="208" spans="1:251" ht="15" customHeight="1" thickBot="1" x14ac:dyDescent="0.3">
      <c r="A208" s="292"/>
      <c r="B208" s="9">
        <v>200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0"/>
      <c r="BK208" s="10"/>
      <c r="BL208" s="10"/>
      <c r="BM208" s="10"/>
      <c r="BN208" s="11"/>
      <c r="BO208" s="11"/>
      <c r="BP208" s="11"/>
      <c r="BQ208" s="10"/>
    </row>
    <row r="209" spans="1:70" ht="15.75" hidden="1" customHeight="1" x14ac:dyDescent="0.25">
      <c r="A209" s="292"/>
      <c r="B209" s="6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8"/>
      <c r="BO209" s="8"/>
      <c r="BP209" s="8"/>
      <c r="BQ209" s="7"/>
    </row>
    <row r="210" spans="1:70" ht="15.75" hidden="1" customHeight="1" x14ac:dyDescent="0.25">
      <c r="A210" s="292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2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1"/>
      <c r="BO210" s="11"/>
      <c r="BP210" s="11"/>
      <c r="BQ210" s="10"/>
    </row>
    <row r="211" spans="1:70" ht="15.75" hidden="1" customHeight="1" x14ac:dyDescent="0.25">
      <c r="A211" s="389"/>
      <c r="B211" s="6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8"/>
      <c r="BO211" s="8"/>
      <c r="BP211" s="8"/>
      <c r="BQ211" s="7"/>
    </row>
    <row r="212" spans="1:70" ht="15.75" hidden="1" customHeight="1" x14ac:dyDescent="0.25">
      <c r="A212" s="390"/>
      <c r="B212" s="14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6"/>
      <c r="BO212" s="16"/>
      <c r="BP212" s="16"/>
      <c r="BQ212" s="15"/>
    </row>
    <row r="213" spans="1:70" ht="15.75" hidden="1" customHeight="1" x14ac:dyDescent="0.25">
      <c r="A213" s="292"/>
      <c r="B213" s="6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8"/>
      <c r="BO213" s="8"/>
      <c r="BP213" s="8"/>
      <c r="BQ213" s="7"/>
    </row>
    <row r="214" spans="1:70" ht="15.75" hidden="1" customHeight="1" x14ac:dyDescent="0.25">
      <c r="A214" s="292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1"/>
      <c r="BO214" s="11"/>
      <c r="BP214" s="11"/>
      <c r="BQ214" s="10"/>
    </row>
    <row r="215" spans="1:70" ht="15.75" hidden="1" customHeight="1" x14ac:dyDescent="0.25">
      <c r="A215" s="292"/>
      <c r="B215" s="6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8"/>
      <c r="BO215" s="8"/>
      <c r="BP215" s="8"/>
      <c r="BQ215" s="7"/>
    </row>
    <row r="216" spans="1:70" ht="15.75" hidden="1" customHeight="1" thickBot="1" x14ac:dyDescent="0.3">
      <c r="A216" s="292"/>
      <c r="B216" s="110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1"/>
      <c r="BO216" s="11"/>
      <c r="BP216" s="11"/>
      <c r="BQ216" s="10"/>
    </row>
    <row r="217" spans="1:70" ht="15.75" customHeight="1" thickTop="1" x14ac:dyDescent="0.25">
      <c r="A217" s="244" t="s">
        <v>127</v>
      </c>
      <c r="B217" s="63" t="s">
        <v>128</v>
      </c>
      <c r="C217" s="17">
        <f>C201+C203+C205+C207+C209+C211+C213+C215</f>
        <v>0</v>
      </c>
      <c r="D217" s="17">
        <f t="shared" ref="D217:I217" si="101">D201+D203+D205+D207+D209+D211+D213+D215</f>
        <v>0</v>
      </c>
      <c r="E217" s="17">
        <f t="shared" si="101"/>
        <v>0</v>
      </c>
      <c r="F217" s="17">
        <f t="shared" si="101"/>
        <v>0</v>
      </c>
      <c r="G217" s="17">
        <f t="shared" si="101"/>
        <v>0</v>
      </c>
      <c r="H217" s="17">
        <f t="shared" si="101"/>
        <v>0</v>
      </c>
      <c r="I217" s="17">
        <f t="shared" si="101"/>
        <v>0</v>
      </c>
      <c r="J217" s="17">
        <f t="shared" ref="J217:BQ218" si="102">J201+J203+J205+J207+J209+J211+J213+J215</f>
        <v>0</v>
      </c>
      <c r="K217" s="17">
        <f t="shared" si="102"/>
        <v>0</v>
      </c>
      <c r="L217" s="17">
        <f t="shared" si="102"/>
        <v>0</v>
      </c>
      <c r="M217" s="17">
        <f t="shared" si="102"/>
        <v>0</v>
      </c>
      <c r="N217" s="17">
        <f t="shared" si="102"/>
        <v>0</v>
      </c>
      <c r="O217" s="17">
        <f t="shared" si="102"/>
        <v>0</v>
      </c>
      <c r="P217" s="17">
        <f t="shared" si="102"/>
        <v>0</v>
      </c>
      <c r="Q217" s="17">
        <f t="shared" si="102"/>
        <v>0</v>
      </c>
      <c r="R217" s="17">
        <f t="shared" si="102"/>
        <v>0</v>
      </c>
      <c r="S217" s="17">
        <f t="shared" si="102"/>
        <v>0</v>
      </c>
      <c r="T217" s="17">
        <f t="shared" si="102"/>
        <v>0</v>
      </c>
      <c r="U217" s="17">
        <f t="shared" si="102"/>
        <v>0</v>
      </c>
      <c r="V217" s="17">
        <f t="shared" si="102"/>
        <v>0</v>
      </c>
      <c r="W217" s="17">
        <f t="shared" si="102"/>
        <v>0</v>
      </c>
      <c r="X217" s="17">
        <f t="shared" si="102"/>
        <v>0</v>
      </c>
      <c r="Y217" s="17">
        <f t="shared" si="102"/>
        <v>0</v>
      </c>
      <c r="Z217" s="17">
        <f t="shared" si="102"/>
        <v>0</v>
      </c>
      <c r="AA217" s="17">
        <f t="shared" si="102"/>
        <v>0</v>
      </c>
      <c r="AB217" s="17">
        <f t="shared" si="102"/>
        <v>0</v>
      </c>
      <c r="AC217" s="17">
        <f t="shared" si="102"/>
        <v>0</v>
      </c>
      <c r="AD217" s="17">
        <f t="shared" si="102"/>
        <v>0</v>
      </c>
      <c r="AE217" s="17">
        <f t="shared" si="102"/>
        <v>0</v>
      </c>
      <c r="AF217" s="17">
        <f t="shared" si="102"/>
        <v>0</v>
      </c>
      <c r="AG217" s="17">
        <f t="shared" si="102"/>
        <v>0</v>
      </c>
      <c r="AH217" s="17">
        <f t="shared" si="102"/>
        <v>0</v>
      </c>
      <c r="AI217" s="17">
        <f t="shared" si="102"/>
        <v>0</v>
      </c>
      <c r="AJ217" s="17">
        <f t="shared" si="102"/>
        <v>0</v>
      </c>
      <c r="AK217" s="17">
        <f t="shared" si="102"/>
        <v>0</v>
      </c>
      <c r="AL217" s="17">
        <f t="shared" si="102"/>
        <v>0</v>
      </c>
      <c r="AM217" s="17">
        <f t="shared" si="102"/>
        <v>0</v>
      </c>
      <c r="AN217" s="17">
        <f t="shared" si="102"/>
        <v>0</v>
      </c>
      <c r="AO217" s="17">
        <f>AO201+AO203+AO205+AO207+AO209+AO211+AO213+AO215</f>
        <v>0</v>
      </c>
      <c r="AP217" s="17">
        <f t="shared" si="102"/>
        <v>0</v>
      </c>
      <c r="AQ217" s="17">
        <f>AQ201+AQ203+AQ205+AQ207+AQ209+AQ211+AQ213+AQ215</f>
        <v>0</v>
      </c>
      <c r="AR217" s="17">
        <f t="shared" si="102"/>
        <v>0</v>
      </c>
      <c r="AS217" s="17">
        <f t="shared" si="102"/>
        <v>0</v>
      </c>
      <c r="AT217" s="17">
        <f t="shared" si="102"/>
        <v>0</v>
      </c>
      <c r="AU217" s="17">
        <f t="shared" si="102"/>
        <v>0</v>
      </c>
      <c r="AV217" s="17">
        <f t="shared" si="102"/>
        <v>0</v>
      </c>
      <c r="AW217" s="17">
        <f t="shared" si="102"/>
        <v>0</v>
      </c>
      <c r="AX217" s="17">
        <f t="shared" si="102"/>
        <v>0</v>
      </c>
      <c r="AY217" s="17">
        <f t="shared" si="102"/>
        <v>0</v>
      </c>
      <c r="AZ217" s="17">
        <f t="shared" si="102"/>
        <v>0</v>
      </c>
      <c r="BA217" s="17">
        <f t="shared" si="102"/>
        <v>0</v>
      </c>
      <c r="BB217" s="17">
        <f t="shared" si="102"/>
        <v>0</v>
      </c>
      <c r="BC217" s="17">
        <f t="shared" si="102"/>
        <v>0</v>
      </c>
      <c r="BD217" s="17">
        <f>BD201+BD203+BD205+BD207+BD209+BD211+BD213+BD215</f>
        <v>0</v>
      </c>
      <c r="BE217" s="17"/>
      <c r="BF217" s="17">
        <f t="shared" si="102"/>
        <v>0</v>
      </c>
      <c r="BG217" s="17">
        <f t="shared" si="102"/>
        <v>0</v>
      </c>
      <c r="BH217" s="17">
        <v>0</v>
      </c>
      <c r="BI217" s="17">
        <f t="shared" si="102"/>
        <v>0</v>
      </c>
      <c r="BJ217" s="17">
        <f t="shared" si="102"/>
        <v>0</v>
      </c>
      <c r="BK217" s="17">
        <f t="shared" si="102"/>
        <v>0</v>
      </c>
      <c r="BL217" s="17">
        <f t="shared" si="102"/>
        <v>0</v>
      </c>
      <c r="BM217" s="17">
        <f t="shared" si="102"/>
        <v>0</v>
      </c>
      <c r="BN217" s="17">
        <f t="shared" si="102"/>
        <v>0</v>
      </c>
      <c r="BO217" s="17">
        <f t="shared" si="102"/>
        <v>0</v>
      </c>
      <c r="BP217" s="17">
        <f>BP201+BP203+BP205+BP207+BP209+BP211+BP213+BP215</f>
        <v>0</v>
      </c>
      <c r="BQ217" s="17">
        <f t="shared" si="102"/>
        <v>0</v>
      </c>
    </row>
    <row r="218" spans="1:70" ht="15.75" customHeight="1" thickBot="1" x14ac:dyDescent="0.3">
      <c r="A218" s="245"/>
      <c r="B218" s="64" t="s">
        <v>130</v>
      </c>
      <c r="C218" s="18">
        <f>C202+C204+C206+C208+C210+C212+C214+C216</f>
        <v>0</v>
      </c>
      <c r="D218" s="18">
        <f t="shared" ref="D218:I218" si="103">D202+D204+D206+D208+D210+D212+D214+D216</f>
        <v>0</v>
      </c>
      <c r="E218" s="18">
        <f t="shared" si="103"/>
        <v>0</v>
      </c>
      <c r="F218" s="18">
        <f t="shared" si="103"/>
        <v>0</v>
      </c>
      <c r="G218" s="18">
        <f t="shared" si="103"/>
        <v>0</v>
      </c>
      <c r="H218" s="18">
        <f t="shared" si="103"/>
        <v>0</v>
      </c>
      <c r="I218" s="18">
        <f t="shared" si="103"/>
        <v>0</v>
      </c>
      <c r="J218" s="18">
        <f t="shared" si="102"/>
        <v>0</v>
      </c>
      <c r="K218" s="18">
        <f t="shared" si="102"/>
        <v>0</v>
      </c>
      <c r="L218" s="18">
        <f t="shared" si="102"/>
        <v>0</v>
      </c>
      <c r="M218" s="18">
        <f t="shared" si="102"/>
        <v>0</v>
      </c>
      <c r="N218" s="18">
        <f t="shared" si="102"/>
        <v>0</v>
      </c>
      <c r="O218" s="18">
        <f t="shared" si="102"/>
        <v>0</v>
      </c>
      <c r="P218" s="18">
        <f t="shared" si="102"/>
        <v>0</v>
      </c>
      <c r="Q218" s="18">
        <f t="shared" si="102"/>
        <v>0</v>
      </c>
      <c r="R218" s="18">
        <f t="shared" si="102"/>
        <v>0</v>
      </c>
      <c r="S218" s="18">
        <f t="shared" si="102"/>
        <v>0</v>
      </c>
      <c r="T218" s="18">
        <f t="shared" si="102"/>
        <v>0</v>
      </c>
      <c r="U218" s="18">
        <f t="shared" si="102"/>
        <v>0</v>
      </c>
      <c r="V218" s="18">
        <f t="shared" si="102"/>
        <v>0</v>
      </c>
      <c r="W218" s="18">
        <f t="shared" si="102"/>
        <v>0</v>
      </c>
      <c r="X218" s="18">
        <f t="shared" si="102"/>
        <v>0</v>
      </c>
      <c r="Y218" s="18">
        <f t="shared" si="102"/>
        <v>0</v>
      </c>
      <c r="Z218" s="18">
        <f t="shared" si="102"/>
        <v>0</v>
      </c>
      <c r="AA218" s="18">
        <f t="shared" si="102"/>
        <v>0</v>
      </c>
      <c r="AB218" s="18">
        <f t="shared" si="102"/>
        <v>0</v>
      </c>
      <c r="AC218" s="18">
        <f t="shared" si="102"/>
        <v>0</v>
      </c>
      <c r="AD218" s="18">
        <f t="shared" si="102"/>
        <v>0</v>
      </c>
      <c r="AE218" s="18">
        <f t="shared" si="102"/>
        <v>0</v>
      </c>
      <c r="AF218" s="18">
        <f t="shared" si="102"/>
        <v>0</v>
      </c>
      <c r="AG218" s="18">
        <f t="shared" si="102"/>
        <v>0</v>
      </c>
      <c r="AH218" s="18">
        <f t="shared" si="102"/>
        <v>0</v>
      </c>
      <c r="AI218" s="18">
        <f t="shared" si="102"/>
        <v>0</v>
      </c>
      <c r="AJ218" s="18">
        <f t="shared" si="102"/>
        <v>0</v>
      </c>
      <c r="AK218" s="18">
        <f t="shared" si="102"/>
        <v>0</v>
      </c>
      <c r="AL218" s="18">
        <f t="shared" si="102"/>
        <v>0</v>
      </c>
      <c r="AM218" s="18">
        <f t="shared" si="102"/>
        <v>0</v>
      </c>
      <c r="AN218" s="18">
        <f t="shared" si="102"/>
        <v>0</v>
      </c>
      <c r="AO218" s="18">
        <f>AO202+AO204+AO206+AO208+AO210+AO212+AO214+AO216</f>
        <v>0</v>
      </c>
      <c r="AP218" s="18">
        <f t="shared" si="102"/>
        <v>0</v>
      </c>
      <c r="AQ218" s="18">
        <f>AQ202+AQ204+AQ206+AQ208+AQ210+AQ212+AQ214+AQ216</f>
        <v>0</v>
      </c>
      <c r="AR218" s="18">
        <f t="shared" si="102"/>
        <v>0</v>
      </c>
      <c r="AS218" s="18">
        <f t="shared" si="102"/>
        <v>0</v>
      </c>
      <c r="AT218" s="18">
        <f t="shared" si="102"/>
        <v>0</v>
      </c>
      <c r="AU218" s="18">
        <f t="shared" si="102"/>
        <v>0</v>
      </c>
      <c r="AV218" s="18">
        <f t="shared" si="102"/>
        <v>0</v>
      </c>
      <c r="AW218" s="18">
        <f t="shared" si="102"/>
        <v>0</v>
      </c>
      <c r="AX218" s="18">
        <f t="shared" si="102"/>
        <v>0</v>
      </c>
      <c r="AY218" s="18">
        <f t="shared" si="102"/>
        <v>0</v>
      </c>
      <c r="AZ218" s="18">
        <f t="shared" si="102"/>
        <v>0</v>
      </c>
      <c r="BA218" s="18">
        <f t="shared" si="102"/>
        <v>0</v>
      </c>
      <c r="BB218" s="18">
        <f t="shared" si="102"/>
        <v>0</v>
      </c>
      <c r="BC218" s="18">
        <f t="shared" si="102"/>
        <v>0</v>
      </c>
      <c r="BD218" s="18">
        <f>BD202+BD204+BD206+BD208+BD210+BD212+BD214+BD216</f>
        <v>0</v>
      </c>
      <c r="BE218" s="18"/>
      <c r="BF218" s="18">
        <f t="shared" si="102"/>
        <v>0</v>
      </c>
      <c r="BG218" s="18">
        <f t="shared" si="102"/>
        <v>0</v>
      </c>
      <c r="BH218" s="18">
        <v>0</v>
      </c>
      <c r="BI218" s="18">
        <f t="shared" si="102"/>
        <v>0</v>
      </c>
      <c r="BJ218" s="18">
        <f t="shared" si="102"/>
        <v>0</v>
      </c>
      <c r="BK218" s="18">
        <f t="shared" si="102"/>
        <v>0</v>
      </c>
      <c r="BL218" s="18">
        <f t="shared" si="102"/>
        <v>0</v>
      </c>
      <c r="BM218" s="18">
        <f t="shared" si="102"/>
        <v>0</v>
      </c>
      <c r="BN218" s="18">
        <f t="shared" si="102"/>
        <v>0</v>
      </c>
      <c r="BO218" s="18">
        <f t="shared" si="102"/>
        <v>0</v>
      </c>
      <c r="BP218" s="18">
        <f>BP202+BP204+BP206+BP208+BP210+BP212+BP214+BP216</f>
        <v>0</v>
      </c>
      <c r="BQ218" s="18">
        <f t="shared" si="102"/>
        <v>0</v>
      </c>
    </row>
    <row r="219" spans="1:70" ht="15.75" customHeight="1" thickTop="1" x14ac:dyDescent="0.25">
      <c r="A219" s="245"/>
      <c r="B219" s="74" t="s">
        <v>173</v>
      </c>
      <c r="C219" s="75">
        <v>48.5</v>
      </c>
      <c r="D219" s="75"/>
      <c r="E219" s="75"/>
      <c r="F219" s="75">
        <v>166.6</v>
      </c>
      <c r="G219" s="75"/>
      <c r="H219" s="75">
        <v>54</v>
      </c>
      <c r="I219" s="75"/>
      <c r="J219" s="75">
        <v>156</v>
      </c>
      <c r="K219" s="75">
        <v>262</v>
      </c>
      <c r="L219" s="75">
        <v>210</v>
      </c>
      <c r="M219" s="75">
        <v>390</v>
      </c>
      <c r="N219" s="75">
        <v>400</v>
      </c>
      <c r="O219" s="75">
        <v>180</v>
      </c>
      <c r="P219" s="75">
        <v>233</v>
      </c>
      <c r="Q219" s="75">
        <v>254</v>
      </c>
      <c r="R219" s="75">
        <v>117</v>
      </c>
      <c r="S219" s="75"/>
      <c r="T219" s="75">
        <v>155</v>
      </c>
      <c r="U219" s="75">
        <v>7.2</v>
      </c>
      <c r="V219" s="75">
        <v>26.5</v>
      </c>
      <c r="W219" s="75">
        <v>44</v>
      </c>
      <c r="X219" s="75">
        <v>13.5</v>
      </c>
      <c r="Y219" s="75">
        <v>23</v>
      </c>
      <c r="Z219" s="75">
        <v>22</v>
      </c>
      <c r="AA219" s="75"/>
      <c r="AB219" s="75"/>
      <c r="AC219" s="75">
        <v>60</v>
      </c>
      <c r="AD219" s="75">
        <v>60</v>
      </c>
      <c r="AE219" s="75"/>
      <c r="AF219" s="75">
        <v>115</v>
      </c>
      <c r="AG219" s="75">
        <v>75</v>
      </c>
      <c r="AH219" s="75">
        <v>80.599999999999994</v>
      </c>
      <c r="AI219" s="75">
        <v>26</v>
      </c>
      <c r="AJ219" s="75">
        <v>70</v>
      </c>
      <c r="AK219" s="75">
        <v>82</v>
      </c>
      <c r="AL219" s="75">
        <v>123.3</v>
      </c>
      <c r="AM219" s="75">
        <v>202</v>
      </c>
      <c r="AN219" s="75"/>
      <c r="AO219" s="75"/>
      <c r="AP219" s="75">
        <v>17.3</v>
      </c>
      <c r="AQ219" s="75">
        <v>12.6</v>
      </c>
      <c r="AR219" s="75">
        <v>49</v>
      </c>
      <c r="AS219" s="75">
        <v>22</v>
      </c>
      <c r="AT219" s="75">
        <v>51</v>
      </c>
      <c r="AU219" s="75">
        <v>30</v>
      </c>
      <c r="AV219" s="75">
        <v>29</v>
      </c>
      <c r="AW219" s="75">
        <v>45</v>
      </c>
      <c r="AX219" s="75"/>
      <c r="AY219" s="75">
        <v>36</v>
      </c>
      <c r="AZ219" s="75">
        <v>90.5</v>
      </c>
      <c r="BA219" s="75">
        <v>24</v>
      </c>
      <c r="BB219" s="75">
        <v>37</v>
      </c>
      <c r="BC219" s="75">
        <v>42</v>
      </c>
      <c r="BD219" s="75"/>
      <c r="BE219" s="75"/>
      <c r="BF219" s="75">
        <v>109</v>
      </c>
      <c r="BG219" s="75">
        <v>252.6</v>
      </c>
      <c r="BH219" s="75">
        <v>12</v>
      </c>
      <c r="BI219" s="75">
        <v>53</v>
      </c>
      <c r="BJ219" s="75">
        <v>220</v>
      </c>
      <c r="BK219" s="75">
        <v>300</v>
      </c>
      <c r="BL219" s="75">
        <v>80</v>
      </c>
      <c r="BM219" s="75">
        <v>180</v>
      </c>
      <c r="BN219" s="75"/>
      <c r="BO219" s="75">
        <v>250</v>
      </c>
      <c r="BP219" s="75"/>
      <c r="BQ219" s="75">
        <v>132.19999999999999</v>
      </c>
      <c r="BR219" s="185"/>
    </row>
    <row r="220" spans="1:70" ht="15.75" customHeight="1" x14ac:dyDescent="0.25">
      <c r="A220" s="245"/>
      <c r="B220" s="66" t="s">
        <v>128</v>
      </c>
      <c r="C220" s="67">
        <f>C217*C219/1000</f>
        <v>0</v>
      </c>
      <c r="D220" s="67">
        <f t="shared" ref="D220:I220" si="104">D217*D219/1000</f>
        <v>0</v>
      </c>
      <c r="E220" s="67">
        <f t="shared" si="104"/>
        <v>0</v>
      </c>
      <c r="F220" s="67">
        <f t="shared" si="104"/>
        <v>0</v>
      </c>
      <c r="G220" s="67">
        <f t="shared" si="104"/>
        <v>0</v>
      </c>
      <c r="H220" s="67">
        <f t="shared" si="104"/>
        <v>0</v>
      </c>
      <c r="I220" s="67">
        <f t="shared" si="104"/>
        <v>0</v>
      </c>
      <c r="J220" s="67">
        <f t="shared" ref="J220:T220" si="105">J217*J219/1000</f>
        <v>0</v>
      </c>
      <c r="K220" s="67">
        <f t="shared" si="105"/>
        <v>0</v>
      </c>
      <c r="L220" s="67">
        <f t="shared" si="105"/>
        <v>0</v>
      </c>
      <c r="M220" s="67">
        <f t="shared" si="105"/>
        <v>0</v>
      </c>
      <c r="N220" s="67">
        <f t="shared" si="105"/>
        <v>0</v>
      </c>
      <c r="O220" s="67">
        <f t="shared" si="105"/>
        <v>0</v>
      </c>
      <c r="P220" s="67">
        <f t="shared" si="105"/>
        <v>0</v>
      </c>
      <c r="Q220" s="67">
        <f t="shared" si="105"/>
        <v>0</v>
      </c>
      <c r="R220" s="67">
        <f t="shared" si="105"/>
        <v>0</v>
      </c>
      <c r="S220" s="67">
        <f t="shared" si="105"/>
        <v>0</v>
      </c>
      <c r="T220" s="67">
        <f t="shared" si="105"/>
        <v>0</v>
      </c>
      <c r="U220" s="67">
        <f>U217*U219</f>
        <v>0</v>
      </c>
      <c r="V220" s="67">
        <f t="shared" ref="V220:BL220" si="106">V217*V219/1000</f>
        <v>0</v>
      </c>
      <c r="W220" s="67">
        <f t="shared" si="106"/>
        <v>0</v>
      </c>
      <c r="X220" s="67">
        <f t="shared" si="106"/>
        <v>0</v>
      </c>
      <c r="Y220" s="67">
        <f t="shared" si="106"/>
        <v>0</v>
      </c>
      <c r="Z220" s="67">
        <f t="shared" si="106"/>
        <v>0</v>
      </c>
      <c r="AA220" s="67">
        <f t="shared" si="106"/>
        <v>0</v>
      </c>
      <c r="AB220" s="67">
        <f t="shared" si="106"/>
        <v>0</v>
      </c>
      <c r="AC220" s="67">
        <f t="shared" si="106"/>
        <v>0</v>
      </c>
      <c r="AD220" s="67">
        <f t="shared" si="106"/>
        <v>0</v>
      </c>
      <c r="AE220" s="67">
        <f t="shared" si="106"/>
        <v>0</v>
      </c>
      <c r="AF220" s="67">
        <f t="shared" si="106"/>
        <v>0</v>
      </c>
      <c r="AG220" s="67">
        <f t="shared" si="106"/>
        <v>0</v>
      </c>
      <c r="AH220" s="67">
        <f t="shared" si="106"/>
        <v>0</v>
      </c>
      <c r="AI220" s="67">
        <f t="shared" si="106"/>
        <v>0</v>
      </c>
      <c r="AJ220" s="67">
        <f t="shared" si="106"/>
        <v>0</v>
      </c>
      <c r="AK220" s="67">
        <f t="shared" si="106"/>
        <v>0</v>
      </c>
      <c r="AL220" s="67">
        <f t="shared" si="106"/>
        <v>0</v>
      </c>
      <c r="AM220" s="67">
        <f t="shared" si="106"/>
        <v>0</v>
      </c>
      <c r="AN220" s="67">
        <f t="shared" si="106"/>
        <v>0</v>
      </c>
      <c r="AO220" s="67">
        <f>AO217*AO219/1000</f>
        <v>0</v>
      </c>
      <c r="AP220" s="67">
        <f t="shared" si="106"/>
        <v>0</v>
      </c>
      <c r="AQ220" s="67">
        <f>AQ217*AQ219/1000</f>
        <v>0</v>
      </c>
      <c r="AR220" s="67">
        <f t="shared" si="106"/>
        <v>0</v>
      </c>
      <c r="AS220" s="67">
        <f t="shared" si="106"/>
        <v>0</v>
      </c>
      <c r="AT220" s="67">
        <f t="shared" si="106"/>
        <v>0</v>
      </c>
      <c r="AU220" s="67">
        <f t="shared" si="106"/>
        <v>0</v>
      </c>
      <c r="AV220" s="67">
        <f t="shared" si="106"/>
        <v>0</v>
      </c>
      <c r="AW220" s="67">
        <f t="shared" si="106"/>
        <v>0</v>
      </c>
      <c r="AX220" s="67">
        <f t="shared" si="106"/>
        <v>0</v>
      </c>
      <c r="AY220" s="67">
        <f t="shared" si="106"/>
        <v>0</v>
      </c>
      <c r="AZ220" s="67">
        <f t="shared" si="106"/>
        <v>0</v>
      </c>
      <c r="BA220" s="67">
        <f t="shared" si="106"/>
        <v>0</v>
      </c>
      <c r="BB220" s="67">
        <f t="shared" si="106"/>
        <v>0</v>
      </c>
      <c r="BC220" s="67">
        <f t="shared" si="106"/>
        <v>0</v>
      </c>
      <c r="BD220" s="67">
        <f>BD217*BD219/1000</f>
        <v>0</v>
      </c>
      <c r="BE220" s="67"/>
      <c r="BF220" s="67">
        <f t="shared" si="106"/>
        <v>0</v>
      </c>
      <c r="BG220" s="67">
        <f t="shared" si="106"/>
        <v>0</v>
      </c>
      <c r="BH220" s="67">
        <f t="shared" si="106"/>
        <v>0</v>
      </c>
      <c r="BI220" s="67">
        <f t="shared" si="106"/>
        <v>0</v>
      </c>
      <c r="BJ220" s="67">
        <f t="shared" si="106"/>
        <v>0</v>
      </c>
      <c r="BK220" s="67">
        <f t="shared" si="106"/>
        <v>0</v>
      </c>
      <c r="BL220" s="67">
        <f t="shared" si="106"/>
        <v>0</v>
      </c>
      <c r="BM220" s="67">
        <f>BM217*BM219/1000</f>
        <v>0</v>
      </c>
      <c r="BN220" s="67">
        <f>BN217*BN219/1000</f>
        <v>0</v>
      </c>
      <c r="BO220" s="67">
        <f>BO217*BO219/1000</f>
        <v>0</v>
      </c>
      <c r="BP220" s="67">
        <f>BP217*BP219/1000</f>
        <v>0</v>
      </c>
      <c r="BQ220" s="67">
        <f>BQ217*BQ219/920</f>
        <v>0</v>
      </c>
      <c r="BR220" s="186">
        <f>SUM(C220:BQ220)</f>
        <v>0</v>
      </c>
    </row>
    <row r="221" spans="1:70" ht="15.75" customHeight="1" thickBot="1" x14ac:dyDescent="0.3">
      <c r="A221" s="246"/>
      <c r="B221" s="64" t="s">
        <v>130</v>
      </c>
      <c r="C221" s="18">
        <f>C218*C219/1000</f>
        <v>0</v>
      </c>
      <c r="D221" s="18">
        <f t="shared" ref="D221:I221" si="107">D218*D219/1000</f>
        <v>0</v>
      </c>
      <c r="E221" s="18">
        <f t="shared" si="107"/>
        <v>0</v>
      </c>
      <c r="F221" s="18">
        <f t="shared" si="107"/>
        <v>0</v>
      </c>
      <c r="G221" s="18">
        <f t="shared" si="107"/>
        <v>0</v>
      </c>
      <c r="H221" s="18">
        <f t="shared" si="107"/>
        <v>0</v>
      </c>
      <c r="I221" s="18">
        <f t="shared" si="107"/>
        <v>0</v>
      </c>
      <c r="J221" s="18">
        <f t="shared" ref="J221:T221" si="108">J218*J219/1000</f>
        <v>0</v>
      </c>
      <c r="K221" s="18">
        <f t="shared" si="108"/>
        <v>0</v>
      </c>
      <c r="L221" s="18">
        <f t="shared" si="108"/>
        <v>0</v>
      </c>
      <c r="M221" s="18">
        <f t="shared" si="108"/>
        <v>0</v>
      </c>
      <c r="N221" s="18">
        <f t="shared" si="108"/>
        <v>0</v>
      </c>
      <c r="O221" s="18">
        <f t="shared" si="108"/>
        <v>0</v>
      </c>
      <c r="P221" s="18">
        <f t="shared" si="108"/>
        <v>0</v>
      </c>
      <c r="Q221" s="18">
        <f t="shared" si="108"/>
        <v>0</v>
      </c>
      <c r="R221" s="18">
        <f t="shared" si="108"/>
        <v>0</v>
      </c>
      <c r="S221" s="18">
        <f t="shared" si="108"/>
        <v>0</v>
      </c>
      <c r="T221" s="18">
        <f t="shared" si="108"/>
        <v>0</v>
      </c>
      <c r="U221" s="18">
        <f>U218*U219</f>
        <v>0</v>
      </c>
      <c r="V221" s="18">
        <f t="shared" ref="V221:BL221" si="109">V218*V219/1000</f>
        <v>0</v>
      </c>
      <c r="W221" s="18">
        <f t="shared" si="109"/>
        <v>0</v>
      </c>
      <c r="X221" s="18">
        <f t="shared" si="109"/>
        <v>0</v>
      </c>
      <c r="Y221" s="18">
        <f t="shared" si="109"/>
        <v>0</v>
      </c>
      <c r="Z221" s="18">
        <f t="shared" si="109"/>
        <v>0</v>
      </c>
      <c r="AA221" s="18">
        <f t="shared" si="109"/>
        <v>0</v>
      </c>
      <c r="AB221" s="18">
        <f t="shared" si="109"/>
        <v>0</v>
      </c>
      <c r="AC221" s="18">
        <f t="shared" si="109"/>
        <v>0</v>
      </c>
      <c r="AD221" s="18">
        <f t="shared" si="109"/>
        <v>0</v>
      </c>
      <c r="AE221" s="18">
        <f t="shared" si="109"/>
        <v>0</v>
      </c>
      <c r="AF221" s="18">
        <f t="shared" si="109"/>
        <v>0</v>
      </c>
      <c r="AG221" s="18">
        <f t="shared" si="109"/>
        <v>0</v>
      </c>
      <c r="AH221" s="18">
        <f t="shared" si="109"/>
        <v>0</v>
      </c>
      <c r="AI221" s="18">
        <f t="shared" si="109"/>
        <v>0</v>
      </c>
      <c r="AJ221" s="18">
        <f t="shared" si="109"/>
        <v>0</v>
      </c>
      <c r="AK221" s="18">
        <f t="shared" si="109"/>
        <v>0</v>
      </c>
      <c r="AL221" s="18">
        <f t="shared" si="109"/>
        <v>0</v>
      </c>
      <c r="AM221" s="18">
        <f t="shared" si="109"/>
        <v>0</v>
      </c>
      <c r="AN221" s="18">
        <f t="shared" si="109"/>
        <v>0</v>
      </c>
      <c r="AO221" s="18">
        <f>AO218*AO219/1000</f>
        <v>0</v>
      </c>
      <c r="AP221" s="18">
        <f t="shared" si="109"/>
        <v>0</v>
      </c>
      <c r="AQ221" s="18">
        <f>AQ218*AQ219/1000</f>
        <v>0</v>
      </c>
      <c r="AR221" s="18">
        <f t="shared" si="109"/>
        <v>0</v>
      </c>
      <c r="AS221" s="18">
        <f t="shared" si="109"/>
        <v>0</v>
      </c>
      <c r="AT221" s="18">
        <f t="shared" si="109"/>
        <v>0</v>
      </c>
      <c r="AU221" s="18">
        <f t="shared" si="109"/>
        <v>0</v>
      </c>
      <c r="AV221" s="18">
        <f t="shared" si="109"/>
        <v>0</v>
      </c>
      <c r="AW221" s="18">
        <f t="shared" si="109"/>
        <v>0</v>
      </c>
      <c r="AX221" s="18">
        <f t="shared" si="109"/>
        <v>0</v>
      </c>
      <c r="AY221" s="18">
        <f t="shared" si="109"/>
        <v>0</v>
      </c>
      <c r="AZ221" s="18">
        <f t="shared" si="109"/>
        <v>0</v>
      </c>
      <c r="BA221" s="18">
        <f t="shared" si="109"/>
        <v>0</v>
      </c>
      <c r="BB221" s="18">
        <f t="shared" si="109"/>
        <v>0</v>
      </c>
      <c r="BC221" s="18">
        <f t="shared" si="109"/>
        <v>0</v>
      </c>
      <c r="BD221" s="18">
        <f>BD218*BD219/1000</f>
        <v>0</v>
      </c>
      <c r="BE221" s="18"/>
      <c r="BF221" s="18">
        <f t="shared" si="109"/>
        <v>0</v>
      </c>
      <c r="BG221" s="18">
        <f t="shared" si="109"/>
        <v>0</v>
      </c>
      <c r="BH221" s="18">
        <f t="shared" si="109"/>
        <v>0</v>
      </c>
      <c r="BI221" s="18">
        <f t="shared" si="109"/>
        <v>0</v>
      </c>
      <c r="BJ221" s="18">
        <f t="shared" si="109"/>
        <v>0</v>
      </c>
      <c r="BK221" s="18">
        <f t="shared" si="109"/>
        <v>0</v>
      </c>
      <c r="BL221" s="18">
        <f t="shared" si="109"/>
        <v>0</v>
      </c>
      <c r="BM221" s="18">
        <f>BM218*BM219/1000</f>
        <v>0</v>
      </c>
      <c r="BN221" s="18">
        <f>BN218*BN219/1000</f>
        <v>0</v>
      </c>
      <c r="BO221" s="18">
        <f>BO218*BO219/1000</f>
        <v>0</v>
      </c>
      <c r="BP221" s="18">
        <f>BP218*BP219/1000</f>
        <v>0</v>
      </c>
      <c r="BQ221" s="18">
        <f>BQ218*BQ219/920</f>
        <v>0</v>
      </c>
      <c r="BR221" s="187">
        <f>SUM(C221:BQ221)</f>
        <v>0</v>
      </c>
    </row>
    <row r="222" spans="1:70" ht="15.75" customHeight="1" thickTop="1" thickBot="1" x14ac:dyDescent="0.3">
      <c r="A222" s="65"/>
      <c r="B222" s="77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9"/>
      <c r="BR222" s="146"/>
    </row>
    <row r="223" spans="1:70" s="37" customFormat="1" ht="15.75" customHeight="1" thickTop="1" x14ac:dyDescent="0.25">
      <c r="A223" s="247" t="s">
        <v>240</v>
      </c>
      <c r="B223" s="35" t="s">
        <v>128</v>
      </c>
      <c r="C223" s="36">
        <f>C18+C35+C52+C73+C90+C111+C130+C145+C162+C179+C196+C217</f>
        <v>379</v>
      </c>
      <c r="D223" s="36">
        <f t="shared" ref="D223:I223" si="110">D18+D35+D52+D73+D90+D111+D130+D145+D162+D179+D196+D217</f>
        <v>0</v>
      </c>
      <c r="E223" s="36">
        <f t="shared" si="110"/>
        <v>400</v>
      </c>
      <c r="F223" s="36">
        <f t="shared" si="110"/>
        <v>200</v>
      </c>
      <c r="G223" s="36">
        <f t="shared" si="110"/>
        <v>0</v>
      </c>
      <c r="H223" s="36">
        <f t="shared" si="110"/>
        <v>0</v>
      </c>
      <c r="I223" s="36">
        <f t="shared" si="110"/>
        <v>0</v>
      </c>
      <c r="J223" s="36">
        <f t="shared" ref="J223:BQ223" si="111">J18+J35+J52+J73+J90+J111+J130+J145+J162+J179+J196+J217</f>
        <v>4.8</v>
      </c>
      <c r="K223" s="36">
        <f t="shared" si="111"/>
        <v>351.4</v>
      </c>
      <c r="L223" s="36">
        <f t="shared" si="111"/>
        <v>120</v>
      </c>
      <c r="M223" s="36">
        <f t="shared" si="111"/>
        <v>29.3</v>
      </c>
      <c r="N223" s="36">
        <f t="shared" si="111"/>
        <v>0</v>
      </c>
      <c r="O223" s="36">
        <f t="shared" si="111"/>
        <v>0</v>
      </c>
      <c r="P223" s="36">
        <f t="shared" si="111"/>
        <v>0</v>
      </c>
      <c r="Q223" s="36">
        <f t="shared" si="111"/>
        <v>0</v>
      </c>
      <c r="R223" s="36">
        <f t="shared" si="111"/>
        <v>0</v>
      </c>
      <c r="S223" s="36">
        <f t="shared" si="111"/>
        <v>0</v>
      </c>
      <c r="T223" s="36">
        <f t="shared" si="111"/>
        <v>0</v>
      </c>
      <c r="U223" s="36">
        <f t="shared" si="111"/>
        <v>0.9</v>
      </c>
      <c r="V223" s="36">
        <f t="shared" si="111"/>
        <v>0</v>
      </c>
      <c r="W223" s="36">
        <f t="shared" si="111"/>
        <v>0</v>
      </c>
      <c r="X223" s="36">
        <f t="shared" si="111"/>
        <v>0</v>
      </c>
      <c r="Y223" s="36">
        <f t="shared" si="111"/>
        <v>0</v>
      </c>
      <c r="Z223" s="36">
        <f t="shared" si="111"/>
        <v>0</v>
      </c>
      <c r="AA223" s="36">
        <f t="shared" si="111"/>
        <v>0</v>
      </c>
      <c r="AB223" s="36">
        <f t="shared" si="111"/>
        <v>0</v>
      </c>
      <c r="AC223" s="36">
        <f t="shared" si="111"/>
        <v>0</v>
      </c>
      <c r="AD223" s="36">
        <f t="shared" si="111"/>
        <v>0</v>
      </c>
      <c r="AE223" s="36">
        <f t="shared" si="111"/>
        <v>0</v>
      </c>
      <c r="AF223" s="36">
        <f t="shared" si="111"/>
        <v>0</v>
      </c>
      <c r="AG223" s="36">
        <f t="shared" si="111"/>
        <v>0</v>
      </c>
      <c r="AH223" s="36">
        <f t="shared" si="111"/>
        <v>0</v>
      </c>
      <c r="AI223" s="36">
        <f t="shared" si="111"/>
        <v>171</v>
      </c>
      <c r="AJ223" s="36">
        <f t="shared" si="111"/>
        <v>0</v>
      </c>
      <c r="AK223" s="36">
        <f t="shared" si="111"/>
        <v>0</v>
      </c>
      <c r="AL223" s="36">
        <f t="shared" si="111"/>
        <v>6.7</v>
      </c>
      <c r="AM223" s="36">
        <f t="shared" si="111"/>
        <v>20</v>
      </c>
      <c r="AN223" s="36">
        <f t="shared" si="111"/>
        <v>0</v>
      </c>
      <c r="AO223" s="36">
        <f>AO18+AO35+AO52+AO73+AO90+AO111+AO130+AO145+AO162+AO179+AO196+AO217</f>
        <v>0</v>
      </c>
      <c r="AP223" s="36">
        <f t="shared" si="111"/>
        <v>500</v>
      </c>
      <c r="AQ223" s="36">
        <f>AQ18+AQ35+AQ52+AQ73+AQ90+AQ111+AQ130+AQ145+AQ162+AQ179+AQ196+AQ217</f>
        <v>100</v>
      </c>
      <c r="AR223" s="36">
        <f t="shared" si="111"/>
        <v>35</v>
      </c>
      <c r="AS223" s="36">
        <f t="shared" si="111"/>
        <v>6</v>
      </c>
      <c r="AT223" s="36">
        <f t="shared" si="111"/>
        <v>0</v>
      </c>
      <c r="AU223" s="36">
        <f t="shared" si="111"/>
        <v>304.8</v>
      </c>
      <c r="AV223" s="36">
        <f t="shared" si="111"/>
        <v>7.3</v>
      </c>
      <c r="AW223" s="36">
        <f t="shared" si="111"/>
        <v>23.1</v>
      </c>
      <c r="AX223" s="36">
        <f t="shared" si="111"/>
        <v>0</v>
      </c>
      <c r="AY223" s="36">
        <f t="shared" si="111"/>
        <v>0</v>
      </c>
      <c r="AZ223" s="36">
        <f t="shared" si="111"/>
        <v>0</v>
      </c>
      <c r="BA223" s="36">
        <f t="shared" si="111"/>
        <v>0</v>
      </c>
      <c r="BB223" s="36">
        <f t="shared" si="111"/>
        <v>0</v>
      </c>
      <c r="BC223" s="36">
        <f t="shared" si="111"/>
        <v>0</v>
      </c>
      <c r="BD223" s="36">
        <f>BD18+BD35+BD52+BD73+BD90+BD111+BD130+BD145+BD162+BD179+BD196+BD217</f>
        <v>0</v>
      </c>
      <c r="BE223" s="36"/>
      <c r="BF223" s="36">
        <f t="shared" si="111"/>
        <v>25</v>
      </c>
      <c r="BG223" s="36">
        <f t="shared" si="111"/>
        <v>1.4</v>
      </c>
      <c r="BH223" s="36">
        <f t="shared" si="111"/>
        <v>0</v>
      </c>
      <c r="BI223" s="36">
        <f t="shared" si="111"/>
        <v>100.7</v>
      </c>
      <c r="BJ223" s="36">
        <f t="shared" si="111"/>
        <v>7.9</v>
      </c>
      <c r="BK223" s="36">
        <f t="shared" si="111"/>
        <v>0</v>
      </c>
      <c r="BL223" s="36">
        <f t="shared" si="111"/>
        <v>12</v>
      </c>
      <c r="BM223" s="36">
        <f t="shared" si="111"/>
        <v>0</v>
      </c>
      <c r="BN223" s="36">
        <f t="shared" si="111"/>
        <v>0</v>
      </c>
      <c r="BO223" s="36">
        <f t="shared" si="111"/>
        <v>4.3</v>
      </c>
      <c r="BP223" s="36">
        <f>BP18+BP35+BP52+BP73+BP90+BP111+BP130+BP145+BP162+BP179+BP196+BP217</f>
        <v>0</v>
      </c>
      <c r="BQ223" s="36">
        <f t="shared" si="111"/>
        <v>22.5</v>
      </c>
    </row>
    <row r="224" spans="1:70" s="37" customFormat="1" ht="15.75" customHeight="1" x14ac:dyDescent="0.25">
      <c r="A224" s="248"/>
      <c r="B224" s="38" t="s">
        <v>129</v>
      </c>
      <c r="C224" s="207">
        <f>C223/10</f>
        <v>37.9</v>
      </c>
      <c r="D224" s="207">
        <f t="shared" ref="D224:BP224" si="112">D223/10</f>
        <v>0</v>
      </c>
      <c r="E224" s="207">
        <f t="shared" si="112"/>
        <v>40</v>
      </c>
      <c r="F224" s="207">
        <f t="shared" si="112"/>
        <v>20</v>
      </c>
      <c r="G224" s="207">
        <f t="shared" si="112"/>
        <v>0</v>
      </c>
      <c r="H224" s="207">
        <f t="shared" si="112"/>
        <v>0</v>
      </c>
      <c r="I224" s="207">
        <f t="shared" si="112"/>
        <v>0</v>
      </c>
      <c r="J224" s="207">
        <f t="shared" si="112"/>
        <v>0.48</v>
      </c>
      <c r="K224" s="207">
        <f t="shared" si="112"/>
        <v>35.14</v>
      </c>
      <c r="L224" s="207">
        <f t="shared" si="112"/>
        <v>12</v>
      </c>
      <c r="M224" s="207">
        <f t="shared" si="112"/>
        <v>2.93</v>
      </c>
      <c r="N224" s="207">
        <f t="shared" si="112"/>
        <v>0</v>
      </c>
      <c r="O224" s="207">
        <f t="shared" si="112"/>
        <v>0</v>
      </c>
      <c r="P224" s="207">
        <f t="shared" si="112"/>
        <v>0</v>
      </c>
      <c r="Q224" s="207">
        <f t="shared" si="112"/>
        <v>0</v>
      </c>
      <c r="R224" s="207">
        <f t="shared" si="112"/>
        <v>0</v>
      </c>
      <c r="S224" s="207">
        <f t="shared" si="112"/>
        <v>0</v>
      </c>
      <c r="T224" s="207">
        <f t="shared" si="112"/>
        <v>0</v>
      </c>
      <c r="U224" s="207">
        <f t="shared" si="112"/>
        <v>0.09</v>
      </c>
      <c r="V224" s="207">
        <f t="shared" si="112"/>
        <v>0</v>
      </c>
      <c r="W224" s="207">
        <f t="shared" si="112"/>
        <v>0</v>
      </c>
      <c r="X224" s="207">
        <f t="shared" si="112"/>
        <v>0</v>
      </c>
      <c r="Y224" s="207">
        <f t="shared" si="112"/>
        <v>0</v>
      </c>
      <c r="Z224" s="207">
        <f t="shared" si="112"/>
        <v>0</v>
      </c>
      <c r="AA224" s="207">
        <f t="shared" si="112"/>
        <v>0</v>
      </c>
      <c r="AB224" s="207">
        <f t="shared" si="112"/>
        <v>0</v>
      </c>
      <c r="AC224" s="207">
        <f t="shared" si="112"/>
        <v>0</v>
      </c>
      <c r="AD224" s="207">
        <f t="shared" si="112"/>
        <v>0</v>
      </c>
      <c r="AE224" s="207">
        <f t="shared" si="112"/>
        <v>0</v>
      </c>
      <c r="AF224" s="207">
        <f t="shared" si="112"/>
        <v>0</v>
      </c>
      <c r="AG224" s="207">
        <f t="shared" si="112"/>
        <v>0</v>
      </c>
      <c r="AH224" s="207">
        <f t="shared" si="112"/>
        <v>0</v>
      </c>
      <c r="AI224" s="207">
        <f t="shared" si="112"/>
        <v>17.100000000000001</v>
      </c>
      <c r="AJ224" s="207">
        <f t="shared" si="112"/>
        <v>0</v>
      </c>
      <c r="AK224" s="207">
        <f t="shared" si="112"/>
        <v>0</v>
      </c>
      <c r="AL224" s="207">
        <f t="shared" si="112"/>
        <v>0.67</v>
      </c>
      <c r="AM224" s="207">
        <f t="shared" si="112"/>
        <v>2</v>
      </c>
      <c r="AN224" s="207">
        <f t="shared" si="112"/>
        <v>0</v>
      </c>
      <c r="AO224" s="207">
        <f t="shared" si="112"/>
        <v>0</v>
      </c>
      <c r="AP224" s="207">
        <f t="shared" si="112"/>
        <v>50</v>
      </c>
      <c r="AQ224" s="207">
        <f t="shared" si="112"/>
        <v>10</v>
      </c>
      <c r="AR224" s="207">
        <f t="shared" si="112"/>
        <v>3.5</v>
      </c>
      <c r="AS224" s="207">
        <f t="shared" si="112"/>
        <v>0.6</v>
      </c>
      <c r="AT224" s="207">
        <f t="shared" si="112"/>
        <v>0</v>
      </c>
      <c r="AU224" s="207">
        <f t="shared" si="112"/>
        <v>30.48</v>
      </c>
      <c r="AV224" s="207">
        <f t="shared" si="112"/>
        <v>0.73</v>
      </c>
      <c r="AW224" s="207">
        <f t="shared" si="112"/>
        <v>2.31</v>
      </c>
      <c r="AX224" s="207">
        <f t="shared" si="112"/>
        <v>0</v>
      </c>
      <c r="AY224" s="207">
        <f t="shared" si="112"/>
        <v>0</v>
      </c>
      <c r="AZ224" s="207">
        <f t="shared" si="112"/>
        <v>0</v>
      </c>
      <c r="BA224" s="207">
        <f t="shared" si="112"/>
        <v>0</v>
      </c>
      <c r="BB224" s="207">
        <f t="shared" si="112"/>
        <v>0</v>
      </c>
      <c r="BC224" s="207">
        <f t="shared" si="112"/>
        <v>0</v>
      </c>
      <c r="BD224" s="207">
        <f t="shared" si="112"/>
        <v>0</v>
      </c>
      <c r="BE224" s="207"/>
      <c r="BF224" s="207">
        <f t="shared" si="112"/>
        <v>2.5</v>
      </c>
      <c r="BG224" s="207">
        <f t="shared" si="112"/>
        <v>0.14000000000000001</v>
      </c>
      <c r="BH224" s="207">
        <f t="shared" si="112"/>
        <v>0</v>
      </c>
      <c r="BI224" s="207">
        <f t="shared" si="112"/>
        <v>10.07</v>
      </c>
      <c r="BJ224" s="207">
        <f t="shared" si="112"/>
        <v>0.79</v>
      </c>
      <c r="BK224" s="207">
        <f t="shared" si="112"/>
        <v>0</v>
      </c>
      <c r="BL224" s="207">
        <f t="shared" si="112"/>
        <v>1.2</v>
      </c>
      <c r="BM224" s="207">
        <f t="shared" si="112"/>
        <v>0</v>
      </c>
      <c r="BN224" s="207">
        <f t="shared" si="112"/>
        <v>0</v>
      </c>
      <c r="BO224" s="207">
        <f t="shared" si="112"/>
        <v>0.43</v>
      </c>
      <c r="BP224" s="207">
        <f t="shared" si="112"/>
        <v>0</v>
      </c>
      <c r="BQ224" s="207">
        <f>BQ223/10</f>
        <v>2.25</v>
      </c>
    </row>
    <row r="225" spans="1:70" s="37" customFormat="1" ht="15" customHeight="1" x14ac:dyDescent="0.25">
      <c r="A225" s="248"/>
      <c r="B225" s="38" t="s">
        <v>130</v>
      </c>
      <c r="C225" s="39">
        <f t="shared" ref="C225:BQ225" si="113">C19+C36+C53+C74+C91+C112+C131+C146+C163+C180+C197+C218</f>
        <v>384.6</v>
      </c>
      <c r="D225" s="39">
        <f t="shared" ref="D225:I225" si="114">D19+D36+D53+D74+D91+D112+D131+D146+D163+D180+D197+D218</f>
        <v>0</v>
      </c>
      <c r="E225" s="39">
        <f t="shared" si="114"/>
        <v>800</v>
      </c>
      <c r="F225" s="39">
        <f t="shared" si="114"/>
        <v>200</v>
      </c>
      <c r="G225" s="39">
        <f t="shared" si="114"/>
        <v>0</v>
      </c>
      <c r="H225" s="39">
        <f t="shared" si="114"/>
        <v>0</v>
      </c>
      <c r="I225" s="39">
        <f t="shared" si="114"/>
        <v>0</v>
      </c>
      <c r="J225" s="39">
        <f t="shared" si="113"/>
        <v>5.6</v>
      </c>
      <c r="K225" s="39">
        <f t="shared" si="113"/>
        <v>421.6</v>
      </c>
      <c r="L225" s="39">
        <f t="shared" si="113"/>
        <v>120</v>
      </c>
      <c r="M225" s="39">
        <f t="shared" si="113"/>
        <v>39.700000000000003</v>
      </c>
      <c r="N225" s="39">
        <f t="shared" si="113"/>
        <v>0</v>
      </c>
      <c r="O225" s="39">
        <f t="shared" si="113"/>
        <v>0</v>
      </c>
      <c r="P225" s="39">
        <f t="shared" si="113"/>
        <v>0</v>
      </c>
      <c r="Q225" s="39">
        <f t="shared" si="113"/>
        <v>0</v>
      </c>
      <c r="R225" s="39">
        <f t="shared" si="113"/>
        <v>0</v>
      </c>
      <c r="S225" s="39">
        <f t="shared" si="113"/>
        <v>0</v>
      </c>
      <c r="T225" s="39">
        <f t="shared" si="113"/>
        <v>0</v>
      </c>
      <c r="U225" s="39">
        <f t="shared" si="113"/>
        <v>0.9</v>
      </c>
      <c r="V225" s="39">
        <f t="shared" si="113"/>
        <v>0</v>
      </c>
      <c r="W225" s="39">
        <f t="shared" si="113"/>
        <v>0</v>
      </c>
      <c r="X225" s="39">
        <f t="shared" si="113"/>
        <v>0</v>
      </c>
      <c r="Y225" s="39">
        <f t="shared" si="113"/>
        <v>0</v>
      </c>
      <c r="Z225" s="39">
        <f t="shared" si="113"/>
        <v>0</v>
      </c>
      <c r="AA225" s="39">
        <f t="shared" si="113"/>
        <v>0</v>
      </c>
      <c r="AB225" s="39">
        <f t="shared" si="113"/>
        <v>0</v>
      </c>
      <c r="AC225" s="39">
        <f t="shared" si="113"/>
        <v>0</v>
      </c>
      <c r="AD225" s="39">
        <f t="shared" si="113"/>
        <v>0</v>
      </c>
      <c r="AE225" s="39">
        <f t="shared" si="113"/>
        <v>0</v>
      </c>
      <c r="AF225" s="39">
        <f t="shared" si="113"/>
        <v>0</v>
      </c>
      <c r="AG225" s="39">
        <f t="shared" si="113"/>
        <v>0</v>
      </c>
      <c r="AH225" s="39">
        <f t="shared" si="113"/>
        <v>0</v>
      </c>
      <c r="AI225" s="39">
        <f t="shared" si="113"/>
        <v>206.5</v>
      </c>
      <c r="AJ225" s="39">
        <f t="shared" si="113"/>
        <v>0</v>
      </c>
      <c r="AK225" s="39">
        <f t="shared" si="113"/>
        <v>0</v>
      </c>
      <c r="AL225" s="39">
        <f t="shared" si="113"/>
        <v>8</v>
      </c>
      <c r="AM225" s="39">
        <f t="shared" si="113"/>
        <v>0</v>
      </c>
      <c r="AN225" s="39">
        <f t="shared" si="113"/>
        <v>0</v>
      </c>
      <c r="AO225" s="39">
        <f>AO19+AO36+AO53+AO74+AO91+AO112+AO131+AO146+AO163+AO180+AO197+AO218</f>
        <v>200</v>
      </c>
      <c r="AP225" s="39">
        <f t="shared" si="113"/>
        <v>450</v>
      </c>
      <c r="AQ225" s="39">
        <f>AQ19+AQ36+AQ53+AQ74+AQ91+AQ112+AQ131+AQ146+AQ163+AQ180+AQ197+AQ218</f>
        <v>50</v>
      </c>
      <c r="AR225" s="39">
        <f t="shared" si="113"/>
        <v>50</v>
      </c>
      <c r="AS225" s="39">
        <f t="shared" si="113"/>
        <v>7.2</v>
      </c>
      <c r="AT225" s="39">
        <f t="shared" si="113"/>
        <v>0</v>
      </c>
      <c r="AU225" s="39">
        <f t="shared" si="113"/>
        <v>419.1</v>
      </c>
      <c r="AV225" s="39">
        <f t="shared" si="113"/>
        <v>8.8000000000000007</v>
      </c>
      <c r="AW225" s="39">
        <f t="shared" si="113"/>
        <v>30.8</v>
      </c>
      <c r="AX225" s="39">
        <f t="shared" si="113"/>
        <v>0</v>
      </c>
      <c r="AY225" s="39">
        <f t="shared" si="113"/>
        <v>0</v>
      </c>
      <c r="AZ225" s="39">
        <f t="shared" si="113"/>
        <v>0</v>
      </c>
      <c r="BA225" s="39">
        <f t="shared" si="113"/>
        <v>0</v>
      </c>
      <c r="BB225" s="39">
        <f t="shared" si="113"/>
        <v>0</v>
      </c>
      <c r="BC225" s="39">
        <f t="shared" si="113"/>
        <v>0</v>
      </c>
      <c r="BD225" s="39">
        <f>BD19+BD36+BD53+BD74+BD91+BD112+BD131+BD146+BD163+BD180+BD197+BD218</f>
        <v>36</v>
      </c>
      <c r="BE225" s="39"/>
      <c r="BF225" s="39">
        <f t="shared" si="113"/>
        <v>75</v>
      </c>
      <c r="BG225" s="39">
        <f t="shared" si="113"/>
        <v>1.4</v>
      </c>
      <c r="BH225" s="39">
        <f t="shared" si="113"/>
        <v>0</v>
      </c>
      <c r="BI225" s="39">
        <f t="shared" si="113"/>
        <v>95.2</v>
      </c>
      <c r="BJ225" s="39">
        <f t="shared" si="113"/>
        <v>7.5</v>
      </c>
      <c r="BK225" s="39">
        <f t="shared" si="113"/>
        <v>0</v>
      </c>
      <c r="BL225" s="39">
        <f t="shared" si="113"/>
        <v>6</v>
      </c>
      <c r="BM225" s="39">
        <f t="shared" si="113"/>
        <v>0</v>
      </c>
      <c r="BN225" s="39">
        <f t="shared" si="113"/>
        <v>0</v>
      </c>
      <c r="BO225" s="39">
        <f t="shared" si="113"/>
        <v>6</v>
      </c>
      <c r="BP225" s="39">
        <f>BP19+BP36+BP53+BP74+BP91+BP112+BP131+BP146+BP163+BP180+BP197+BP218</f>
        <v>70</v>
      </c>
      <c r="BQ225" s="39">
        <f t="shared" si="113"/>
        <v>29.9</v>
      </c>
    </row>
    <row r="226" spans="1:70" s="37" customFormat="1" ht="15.75" customHeight="1" thickBot="1" x14ac:dyDescent="0.3">
      <c r="A226" s="248"/>
      <c r="B226" s="40" t="s">
        <v>129</v>
      </c>
      <c r="C226" s="207">
        <f>C225/10</f>
        <v>38.46</v>
      </c>
      <c r="D226" s="207">
        <f t="shared" ref="D226:BP226" si="115">D225/10</f>
        <v>0</v>
      </c>
      <c r="E226" s="207">
        <f t="shared" si="115"/>
        <v>80</v>
      </c>
      <c r="F226" s="207">
        <f t="shared" si="115"/>
        <v>20</v>
      </c>
      <c r="G226" s="207">
        <f t="shared" si="115"/>
        <v>0</v>
      </c>
      <c r="H226" s="207">
        <f t="shared" si="115"/>
        <v>0</v>
      </c>
      <c r="I226" s="207">
        <f t="shared" si="115"/>
        <v>0</v>
      </c>
      <c r="J226" s="207">
        <f t="shared" si="115"/>
        <v>0.56000000000000005</v>
      </c>
      <c r="K226" s="207">
        <f t="shared" si="115"/>
        <v>42.16</v>
      </c>
      <c r="L226" s="207">
        <f t="shared" si="115"/>
        <v>12</v>
      </c>
      <c r="M226" s="207">
        <f t="shared" si="115"/>
        <v>3.97</v>
      </c>
      <c r="N226" s="207">
        <f t="shared" si="115"/>
        <v>0</v>
      </c>
      <c r="O226" s="207">
        <f t="shared" si="115"/>
        <v>0</v>
      </c>
      <c r="P226" s="207">
        <f t="shared" si="115"/>
        <v>0</v>
      </c>
      <c r="Q226" s="207">
        <f t="shared" si="115"/>
        <v>0</v>
      </c>
      <c r="R226" s="207">
        <f t="shared" si="115"/>
        <v>0</v>
      </c>
      <c r="S226" s="207">
        <f t="shared" si="115"/>
        <v>0</v>
      </c>
      <c r="T226" s="207">
        <f t="shared" si="115"/>
        <v>0</v>
      </c>
      <c r="U226" s="207">
        <f t="shared" si="115"/>
        <v>0.09</v>
      </c>
      <c r="V226" s="207">
        <f t="shared" si="115"/>
        <v>0</v>
      </c>
      <c r="W226" s="207">
        <f t="shared" si="115"/>
        <v>0</v>
      </c>
      <c r="X226" s="207">
        <f t="shared" si="115"/>
        <v>0</v>
      </c>
      <c r="Y226" s="207">
        <f t="shared" si="115"/>
        <v>0</v>
      </c>
      <c r="Z226" s="207">
        <f t="shared" si="115"/>
        <v>0</v>
      </c>
      <c r="AA226" s="207">
        <f t="shared" si="115"/>
        <v>0</v>
      </c>
      <c r="AB226" s="207">
        <f t="shared" si="115"/>
        <v>0</v>
      </c>
      <c r="AC226" s="207">
        <f t="shared" si="115"/>
        <v>0</v>
      </c>
      <c r="AD226" s="207">
        <f t="shared" si="115"/>
        <v>0</v>
      </c>
      <c r="AE226" s="207">
        <f t="shared" si="115"/>
        <v>0</v>
      </c>
      <c r="AF226" s="207">
        <f t="shared" si="115"/>
        <v>0</v>
      </c>
      <c r="AG226" s="207">
        <f t="shared" si="115"/>
        <v>0</v>
      </c>
      <c r="AH226" s="207">
        <f t="shared" si="115"/>
        <v>0</v>
      </c>
      <c r="AI226" s="207">
        <f t="shared" si="115"/>
        <v>20.65</v>
      </c>
      <c r="AJ226" s="207">
        <f t="shared" si="115"/>
        <v>0</v>
      </c>
      <c r="AK226" s="207">
        <f t="shared" si="115"/>
        <v>0</v>
      </c>
      <c r="AL226" s="207">
        <f t="shared" si="115"/>
        <v>0.8</v>
      </c>
      <c r="AM226" s="207">
        <f t="shared" si="115"/>
        <v>0</v>
      </c>
      <c r="AN226" s="207">
        <f t="shared" si="115"/>
        <v>0</v>
      </c>
      <c r="AO226" s="207">
        <f t="shared" si="115"/>
        <v>20</v>
      </c>
      <c r="AP226" s="207">
        <f t="shared" si="115"/>
        <v>45</v>
      </c>
      <c r="AQ226" s="207">
        <f t="shared" si="115"/>
        <v>5</v>
      </c>
      <c r="AR226" s="207">
        <f t="shared" si="115"/>
        <v>5</v>
      </c>
      <c r="AS226" s="207">
        <f t="shared" si="115"/>
        <v>0.72</v>
      </c>
      <c r="AT226" s="207">
        <f t="shared" si="115"/>
        <v>0</v>
      </c>
      <c r="AU226" s="207">
        <f t="shared" si="115"/>
        <v>41.91</v>
      </c>
      <c r="AV226" s="207">
        <f t="shared" si="115"/>
        <v>0.88</v>
      </c>
      <c r="AW226" s="207">
        <f t="shared" si="115"/>
        <v>3.08</v>
      </c>
      <c r="AX226" s="207">
        <f t="shared" si="115"/>
        <v>0</v>
      </c>
      <c r="AY226" s="207">
        <f t="shared" si="115"/>
        <v>0</v>
      </c>
      <c r="AZ226" s="207">
        <f t="shared" si="115"/>
        <v>0</v>
      </c>
      <c r="BA226" s="207">
        <f t="shared" si="115"/>
        <v>0</v>
      </c>
      <c r="BB226" s="207">
        <f t="shared" si="115"/>
        <v>0</v>
      </c>
      <c r="BC226" s="207">
        <f t="shared" si="115"/>
        <v>0</v>
      </c>
      <c r="BD226" s="207">
        <f t="shared" si="115"/>
        <v>3.6</v>
      </c>
      <c r="BE226" s="207"/>
      <c r="BF226" s="207">
        <f t="shared" si="115"/>
        <v>7.5</v>
      </c>
      <c r="BG226" s="207">
        <f t="shared" si="115"/>
        <v>0.14000000000000001</v>
      </c>
      <c r="BH226" s="207">
        <f t="shared" si="115"/>
        <v>0</v>
      </c>
      <c r="BI226" s="207">
        <f t="shared" si="115"/>
        <v>9.52</v>
      </c>
      <c r="BJ226" s="207">
        <f t="shared" si="115"/>
        <v>0.75</v>
      </c>
      <c r="BK226" s="207">
        <f t="shared" si="115"/>
        <v>0</v>
      </c>
      <c r="BL226" s="207">
        <f t="shared" si="115"/>
        <v>0.6</v>
      </c>
      <c r="BM226" s="207">
        <f t="shared" si="115"/>
        <v>0</v>
      </c>
      <c r="BN226" s="207">
        <f t="shared" si="115"/>
        <v>0</v>
      </c>
      <c r="BO226" s="207">
        <f t="shared" si="115"/>
        <v>0.6</v>
      </c>
      <c r="BP226" s="207">
        <f t="shared" si="115"/>
        <v>7</v>
      </c>
      <c r="BQ226" s="207">
        <f>BQ225/10</f>
        <v>2.99</v>
      </c>
    </row>
    <row r="227" spans="1:70" s="37" customFormat="1" ht="15.75" customHeight="1" thickTop="1" x14ac:dyDescent="0.25">
      <c r="A227" s="248"/>
      <c r="B227" s="74" t="s">
        <v>173</v>
      </c>
      <c r="C227" s="75">
        <v>48.5</v>
      </c>
      <c r="D227" s="75"/>
      <c r="E227" s="75">
        <v>272</v>
      </c>
      <c r="F227" s="75">
        <v>166.6</v>
      </c>
      <c r="G227" s="75"/>
      <c r="H227" s="75">
        <v>54</v>
      </c>
      <c r="I227" s="75"/>
      <c r="J227" s="75">
        <v>156</v>
      </c>
      <c r="K227" s="75">
        <v>262</v>
      </c>
      <c r="L227" s="75">
        <v>210</v>
      </c>
      <c r="M227" s="75">
        <v>390</v>
      </c>
      <c r="N227" s="75">
        <v>400</v>
      </c>
      <c r="O227" s="75">
        <v>180</v>
      </c>
      <c r="P227" s="75">
        <v>233</v>
      </c>
      <c r="Q227" s="75">
        <v>254</v>
      </c>
      <c r="R227" s="75">
        <v>117</v>
      </c>
      <c r="S227" s="75"/>
      <c r="T227" s="75">
        <v>155</v>
      </c>
      <c r="U227" s="75">
        <v>7.2</v>
      </c>
      <c r="V227" s="75">
        <v>26.5</v>
      </c>
      <c r="W227" s="75">
        <v>44</v>
      </c>
      <c r="X227" s="75">
        <v>13.5</v>
      </c>
      <c r="Y227" s="75">
        <v>23</v>
      </c>
      <c r="Z227" s="75">
        <v>22</v>
      </c>
      <c r="AA227" s="75"/>
      <c r="AB227" s="75"/>
      <c r="AC227" s="75">
        <v>60</v>
      </c>
      <c r="AD227" s="75">
        <v>60</v>
      </c>
      <c r="AE227" s="75"/>
      <c r="AF227" s="75">
        <v>115</v>
      </c>
      <c r="AG227" s="75">
        <v>75</v>
      </c>
      <c r="AH227" s="75">
        <v>80.599999999999994</v>
      </c>
      <c r="AI227" s="75">
        <v>26</v>
      </c>
      <c r="AJ227" s="75">
        <v>70</v>
      </c>
      <c r="AK227" s="75">
        <v>82</v>
      </c>
      <c r="AL227" s="75">
        <v>123.3</v>
      </c>
      <c r="AM227" s="75">
        <v>202</v>
      </c>
      <c r="AN227" s="75"/>
      <c r="AO227" s="75"/>
      <c r="AP227" s="75">
        <v>17.3</v>
      </c>
      <c r="AQ227" s="75">
        <v>12.6</v>
      </c>
      <c r="AR227" s="75">
        <v>49</v>
      </c>
      <c r="AS227" s="75">
        <v>22</v>
      </c>
      <c r="AT227" s="75">
        <v>51</v>
      </c>
      <c r="AU227" s="75">
        <v>30</v>
      </c>
      <c r="AV227" s="75">
        <v>29</v>
      </c>
      <c r="AW227" s="75">
        <v>45</v>
      </c>
      <c r="AX227" s="75"/>
      <c r="AY227" s="75">
        <v>36</v>
      </c>
      <c r="AZ227" s="75">
        <v>90.5</v>
      </c>
      <c r="BA227" s="75">
        <v>24</v>
      </c>
      <c r="BB227" s="75">
        <v>37</v>
      </c>
      <c r="BC227" s="75">
        <v>42</v>
      </c>
      <c r="BD227" s="75"/>
      <c r="BE227" s="75"/>
      <c r="BF227" s="75">
        <v>109</v>
      </c>
      <c r="BG227" s="75">
        <v>252.6</v>
      </c>
      <c r="BH227" s="75">
        <v>12</v>
      </c>
      <c r="BI227" s="75">
        <v>53</v>
      </c>
      <c r="BJ227" s="75">
        <v>220</v>
      </c>
      <c r="BK227" s="75">
        <v>300</v>
      </c>
      <c r="BL227" s="75">
        <v>80</v>
      </c>
      <c r="BM227" s="75">
        <v>180</v>
      </c>
      <c r="BN227" s="75"/>
      <c r="BO227" s="75">
        <v>250</v>
      </c>
      <c r="BP227" s="75"/>
      <c r="BQ227" s="75">
        <v>132.19999999999999</v>
      </c>
      <c r="BR227" s="185"/>
    </row>
    <row r="228" spans="1:70" s="37" customFormat="1" ht="15.75" customHeight="1" x14ac:dyDescent="0.25">
      <c r="A228" s="248"/>
      <c r="B228" s="66" t="s">
        <v>128</v>
      </c>
      <c r="C228" s="67">
        <f>C224*C227/1000</f>
        <v>1.8</v>
      </c>
      <c r="D228" s="67">
        <f t="shared" ref="D228:I228" si="116">D224*D227/1000</f>
        <v>0</v>
      </c>
      <c r="E228" s="67">
        <f t="shared" si="116"/>
        <v>10.9</v>
      </c>
      <c r="F228" s="67">
        <f t="shared" si="116"/>
        <v>3.3</v>
      </c>
      <c r="G228" s="67">
        <f t="shared" si="116"/>
        <v>0</v>
      </c>
      <c r="H228" s="67">
        <f t="shared" si="116"/>
        <v>0</v>
      </c>
      <c r="I228" s="67">
        <f t="shared" si="116"/>
        <v>0</v>
      </c>
      <c r="J228" s="67">
        <f t="shared" ref="J228:BO228" si="117">J224*J227/1000</f>
        <v>0.1</v>
      </c>
      <c r="K228" s="67">
        <f t="shared" si="117"/>
        <v>9.1999999999999993</v>
      </c>
      <c r="L228" s="67">
        <f t="shared" si="117"/>
        <v>2.5</v>
      </c>
      <c r="M228" s="67">
        <f t="shared" si="117"/>
        <v>1.1000000000000001</v>
      </c>
      <c r="N228" s="67">
        <f t="shared" si="117"/>
        <v>0</v>
      </c>
      <c r="O228" s="67">
        <f t="shared" si="117"/>
        <v>0</v>
      </c>
      <c r="P228" s="67">
        <f t="shared" si="117"/>
        <v>0</v>
      </c>
      <c r="Q228" s="67">
        <f t="shared" si="117"/>
        <v>0</v>
      </c>
      <c r="R228" s="67">
        <f t="shared" si="117"/>
        <v>0</v>
      </c>
      <c r="S228" s="67">
        <f t="shared" si="117"/>
        <v>0</v>
      </c>
      <c r="T228" s="67">
        <f t="shared" si="117"/>
        <v>0</v>
      </c>
      <c r="U228" s="67">
        <f>U224*U227</f>
        <v>0.6</v>
      </c>
      <c r="V228" s="67">
        <f t="shared" si="117"/>
        <v>0</v>
      </c>
      <c r="W228" s="67">
        <f t="shared" si="117"/>
        <v>0</v>
      </c>
      <c r="X228" s="67">
        <f t="shared" si="117"/>
        <v>0</v>
      </c>
      <c r="Y228" s="67">
        <f t="shared" si="117"/>
        <v>0</v>
      </c>
      <c r="Z228" s="67">
        <f t="shared" si="117"/>
        <v>0</v>
      </c>
      <c r="AA228" s="67">
        <f t="shared" si="117"/>
        <v>0</v>
      </c>
      <c r="AB228" s="67">
        <f t="shared" si="117"/>
        <v>0</v>
      </c>
      <c r="AC228" s="67">
        <f t="shared" si="117"/>
        <v>0</v>
      </c>
      <c r="AD228" s="67">
        <f t="shared" si="117"/>
        <v>0</v>
      </c>
      <c r="AE228" s="67">
        <f t="shared" si="117"/>
        <v>0</v>
      </c>
      <c r="AF228" s="67">
        <f t="shared" si="117"/>
        <v>0</v>
      </c>
      <c r="AG228" s="112">
        <f t="shared" si="117"/>
        <v>0</v>
      </c>
      <c r="AH228" s="67">
        <f t="shared" si="117"/>
        <v>0</v>
      </c>
      <c r="AI228" s="67">
        <f t="shared" si="117"/>
        <v>0.4</v>
      </c>
      <c r="AJ228" s="67">
        <f t="shared" si="117"/>
        <v>0</v>
      </c>
      <c r="AK228" s="67">
        <f t="shared" si="117"/>
        <v>0</v>
      </c>
      <c r="AL228" s="67">
        <f t="shared" si="117"/>
        <v>0.1</v>
      </c>
      <c r="AM228" s="67">
        <f t="shared" si="117"/>
        <v>0.4</v>
      </c>
      <c r="AN228" s="67">
        <f t="shared" si="117"/>
        <v>0</v>
      </c>
      <c r="AO228" s="67">
        <f>AO224*AO227/1000</f>
        <v>0</v>
      </c>
      <c r="AP228" s="67">
        <f t="shared" si="117"/>
        <v>0.9</v>
      </c>
      <c r="AQ228" s="67">
        <f>AQ224*AQ227/1000</f>
        <v>0.1</v>
      </c>
      <c r="AR228" s="67">
        <f t="shared" si="117"/>
        <v>0.2</v>
      </c>
      <c r="AS228" s="112">
        <f t="shared" si="117"/>
        <v>0.01</v>
      </c>
      <c r="AT228" s="67">
        <f t="shared" si="117"/>
        <v>0</v>
      </c>
      <c r="AU228" s="67">
        <f t="shared" si="117"/>
        <v>0.9</v>
      </c>
      <c r="AV228" s="67">
        <f t="shared" si="117"/>
        <v>0</v>
      </c>
      <c r="AW228" s="67">
        <f t="shared" si="117"/>
        <v>0.1</v>
      </c>
      <c r="AX228" s="67">
        <f t="shared" si="117"/>
        <v>0</v>
      </c>
      <c r="AY228" s="67">
        <f t="shared" si="117"/>
        <v>0</v>
      </c>
      <c r="AZ228" s="67">
        <f t="shared" si="117"/>
        <v>0</v>
      </c>
      <c r="BA228" s="67">
        <f t="shared" si="117"/>
        <v>0</v>
      </c>
      <c r="BB228" s="67">
        <f t="shared" si="117"/>
        <v>0</v>
      </c>
      <c r="BC228" s="67">
        <f t="shared" si="117"/>
        <v>0</v>
      </c>
      <c r="BD228" s="67">
        <f>BD224*BD227/1000</f>
        <v>0</v>
      </c>
      <c r="BE228" s="67"/>
      <c r="BF228" s="67">
        <f t="shared" si="117"/>
        <v>0.3</v>
      </c>
      <c r="BG228" s="67">
        <f t="shared" si="117"/>
        <v>0</v>
      </c>
      <c r="BH228" s="112">
        <f t="shared" si="117"/>
        <v>0</v>
      </c>
      <c r="BI228" s="67">
        <f t="shared" si="117"/>
        <v>0.5</v>
      </c>
      <c r="BJ228" s="67">
        <f t="shared" si="117"/>
        <v>0.2</v>
      </c>
      <c r="BK228" s="67">
        <f t="shared" si="117"/>
        <v>0</v>
      </c>
      <c r="BL228" s="67">
        <f t="shared" si="117"/>
        <v>0.1</v>
      </c>
      <c r="BM228" s="67">
        <f>BM225*BM227/1000</f>
        <v>0</v>
      </c>
      <c r="BN228" s="67">
        <f t="shared" si="117"/>
        <v>0</v>
      </c>
      <c r="BO228" s="67">
        <f t="shared" si="117"/>
        <v>0.1</v>
      </c>
      <c r="BP228" s="67">
        <f>BP224*BP227/1000</f>
        <v>0</v>
      </c>
      <c r="BQ228" s="67">
        <f>BQ224*BQ227/1000</f>
        <v>0.3</v>
      </c>
      <c r="BR228" s="186">
        <f>SUM(C228:BQ228)</f>
        <v>34.1</v>
      </c>
    </row>
    <row r="229" spans="1:70" s="37" customFormat="1" ht="15.75" customHeight="1" thickBot="1" x14ac:dyDescent="0.3">
      <c r="A229" s="249"/>
      <c r="B229" s="64" t="s">
        <v>130</v>
      </c>
      <c r="C229" s="18">
        <f>C226*C227/1000</f>
        <v>1.9</v>
      </c>
      <c r="D229" s="18">
        <f t="shared" ref="D229:I229" si="118">D226*D227/1000</f>
        <v>0</v>
      </c>
      <c r="E229" s="18">
        <f t="shared" si="118"/>
        <v>21.8</v>
      </c>
      <c r="F229" s="18">
        <f t="shared" si="118"/>
        <v>3.3</v>
      </c>
      <c r="G229" s="18">
        <f t="shared" si="118"/>
        <v>0</v>
      </c>
      <c r="H229" s="18">
        <f t="shared" si="118"/>
        <v>0</v>
      </c>
      <c r="I229" s="18">
        <f t="shared" si="118"/>
        <v>0</v>
      </c>
      <c r="J229" s="18">
        <f t="shared" ref="J229:T229" si="119">J226*J227/1000</f>
        <v>0.1</v>
      </c>
      <c r="K229" s="18">
        <f t="shared" si="119"/>
        <v>11</v>
      </c>
      <c r="L229" s="18">
        <f t="shared" si="119"/>
        <v>2.5</v>
      </c>
      <c r="M229" s="18">
        <f t="shared" si="119"/>
        <v>1.5</v>
      </c>
      <c r="N229" s="18">
        <f t="shared" si="119"/>
        <v>0</v>
      </c>
      <c r="O229" s="18">
        <f t="shared" si="119"/>
        <v>0</v>
      </c>
      <c r="P229" s="18">
        <f t="shared" si="119"/>
        <v>0</v>
      </c>
      <c r="Q229" s="18">
        <f t="shared" si="119"/>
        <v>0</v>
      </c>
      <c r="R229" s="18">
        <f t="shared" si="119"/>
        <v>0</v>
      </c>
      <c r="S229" s="18">
        <f t="shared" si="119"/>
        <v>0</v>
      </c>
      <c r="T229" s="18">
        <f t="shared" si="119"/>
        <v>0</v>
      </c>
      <c r="U229" s="18">
        <f>U226*U227</f>
        <v>0.6</v>
      </c>
      <c r="V229" s="18">
        <f t="shared" ref="V229:BL229" si="120">V226*V227/1000</f>
        <v>0</v>
      </c>
      <c r="W229" s="18">
        <f t="shared" si="120"/>
        <v>0</v>
      </c>
      <c r="X229" s="18">
        <f t="shared" si="120"/>
        <v>0</v>
      </c>
      <c r="Y229" s="18">
        <f t="shared" si="120"/>
        <v>0</v>
      </c>
      <c r="Z229" s="18">
        <f t="shared" si="120"/>
        <v>0</v>
      </c>
      <c r="AA229" s="18">
        <f t="shared" si="120"/>
        <v>0</v>
      </c>
      <c r="AB229" s="18">
        <f t="shared" si="120"/>
        <v>0</v>
      </c>
      <c r="AC229" s="18">
        <f t="shared" si="120"/>
        <v>0</v>
      </c>
      <c r="AD229" s="18">
        <f t="shared" si="120"/>
        <v>0</v>
      </c>
      <c r="AE229" s="18">
        <f t="shared" si="120"/>
        <v>0</v>
      </c>
      <c r="AF229" s="18">
        <f t="shared" si="120"/>
        <v>0</v>
      </c>
      <c r="AG229" s="113">
        <f t="shared" si="120"/>
        <v>0</v>
      </c>
      <c r="AH229" s="18">
        <f t="shared" si="120"/>
        <v>0</v>
      </c>
      <c r="AI229" s="18">
        <f t="shared" si="120"/>
        <v>0.5</v>
      </c>
      <c r="AJ229" s="18">
        <f t="shared" si="120"/>
        <v>0</v>
      </c>
      <c r="AK229" s="18">
        <f t="shared" si="120"/>
        <v>0</v>
      </c>
      <c r="AL229" s="18">
        <f t="shared" si="120"/>
        <v>0.1</v>
      </c>
      <c r="AM229" s="18">
        <f t="shared" si="120"/>
        <v>0</v>
      </c>
      <c r="AN229" s="18">
        <f t="shared" si="120"/>
        <v>0</v>
      </c>
      <c r="AO229" s="18">
        <f>AO226*AO227/1000</f>
        <v>0</v>
      </c>
      <c r="AP229" s="18">
        <f t="shared" si="120"/>
        <v>0.8</v>
      </c>
      <c r="AQ229" s="18">
        <f>AQ226*AQ227/1000</f>
        <v>0.1</v>
      </c>
      <c r="AR229" s="18">
        <f t="shared" si="120"/>
        <v>0.2</v>
      </c>
      <c r="AS229" s="113">
        <f t="shared" si="120"/>
        <v>0.02</v>
      </c>
      <c r="AT229" s="18">
        <f t="shared" si="120"/>
        <v>0</v>
      </c>
      <c r="AU229" s="18">
        <f t="shared" si="120"/>
        <v>1.3</v>
      </c>
      <c r="AV229" s="18">
        <f t="shared" si="120"/>
        <v>0</v>
      </c>
      <c r="AW229" s="18">
        <f t="shared" si="120"/>
        <v>0.1</v>
      </c>
      <c r="AX229" s="18">
        <f t="shared" si="120"/>
        <v>0</v>
      </c>
      <c r="AY229" s="18">
        <f t="shared" si="120"/>
        <v>0</v>
      </c>
      <c r="AZ229" s="18">
        <f t="shared" si="120"/>
        <v>0</v>
      </c>
      <c r="BA229" s="18">
        <f t="shared" si="120"/>
        <v>0</v>
      </c>
      <c r="BB229" s="18">
        <f t="shared" si="120"/>
        <v>0</v>
      </c>
      <c r="BC229" s="18">
        <f t="shared" si="120"/>
        <v>0</v>
      </c>
      <c r="BD229" s="18">
        <f>BD226*BD227/1000</f>
        <v>0</v>
      </c>
      <c r="BE229" s="18"/>
      <c r="BF229" s="18">
        <f t="shared" si="120"/>
        <v>0.8</v>
      </c>
      <c r="BG229" s="18">
        <f t="shared" si="120"/>
        <v>0</v>
      </c>
      <c r="BH229" s="113">
        <f t="shared" si="120"/>
        <v>0</v>
      </c>
      <c r="BI229" s="18">
        <f t="shared" si="120"/>
        <v>0.5</v>
      </c>
      <c r="BJ229" s="18">
        <f t="shared" si="120"/>
        <v>0.2</v>
      </c>
      <c r="BK229" s="18">
        <f t="shared" si="120"/>
        <v>0</v>
      </c>
      <c r="BL229" s="18">
        <f t="shared" si="120"/>
        <v>0</v>
      </c>
      <c r="BM229" s="18">
        <f>BM226*BM227/1000</f>
        <v>0</v>
      </c>
      <c r="BN229" s="18">
        <f>BN226*BN227/1000</f>
        <v>0</v>
      </c>
      <c r="BO229" s="18">
        <f>BO226*BO227/1000</f>
        <v>0.2</v>
      </c>
      <c r="BP229" s="18">
        <f>BP226*BP227/1000</f>
        <v>0</v>
      </c>
      <c r="BQ229" s="18">
        <f>BQ226*BQ227/1000</f>
        <v>0.4</v>
      </c>
      <c r="BR229" s="187">
        <f>SUM(C229:BQ229)</f>
        <v>47.9</v>
      </c>
    </row>
    <row r="230" spans="1:70" s="37" customFormat="1" ht="15" customHeight="1" thickTop="1" x14ac:dyDescent="0.25">
      <c r="A230" s="42"/>
      <c r="B230" s="235"/>
      <c r="C230" s="252" t="s">
        <v>10</v>
      </c>
      <c r="D230" s="242" t="s">
        <v>219</v>
      </c>
      <c r="E230" s="242" t="s">
        <v>228</v>
      </c>
      <c r="F230" s="271" t="s">
        <v>220</v>
      </c>
      <c r="G230" s="252" t="s">
        <v>231</v>
      </c>
      <c r="H230" s="252" t="s">
        <v>12</v>
      </c>
      <c r="I230" s="242" t="s">
        <v>215</v>
      </c>
      <c r="J230" s="252" t="s">
        <v>13</v>
      </c>
      <c r="K230" s="273" t="s">
        <v>14</v>
      </c>
      <c r="L230" s="252" t="s">
        <v>15</v>
      </c>
      <c r="M230" s="252" t="s">
        <v>16</v>
      </c>
      <c r="N230" s="252" t="s">
        <v>17</v>
      </c>
      <c r="O230" s="303" t="s">
        <v>18</v>
      </c>
      <c r="P230" s="303" t="s">
        <v>19</v>
      </c>
      <c r="Q230" s="303" t="s">
        <v>20</v>
      </c>
      <c r="R230" s="321" t="s">
        <v>21</v>
      </c>
      <c r="S230" s="303" t="s">
        <v>22</v>
      </c>
      <c r="T230" s="303" t="s">
        <v>23</v>
      </c>
      <c r="U230" s="271" t="s">
        <v>24</v>
      </c>
      <c r="V230" s="305" t="s">
        <v>25</v>
      </c>
      <c r="W230" s="266" t="s">
        <v>26</v>
      </c>
      <c r="X230" s="266" t="s">
        <v>27</v>
      </c>
      <c r="Y230" s="266" t="s">
        <v>28</v>
      </c>
      <c r="Z230" s="266" t="s">
        <v>29</v>
      </c>
      <c r="AA230" s="266" t="s">
        <v>30</v>
      </c>
      <c r="AB230" s="264" t="s">
        <v>31</v>
      </c>
      <c r="AC230" s="237" t="s">
        <v>32</v>
      </c>
      <c r="AD230" s="290" t="s">
        <v>33</v>
      </c>
      <c r="AE230" s="290" t="s">
        <v>34</v>
      </c>
      <c r="AF230" s="237" t="s">
        <v>35</v>
      </c>
      <c r="AG230" s="290" t="s">
        <v>36</v>
      </c>
      <c r="AH230" s="290" t="s">
        <v>37</v>
      </c>
      <c r="AI230" s="279" t="s">
        <v>38</v>
      </c>
      <c r="AJ230" s="279" t="s">
        <v>39</v>
      </c>
      <c r="AK230" s="275" t="s">
        <v>40</v>
      </c>
      <c r="AL230" s="275" t="s">
        <v>41</v>
      </c>
      <c r="AM230" s="275" t="s">
        <v>42</v>
      </c>
      <c r="AN230" s="277" t="s">
        <v>43</v>
      </c>
      <c r="AO230" s="242" t="s">
        <v>212</v>
      </c>
      <c r="AP230" s="271" t="s">
        <v>44</v>
      </c>
      <c r="AQ230" s="242" t="s">
        <v>200</v>
      </c>
      <c r="AR230" s="250" t="s">
        <v>45</v>
      </c>
      <c r="AS230" s="250" t="s">
        <v>46</v>
      </c>
      <c r="AT230" s="250" t="s">
        <v>47</v>
      </c>
      <c r="AU230" s="237" t="s">
        <v>48</v>
      </c>
      <c r="AV230" s="252" t="s">
        <v>49</v>
      </c>
      <c r="AW230" s="252" t="s">
        <v>50</v>
      </c>
      <c r="AX230" s="252" t="s">
        <v>51</v>
      </c>
      <c r="AY230" s="252" t="s">
        <v>52</v>
      </c>
      <c r="AZ230" s="252" t="s">
        <v>53</v>
      </c>
      <c r="BA230" s="252" t="s">
        <v>54</v>
      </c>
      <c r="BB230" s="252" t="s">
        <v>55</v>
      </c>
      <c r="BC230" s="237" t="s">
        <v>56</v>
      </c>
      <c r="BD230" s="242" t="s">
        <v>208</v>
      </c>
      <c r="BE230" s="172"/>
      <c r="BF230" s="242" t="s">
        <v>57</v>
      </c>
      <c r="BG230" s="266" t="s">
        <v>58</v>
      </c>
      <c r="BH230" s="266" t="s">
        <v>59</v>
      </c>
      <c r="BI230" s="266" t="s">
        <v>60</v>
      </c>
      <c r="BJ230" s="264" t="s">
        <v>61</v>
      </c>
      <c r="BK230" s="264" t="s">
        <v>62</v>
      </c>
      <c r="BL230" s="264" t="s">
        <v>63</v>
      </c>
      <c r="BM230" s="266" t="s">
        <v>64</v>
      </c>
      <c r="BN230" s="264" t="s">
        <v>65</v>
      </c>
      <c r="BO230" s="268" t="s">
        <v>66</v>
      </c>
      <c r="BP230" s="237" t="s">
        <v>226</v>
      </c>
      <c r="BQ230" s="271" t="s">
        <v>67</v>
      </c>
    </row>
    <row r="231" spans="1:70" s="37" customFormat="1" ht="67.5" customHeight="1" thickBot="1" x14ac:dyDescent="0.3">
      <c r="A231" s="43"/>
      <c r="B231" s="270"/>
      <c r="C231" s="253"/>
      <c r="D231" s="243"/>
      <c r="E231" s="243"/>
      <c r="F231" s="272"/>
      <c r="G231" s="253"/>
      <c r="H231" s="253"/>
      <c r="I231" s="243"/>
      <c r="J231" s="253"/>
      <c r="K231" s="274"/>
      <c r="L231" s="253"/>
      <c r="M231" s="253"/>
      <c r="N231" s="253"/>
      <c r="O231" s="304"/>
      <c r="P231" s="304"/>
      <c r="Q231" s="304"/>
      <c r="R231" s="322"/>
      <c r="S231" s="304"/>
      <c r="T231" s="304"/>
      <c r="U231" s="281"/>
      <c r="V231" s="306"/>
      <c r="W231" s="267"/>
      <c r="X231" s="267"/>
      <c r="Y231" s="267"/>
      <c r="Z231" s="267"/>
      <c r="AA231" s="267"/>
      <c r="AB231" s="265"/>
      <c r="AC231" s="238"/>
      <c r="AD231" s="291"/>
      <c r="AE231" s="291"/>
      <c r="AF231" s="238"/>
      <c r="AG231" s="291"/>
      <c r="AH231" s="291"/>
      <c r="AI231" s="280"/>
      <c r="AJ231" s="280"/>
      <c r="AK231" s="276"/>
      <c r="AL231" s="276"/>
      <c r="AM231" s="276"/>
      <c r="AN231" s="278"/>
      <c r="AO231" s="243"/>
      <c r="AP231" s="281"/>
      <c r="AQ231" s="243"/>
      <c r="AR231" s="251"/>
      <c r="AS231" s="251"/>
      <c r="AT231" s="251"/>
      <c r="AU231" s="239"/>
      <c r="AV231" s="253"/>
      <c r="AW231" s="253"/>
      <c r="AX231" s="253"/>
      <c r="AY231" s="253"/>
      <c r="AZ231" s="253"/>
      <c r="BA231" s="253"/>
      <c r="BB231" s="253"/>
      <c r="BC231" s="239"/>
      <c r="BD231" s="243"/>
      <c r="BE231" s="176"/>
      <c r="BF231" s="388"/>
      <c r="BG231" s="267"/>
      <c r="BH231" s="267"/>
      <c r="BI231" s="267"/>
      <c r="BJ231" s="265"/>
      <c r="BK231" s="265"/>
      <c r="BL231" s="265"/>
      <c r="BM231" s="267"/>
      <c r="BN231" s="265"/>
      <c r="BO231" s="269"/>
      <c r="BP231" s="239"/>
      <c r="BQ231" s="281"/>
    </row>
    <row r="232" spans="1:70" ht="33" customHeight="1" thickBot="1" x14ac:dyDescent="0.3">
      <c r="C232" s="260" t="s">
        <v>0</v>
      </c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2"/>
      <c r="O232" s="282" t="s">
        <v>1</v>
      </c>
      <c r="P232" s="283"/>
      <c r="Q232" s="283"/>
      <c r="R232" s="283"/>
      <c r="S232" s="283"/>
      <c r="T232" s="284"/>
      <c r="U232" s="80"/>
      <c r="V232" s="3"/>
      <c r="W232" s="263" t="s">
        <v>2</v>
      </c>
      <c r="X232" s="263"/>
      <c r="Y232" s="263"/>
      <c r="Z232" s="263"/>
      <c r="AA232" s="263"/>
      <c r="AB232" s="285"/>
      <c r="AC232" s="286" t="s">
        <v>3</v>
      </c>
      <c r="AD232" s="287"/>
      <c r="AE232" s="287"/>
      <c r="AF232" s="287"/>
      <c r="AG232" s="287"/>
      <c r="AH232" s="287"/>
      <c r="AI232" s="288" t="s">
        <v>4</v>
      </c>
      <c r="AJ232" s="288"/>
      <c r="AK232" s="300" t="s">
        <v>5</v>
      </c>
      <c r="AL232" s="301"/>
      <c r="AM232" s="302"/>
      <c r="AN232" s="81"/>
      <c r="AO232" s="386" t="s">
        <v>201</v>
      </c>
      <c r="AP232" s="386"/>
      <c r="AQ232" s="387"/>
      <c r="AR232" s="311" t="s">
        <v>6</v>
      </c>
      <c r="AS232" s="258"/>
      <c r="AT232" s="259"/>
      <c r="AU232" s="82"/>
      <c r="AV232" s="260" t="s">
        <v>7</v>
      </c>
      <c r="AW232" s="261"/>
      <c r="AX232" s="261"/>
      <c r="AY232" s="261"/>
      <c r="AZ232" s="261"/>
      <c r="BA232" s="261"/>
      <c r="BB232" s="262"/>
      <c r="BC232" s="83"/>
      <c r="BD232" s="308" t="s">
        <v>209</v>
      </c>
      <c r="BE232" s="309"/>
      <c r="BF232" s="310"/>
      <c r="BG232" s="263" t="s">
        <v>8</v>
      </c>
      <c r="BH232" s="263"/>
      <c r="BI232" s="263"/>
      <c r="BJ232" s="263"/>
      <c r="BK232" s="263"/>
      <c r="BL232" s="263"/>
      <c r="BM232" s="263"/>
      <c r="BN232" s="263"/>
      <c r="BO232" s="263"/>
      <c r="BP232" s="135"/>
      <c r="BQ232" s="84"/>
    </row>
    <row r="233" spans="1:70" s="37" customFormat="1" ht="15.75" customHeight="1" x14ac:dyDescent="0.25">
      <c r="A233" s="234"/>
      <c r="B233" s="109"/>
      <c r="C233" s="109"/>
      <c r="D233" s="130"/>
      <c r="E233" s="126"/>
      <c r="F233" s="109"/>
      <c r="G233" s="130"/>
      <c r="H233" s="109"/>
      <c r="I233" s="130"/>
      <c r="J233" s="109"/>
      <c r="K233" s="109"/>
      <c r="L233" s="109"/>
      <c r="M233" s="109"/>
      <c r="N233" s="109"/>
      <c r="O233" s="109"/>
      <c r="P233" s="109"/>
      <c r="Q233" s="109"/>
      <c r="R233" s="44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30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30"/>
      <c r="BE233" s="175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30"/>
      <c r="BQ233" s="109"/>
    </row>
    <row r="234" spans="1:70" s="37" customFormat="1" x14ac:dyDescent="0.25">
      <c r="A234" s="234"/>
      <c r="B234" s="109"/>
      <c r="C234" s="109"/>
      <c r="D234" s="130"/>
      <c r="E234" s="126"/>
      <c r="F234" s="109"/>
      <c r="G234" s="130"/>
      <c r="H234" s="109"/>
      <c r="I234" s="130"/>
      <c r="J234" s="109"/>
      <c r="K234" s="109"/>
      <c r="L234" s="109"/>
      <c r="M234" s="109"/>
      <c r="N234" s="109"/>
      <c r="O234" s="109"/>
      <c r="P234" s="109"/>
      <c r="Q234" s="109"/>
      <c r="R234" s="44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30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30"/>
      <c r="BE234" s="175"/>
      <c r="BF234" s="109"/>
      <c r="BG234" s="109"/>
      <c r="BH234" s="109"/>
      <c r="BI234" s="109"/>
      <c r="BJ234" s="109"/>
      <c r="BK234" s="109"/>
      <c r="BL234" s="109"/>
      <c r="BM234" s="109"/>
      <c r="BN234" s="109"/>
      <c r="BO234" s="109"/>
      <c r="BP234" s="130"/>
      <c r="BQ234" s="109"/>
      <c r="BR234" s="188">
        <f>(BR21+BR38+BR55+BR76+BR93+BR133+BR148+BR165+BR182+BR199)/10</f>
        <v>34.4</v>
      </c>
    </row>
    <row r="235" spans="1:70" s="37" customFormat="1" x14ac:dyDescent="0.25">
      <c r="A235" s="109"/>
      <c r="B235" s="109"/>
      <c r="C235" s="109"/>
      <c r="D235" s="130"/>
      <c r="E235" s="126"/>
      <c r="F235" s="109"/>
      <c r="G235" s="130"/>
      <c r="H235" s="109"/>
      <c r="I235" s="130"/>
      <c r="J235" s="109"/>
      <c r="K235" s="109"/>
      <c r="L235" s="109"/>
      <c r="M235" s="109"/>
      <c r="N235" s="109"/>
      <c r="O235" s="109"/>
      <c r="P235" s="109"/>
      <c r="Q235" s="109"/>
      <c r="R235" s="44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30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30"/>
      <c r="BE235" s="175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30"/>
      <c r="BQ235" s="109"/>
      <c r="BR235" s="188">
        <f>(BR22+BR39+BR56+BR77+BR94+BR134+BR149+BR166+BR183+BR200)/10</f>
        <v>37.299999999999997</v>
      </c>
    </row>
    <row r="236" spans="1:70" s="37" customFormat="1" ht="15.75" customHeight="1" x14ac:dyDescent="0.25">
      <c r="A236" s="234"/>
      <c r="B236" s="109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</row>
    <row r="237" spans="1:70" s="37" customFormat="1" ht="15" customHeight="1" x14ac:dyDescent="0.25">
      <c r="A237" s="234"/>
      <c r="B237" s="109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</row>
    <row r="238" spans="1:70" s="37" customFormat="1" ht="15.75" customHeight="1" x14ac:dyDescent="0.25">
      <c r="A238" s="234"/>
      <c r="B238" s="109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</row>
    <row r="239" spans="1:70" s="37" customFormat="1" ht="15.75" customHeight="1" x14ac:dyDescent="0.25">
      <c r="A239" s="234"/>
      <c r="B239" s="109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</row>
    <row r="240" spans="1:70" s="37" customFormat="1" ht="15" customHeight="1" x14ac:dyDescent="0.25">
      <c r="A240" s="234"/>
      <c r="B240" s="44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</row>
    <row r="241" spans="1:69" s="37" customFormat="1" ht="15" customHeight="1" x14ac:dyDescent="0.25">
      <c r="A241" s="234"/>
      <c r="B241" s="44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</row>
    <row r="242" spans="1:69" s="37" customFormat="1" ht="15.75" customHeight="1" x14ac:dyDescent="0.25">
      <c r="A242" s="234"/>
      <c r="B242" s="109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</row>
    <row r="243" spans="1:69" s="37" customFormat="1" ht="15.75" customHeight="1" x14ac:dyDescent="0.25">
      <c r="A243" s="234"/>
      <c r="B243" s="109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</row>
    <row r="244" spans="1:69" s="37" customFormat="1" ht="15.75" customHeight="1" x14ac:dyDescent="0.25">
      <c r="A244" s="234"/>
      <c r="B244" s="109"/>
      <c r="C244" s="109"/>
      <c r="D244" s="130"/>
      <c r="E244" s="126"/>
      <c r="F244" s="109"/>
      <c r="G244" s="130"/>
      <c r="H244" s="109"/>
      <c r="I244" s="130"/>
      <c r="J244" s="109"/>
      <c r="K244" s="109"/>
      <c r="L244" s="109"/>
      <c r="M244" s="109"/>
      <c r="N244" s="109"/>
      <c r="O244" s="109"/>
      <c r="P244" s="109"/>
      <c r="Q244" s="109"/>
      <c r="R244" s="44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30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30"/>
      <c r="BE244" s="175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30"/>
      <c r="BQ244" s="109"/>
    </row>
    <row r="245" spans="1:69" s="37" customFormat="1" x14ac:dyDescent="0.25">
      <c r="A245" s="234"/>
      <c r="B245" s="109"/>
      <c r="C245" s="109"/>
      <c r="D245" s="130"/>
      <c r="E245" s="126"/>
      <c r="F245" s="109"/>
      <c r="G245" s="130"/>
      <c r="H245" s="109"/>
      <c r="I245" s="130"/>
      <c r="J245" s="109"/>
      <c r="K245" s="109"/>
      <c r="L245" s="109"/>
      <c r="M245" s="109"/>
      <c r="N245" s="109"/>
      <c r="O245" s="109"/>
      <c r="P245" s="109"/>
      <c r="Q245" s="109"/>
      <c r="R245" s="44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30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30"/>
      <c r="BE245" s="175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30"/>
      <c r="BQ245" s="109"/>
    </row>
    <row r="246" spans="1:69" s="37" customFormat="1" ht="15.75" customHeight="1" x14ac:dyDescent="0.25">
      <c r="A246" s="234"/>
      <c r="B246" s="109"/>
      <c r="C246" s="109"/>
      <c r="D246" s="130"/>
      <c r="E246" s="126"/>
      <c r="F246" s="109"/>
      <c r="G246" s="130"/>
      <c r="H246" s="109"/>
      <c r="I246" s="130"/>
      <c r="J246" s="109"/>
      <c r="K246" s="109"/>
      <c r="L246" s="109"/>
      <c r="M246" s="109"/>
      <c r="N246" s="109"/>
      <c r="O246" s="109"/>
      <c r="P246" s="109"/>
      <c r="Q246" s="109"/>
      <c r="R246" s="44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30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30"/>
      <c r="BE246" s="175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30"/>
      <c r="BQ246" s="109"/>
    </row>
    <row r="247" spans="1:69" s="37" customFormat="1" x14ac:dyDescent="0.25">
      <c r="A247" s="234"/>
      <c r="B247" s="109"/>
      <c r="C247" s="109"/>
      <c r="D247" s="130"/>
      <c r="E247" s="126"/>
      <c r="F247" s="109"/>
      <c r="G247" s="130"/>
      <c r="H247" s="109"/>
      <c r="I247" s="130"/>
      <c r="J247" s="109"/>
      <c r="K247" s="109"/>
      <c r="L247" s="109"/>
      <c r="M247" s="109"/>
      <c r="N247" s="109"/>
      <c r="O247" s="109"/>
      <c r="P247" s="109"/>
      <c r="Q247" s="109"/>
      <c r="R247" s="44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30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30"/>
      <c r="BE247" s="175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30"/>
      <c r="BQ247" s="109"/>
    </row>
    <row r="248" spans="1:69" s="37" customFormat="1" ht="15.75" customHeight="1" x14ac:dyDescent="0.25">
      <c r="A248" s="234"/>
      <c r="B248" s="109"/>
      <c r="C248" s="109"/>
      <c r="D248" s="130"/>
      <c r="E248" s="126"/>
      <c r="F248" s="109"/>
      <c r="G248" s="130"/>
      <c r="H248" s="109"/>
      <c r="I248" s="130"/>
      <c r="J248" s="109"/>
      <c r="K248" s="109"/>
      <c r="L248" s="109"/>
      <c r="M248" s="109"/>
      <c r="N248" s="109"/>
      <c r="O248" s="109"/>
      <c r="P248" s="109"/>
      <c r="Q248" s="109"/>
      <c r="R248" s="44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30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30"/>
      <c r="BE248" s="175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30"/>
      <c r="BQ248" s="109"/>
    </row>
    <row r="249" spans="1:69" s="37" customFormat="1" x14ac:dyDescent="0.25">
      <c r="A249" s="234"/>
      <c r="B249" s="109"/>
      <c r="C249" s="109"/>
      <c r="D249" s="130"/>
      <c r="E249" s="126"/>
      <c r="F249" s="109"/>
      <c r="G249" s="130"/>
      <c r="H249" s="109"/>
      <c r="I249" s="130"/>
      <c r="J249" s="109"/>
      <c r="K249" s="109"/>
      <c r="L249" s="109"/>
      <c r="M249" s="109"/>
      <c r="N249" s="109"/>
      <c r="O249" s="109"/>
      <c r="P249" s="109"/>
      <c r="Q249" s="109"/>
      <c r="R249" s="44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30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30"/>
      <c r="BE249" s="175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30"/>
      <c r="BQ249" s="109"/>
    </row>
    <row r="250" spans="1:69" s="37" customFormat="1" ht="15.75" customHeight="1" x14ac:dyDescent="0.25">
      <c r="A250" s="234"/>
      <c r="B250" s="109"/>
      <c r="C250" s="109"/>
      <c r="D250" s="130"/>
      <c r="E250" s="126"/>
      <c r="F250" s="109"/>
      <c r="G250" s="130"/>
      <c r="H250" s="109"/>
      <c r="I250" s="130"/>
      <c r="J250" s="109"/>
      <c r="K250" s="109"/>
      <c r="L250" s="109"/>
      <c r="M250" s="109"/>
      <c r="N250" s="109"/>
      <c r="O250" s="109"/>
      <c r="P250" s="109"/>
      <c r="Q250" s="109"/>
      <c r="R250" s="44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30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30"/>
      <c r="BE250" s="175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30"/>
      <c r="BQ250" s="109"/>
    </row>
    <row r="251" spans="1:69" s="37" customFormat="1" x14ac:dyDescent="0.25">
      <c r="A251" s="234"/>
      <c r="B251" s="109"/>
      <c r="C251" s="109"/>
      <c r="D251" s="130"/>
      <c r="E251" s="126"/>
      <c r="F251" s="109"/>
      <c r="G251" s="130"/>
      <c r="H251" s="109"/>
      <c r="I251" s="130"/>
      <c r="J251" s="109"/>
      <c r="K251" s="109"/>
      <c r="L251" s="109"/>
      <c r="M251" s="109"/>
      <c r="N251" s="109"/>
      <c r="O251" s="109"/>
      <c r="P251" s="109"/>
      <c r="Q251" s="109"/>
      <c r="R251" s="44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30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30"/>
      <c r="BE251" s="175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30"/>
      <c r="BQ251" s="109"/>
    </row>
    <row r="252" spans="1:69" s="37" customFormat="1" ht="15.75" customHeight="1" x14ac:dyDescent="0.25">
      <c r="A252" s="234"/>
      <c r="B252" s="109"/>
      <c r="C252" s="109"/>
      <c r="D252" s="130"/>
      <c r="E252" s="126"/>
      <c r="F252" s="109"/>
      <c r="G252" s="130"/>
      <c r="H252" s="109"/>
      <c r="I252" s="130"/>
      <c r="J252" s="109"/>
      <c r="K252" s="109"/>
      <c r="L252" s="109"/>
      <c r="M252" s="109"/>
      <c r="N252" s="109"/>
      <c r="O252" s="109"/>
      <c r="P252" s="109"/>
      <c r="Q252" s="109"/>
      <c r="R252" s="44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30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30"/>
      <c r="BE252" s="175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30"/>
      <c r="BQ252" s="109"/>
    </row>
    <row r="253" spans="1:69" s="37" customFormat="1" x14ac:dyDescent="0.25">
      <c r="A253" s="234"/>
      <c r="B253" s="109"/>
      <c r="C253" s="109"/>
      <c r="D253" s="130"/>
      <c r="E253" s="126"/>
      <c r="F253" s="109"/>
      <c r="G253" s="130"/>
      <c r="H253" s="109"/>
      <c r="I253" s="130"/>
      <c r="J253" s="109"/>
      <c r="K253" s="109"/>
      <c r="L253" s="109"/>
      <c r="M253" s="109"/>
      <c r="N253" s="109"/>
      <c r="O253" s="109"/>
      <c r="P253" s="109"/>
      <c r="Q253" s="109"/>
      <c r="R253" s="44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30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30"/>
      <c r="BE253" s="175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30"/>
      <c r="BQ253" s="109"/>
    </row>
    <row r="254" spans="1:69" s="37" customFormat="1" ht="15.75" customHeight="1" x14ac:dyDescent="0.25">
      <c r="A254" s="234"/>
      <c r="B254" s="109"/>
      <c r="C254" s="109"/>
      <c r="D254" s="130"/>
      <c r="E254" s="126"/>
      <c r="F254" s="109"/>
      <c r="G254" s="130"/>
      <c r="H254" s="109"/>
      <c r="I254" s="130"/>
      <c r="J254" s="109"/>
      <c r="K254" s="109"/>
      <c r="L254" s="109"/>
      <c r="M254" s="109"/>
      <c r="N254" s="109"/>
      <c r="O254" s="109"/>
      <c r="P254" s="109"/>
      <c r="Q254" s="109"/>
      <c r="R254" s="44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30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30"/>
      <c r="BE254" s="175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30"/>
      <c r="BQ254" s="109"/>
    </row>
    <row r="255" spans="1:69" s="37" customFormat="1" x14ac:dyDescent="0.25">
      <c r="A255" s="234"/>
      <c r="B255" s="109"/>
      <c r="C255" s="109"/>
      <c r="D255" s="130"/>
      <c r="E255" s="126"/>
      <c r="F255" s="109"/>
      <c r="G255" s="130"/>
      <c r="H255" s="109"/>
      <c r="I255" s="130"/>
      <c r="J255" s="109"/>
      <c r="K255" s="109"/>
      <c r="L255" s="109"/>
      <c r="M255" s="109"/>
      <c r="N255" s="109"/>
      <c r="O255" s="109"/>
      <c r="P255" s="109"/>
      <c r="Q255" s="109"/>
      <c r="R255" s="44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30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30"/>
      <c r="BE255" s="175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30"/>
      <c r="BQ255" s="109"/>
    </row>
    <row r="256" spans="1:69" s="37" customFormat="1" ht="15.75" customHeight="1" x14ac:dyDescent="0.25">
      <c r="A256" s="234"/>
      <c r="B256" s="109"/>
      <c r="C256" s="109"/>
      <c r="D256" s="130"/>
      <c r="E256" s="126"/>
      <c r="F256" s="109"/>
      <c r="G256" s="130"/>
      <c r="H256" s="109"/>
      <c r="I256" s="130"/>
      <c r="J256" s="109"/>
      <c r="K256" s="109"/>
      <c r="L256" s="109"/>
      <c r="M256" s="109"/>
      <c r="N256" s="109"/>
      <c r="O256" s="109"/>
      <c r="P256" s="109"/>
      <c r="Q256" s="109"/>
      <c r="R256" s="44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30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30"/>
      <c r="BE256" s="175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30"/>
      <c r="BQ256" s="109"/>
    </row>
    <row r="257" spans="1:69" s="37" customFormat="1" x14ac:dyDescent="0.25">
      <c r="A257" s="234"/>
      <c r="B257" s="109"/>
      <c r="C257" s="109"/>
      <c r="D257" s="130"/>
      <c r="E257" s="126"/>
      <c r="F257" s="109"/>
      <c r="G257" s="130"/>
      <c r="H257" s="109"/>
      <c r="I257" s="130"/>
      <c r="J257" s="109"/>
      <c r="K257" s="109"/>
      <c r="L257" s="109"/>
      <c r="M257" s="109"/>
      <c r="N257" s="109"/>
      <c r="O257" s="109"/>
      <c r="P257" s="109"/>
      <c r="Q257" s="109"/>
      <c r="R257" s="44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30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30"/>
      <c r="BE257" s="175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30"/>
      <c r="BQ257" s="109"/>
    </row>
    <row r="258" spans="1:69" s="37" customFormat="1" ht="15.75" customHeight="1" x14ac:dyDescent="0.25">
      <c r="A258" s="234"/>
      <c r="B258" s="109"/>
      <c r="C258" s="109"/>
      <c r="D258" s="130"/>
      <c r="E258" s="126"/>
      <c r="F258" s="109"/>
      <c r="G258" s="130"/>
      <c r="H258" s="109"/>
      <c r="I258" s="130"/>
      <c r="J258" s="109"/>
      <c r="K258" s="109"/>
      <c r="L258" s="109"/>
      <c r="M258" s="109"/>
      <c r="N258" s="109"/>
      <c r="O258" s="109"/>
      <c r="P258" s="109"/>
      <c r="Q258" s="109"/>
      <c r="R258" s="44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30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30"/>
      <c r="BE258" s="175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30"/>
      <c r="BQ258" s="109"/>
    </row>
    <row r="259" spans="1:69" s="37" customFormat="1" x14ac:dyDescent="0.25">
      <c r="A259" s="234"/>
      <c r="B259" s="109"/>
      <c r="C259" s="109"/>
      <c r="D259" s="130"/>
      <c r="E259" s="126"/>
      <c r="F259" s="109"/>
      <c r="G259" s="130"/>
      <c r="H259" s="109"/>
      <c r="I259" s="130"/>
      <c r="J259" s="109"/>
      <c r="K259" s="109"/>
      <c r="L259" s="109"/>
      <c r="M259" s="109"/>
      <c r="N259" s="109"/>
      <c r="O259" s="109"/>
      <c r="P259" s="109"/>
      <c r="Q259" s="109"/>
      <c r="R259" s="44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30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30"/>
      <c r="BE259" s="175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30"/>
      <c r="BQ259" s="109"/>
    </row>
    <row r="260" spans="1:69" s="37" customFormat="1" ht="15.75" customHeight="1" x14ac:dyDescent="0.25">
      <c r="A260" s="234"/>
      <c r="B260" s="109"/>
      <c r="C260" s="109"/>
      <c r="D260" s="130"/>
      <c r="E260" s="126"/>
      <c r="F260" s="109"/>
      <c r="G260" s="130"/>
      <c r="H260" s="109"/>
      <c r="I260" s="130"/>
      <c r="J260" s="109"/>
      <c r="K260" s="109"/>
      <c r="L260" s="109"/>
      <c r="M260" s="109"/>
      <c r="N260" s="109"/>
      <c r="O260" s="109"/>
      <c r="P260" s="109"/>
      <c r="Q260" s="109"/>
      <c r="R260" s="44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30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30"/>
      <c r="BE260" s="175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30"/>
      <c r="BQ260" s="109"/>
    </row>
    <row r="261" spans="1:69" s="37" customFormat="1" x14ac:dyDescent="0.25">
      <c r="A261" s="234"/>
      <c r="B261" s="109"/>
      <c r="C261" s="109"/>
      <c r="D261" s="130"/>
      <c r="E261" s="126"/>
      <c r="F261" s="109"/>
      <c r="G261" s="130"/>
      <c r="H261" s="109"/>
      <c r="I261" s="130"/>
      <c r="J261" s="109"/>
      <c r="K261" s="109"/>
      <c r="L261" s="109"/>
      <c r="M261" s="109"/>
      <c r="N261" s="109"/>
      <c r="O261" s="109"/>
      <c r="P261" s="109"/>
      <c r="Q261" s="109"/>
      <c r="R261" s="44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30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30"/>
      <c r="BE261" s="175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30"/>
      <c r="BQ261" s="109"/>
    </row>
    <row r="262" spans="1:69" s="37" customFormat="1" ht="15.75" customHeight="1" x14ac:dyDescent="0.25">
      <c r="A262" s="234"/>
      <c r="B262" s="109"/>
      <c r="C262" s="109"/>
      <c r="D262" s="130"/>
      <c r="E262" s="126"/>
      <c r="F262" s="109"/>
      <c r="G262" s="130"/>
      <c r="H262" s="109"/>
      <c r="I262" s="130"/>
      <c r="J262" s="109"/>
      <c r="K262" s="109"/>
      <c r="L262" s="109"/>
      <c r="M262" s="109"/>
      <c r="N262" s="109"/>
      <c r="O262" s="109"/>
      <c r="P262" s="109"/>
      <c r="Q262" s="109"/>
      <c r="R262" s="44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30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30"/>
      <c r="BE262" s="175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30"/>
      <c r="BQ262" s="109"/>
    </row>
    <row r="263" spans="1:69" s="37" customFormat="1" x14ac:dyDescent="0.25">
      <c r="A263" s="234"/>
      <c r="B263" s="109"/>
      <c r="C263" s="109"/>
      <c r="D263" s="130"/>
      <c r="E263" s="126"/>
      <c r="F263" s="109"/>
      <c r="G263" s="130"/>
      <c r="H263" s="109"/>
      <c r="I263" s="130"/>
      <c r="J263" s="109"/>
      <c r="K263" s="109"/>
      <c r="L263" s="109"/>
      <c r="M263" s="109"/>
      <c r="N263" s="109"/>
      <c r="O263" s="109"/>
      <c r="P263" s="109"/>
      <c r="Q263" s="109"/>
      <c r="R263" s="44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30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30"/>
      <c r="BE263" s="175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30"/>
      <c r="BQ263" s="109"/>
    </row>
    <row r="264" spans="1:69" s="37" customFormat="1" ht="15.75" customHeight="1" x14ac:dyDescent="0.25">
      <c r="A264" s="234"/>
      <c r="B264" s="109"/>
      <c r="C264" s="109"/>
      <c r="D264" s="130"/>
      <c r="E264" s="126"/>
      <c r="F264" s="109"/>
      <c r="G264" s="130"/>
      <c r="H264" s="109"/>
      <c r="I264" s="130"/>
      <c r="J264" s="109"/>
      <c r="K264" s="109"/>
      <c r="L264" s="109"/>
      <c r="M264" s="109"/>
      <c r="N264" s="109"/>
      <c r="O264" s="109"/>
      <c r="P264" s="109"/>
      <c r="Q264" s="109"/>
      <c r="R264" s="44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30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30"/>
      <c r="BE264" s="175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30"/>
      <c r="BQ264" s="109"/>
    </row>
    <row r="265" spans="1:69" s="37" customFormat="1" x14ac:dyDescent="0.25">
      <c r="A265" s="234"/>
      <c r="B265" s="109"/>
      <c r="C265" s="109"/>
      <c r="D265" s="130"/>
      <c r="E265" s="126"/>
      <c r="F265" s="109"/>
      <c r="G265" s="130"/>
      <c r="H265" s="109"/>
      <c r="I265" s="130"/>
      <c r="J265" s="109"/>
      <c r="K265" s="109"/>
      <c r="L265" s="109"/>
      <c r="M265" s="109"/>
      <c r="N265" s="109"/>
      <c r="O265" s="109"/>
      <c r="P265" s="109"/>
      <c r="Q265" s="109"/>
      <c r="R265" s="44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30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30"/>
      <c r="BE265" s="175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30"/>
      <c r="BQ265" s="109"/>
    </row>
    <row r="266" spans="1:69" s="37" customFormat="1" ht="15.75" customHeight="1" x14ac:dyDescent="0.25">
      <c r="A266" s="234"/>
      <c r="B266" s="109"/>
      <c r="C266" s="109"/>
      <c r="D266" s="130"/>
      <c r="E266" s="126"/>
      <c r="F266" s="109"/>
      <c r="G266" s="130"/>
      <c r="H266" s="109"/>
      <c r="I266" s="130"/>
      <c r="J266" s="109"/>
      <c r="K266" s="109"/>
      <c r="L266" s="109"/>
      <c r="M266" s="109"/>
      <c r="N266" s="109"/>
      <c r="O266" s="109"/>
      <c r="P266" s="109"/>
      <c r="Q266" s="109"/>
      <c r="R266" s="44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30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30"/>
      <c r="BE266" s="175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30"/>
      <c r="BQ266" s="109"/>
    </row>
    <row r="267" spans="1:69" s="37" customFormat="1" x14ac:dyDescent="0.25">
      <c r="A267" s="234"/>
      <c r="B267" s="109"/>
      <c r="C267" s="109"/>
      <c r="D267" s="130"/>
      <c r="E267" s="126"/>
      <c r="F267" s="109"/>
      <c r="G267" s="130"/>
      <c r="H267" s="109"/>
      <c r="I267" s="130"/>
      <c r="J267" s="109"/>
      <c r="K267" s="109"/>
      <c r="L267" s="109"/>
      <c r="M267" s="109"/>
      <c r="N267" s="109"/>
      <c r="O267" s="109"/>
      <c r="P267" s="109"/>
      <c r="Q267" s="109"/>
      <c r="R267" s="44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30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30"/>
      <c r="BE267" s="175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30"/>
      <c r="BQ267" s="109"/>
    </row>
    <row r="268" spans="1:69" s="37" customFormat="1" ht="15.75" customHeight="1" x14ac:dyDescent="0.25">
      <c r="A268" s="234"/>
      <c r="B268" s="109"/>
      <c r="C268" s="109"/>
      <c r="D268" s="130"/>
      <c r="E268" s="126"/>
      <c r="F268" s="109"/>
      <c r="G268" s="130"/>
      <c r="H268" s="109"/>
      <c r="I268" s="130"/>
      <c r="J268" s="109"/>
      <c r="K268" s="109"/>
      <c r="L268" s="109"/>
      <c r="M268" s="109"/>
      <c r="N268" s="109"/>
      <c r="O268" s="109"/>
      <c r="P268" s="109"/>
      <c r="Q268" s="109"/>
      <c r="R268" s="44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30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30"/>
      <c r="BE268" s="175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30"/>
      <c r="BQ268" s="109"/>
    </row>
    <row r="269" spans="1:69" s="37" customFormat="1" x14ac:dyDescent="0.25">
      <c r="A269" s="234"/>
      <c r="B269" s="109"/>
      <c r="C269" s="109"/>
      <c r="D269" s="130"/>
      <c r="E269" s="126"/>
      <c r="F269" s="109"/>
      <c r="G269" s="130"/>
      <c r="H269" s="109"/>
      <c r="I269" s="130"/>
      <c r="J269" s="109"/>
      <c r="K269" s="109"/>
      <c r="L269" s="109"/>
      <c r="M269" s="109"/>
      <c r="N269" s="109"/>
      <c r="O269" s="109"/>
      <c r="P269" s="109"/>
      <c r="Q269" s="109"/>
      <c r="R269" s="44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30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30"/>
      <c r="BE269" s="175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30"/>
      <c r="BQ269" s="109"/>
    </row>
    <row r="270" spans="1:69" s="37" customFormat="1" ht="15.75" customHeight="1" x14ac:dyDescent="0.25">
      <c r="A270" s="234"/>
      <c r="B270" s="109"/>
      <c r="C270" s="109"/>
      <c r="D270" s="130"/>
      <c r="E270" s="126"/>
      <c r="F270" s="109"/>
      <c r="G270" s="130"/>
      <c r="H270" s="109"/>
      <c r="I270" s="130"/>
      <c r="J270" s="109"/>
      <c r="K270" s="109"/>
      <c r="L270" s="109"/>
      <c r="M270" s="109"/>
      <c r="N270" s="109"/>
      <c r="O270" s="109"/>
      <c r="P270" s="109"/>
      <c r="Q270" s="109"/>
      <c r="R270" s="44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30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30"/>
      <c r="BE270" s="175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30"/>
      <c r="BQ270" s="109"/>
    </row>
    <row r="271" spans="1:69" s="37" customFormat="1" x14ac:dyDescent="0.25">
      <c r="A271" s="234"/>
      <c r="B271" s="109"/>
      <c r="C271" s="109"/>
      <c r="D271" s="130"/>
      <c r="E271" s="126"/>
      <c r="F271" s="109"/>
      <c r="G271" s="130"/>
      <c r="H271" s="109"/>
      <c r="I271" s="130"/>
      <c r="J271" s="109"/>
      <c r="K271" s="109"/>
      <c r="L271" s="109"/>
      <c r="M271" s="109"/>
      <c r="N271" s="109"/>
      <c r="O271" s="109"/>
      <c r="P271" s="109"/>
      <c r="Q271" s="109"/>
      <c r="R271" s="44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30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30"/>
      <c r="BE271" s="175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30"/>
      <c r="BQ271" s="109"/>
    </row>
    <row r="272" spans="1:69" s="37" customFormat="1" ht="15.75" customHeight="1" x14ac:dyDescent="0.25">
      <c r="A272" s="234"/>
      <c r="B272" s="109"/>
      <c r="C272" s="109"/>
      <c r="D272" s="130"/>
      <c r="E272" s="126"/>
      <c r="F272" s="109"/>
      <c r="G272" s="130"/>
      <c r="H272" s="109"/>
      <c r="I272" s="130"/>
      <c r="J272" s="109"/>
      <c r="K272" s="109"/>
      <c r="L272" s="109"/>
      <c r="M272" s="109"/>
      <c r="N272" s="109"/>
      <c r="O272" s="109"/>
      <c r="P272" s="109"/>
      <c r="Q272" s="109"/>
      <c r="R272" s="44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30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30"/>
      <c r="BE272" s="175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30"/>
      <c r="BQ272" s="109"/>
    </row>
    <row r="273" spans="1:69" s="37" customFormat="1" x14ac:dyDescent="0.25">
      <c r="A273" s="234"/>
      <c r="B273" s="109"/>
      <c r="C273" s="109"/>
      <c r="D273" s="130"/>
      <c r="E273" s="126"/>
      <c r="F273" s="109"/>
      <c r="G273" s="130"/>
      <c r="H273" s="109"/>
      <c r="I273" s="130"/>
      <c r="J273" s="109"/>
      <c r="K273" s="109"/>
      <c r="L273" s="109"/>
      <c r="M273" s="109"/>
      <c r="N273" s="109"/>
      <c r="O273" s="109"/>
      <c r="P273" s="109"/>
      <c r="Q273" s="109"/>
      <c r="R273" s="44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30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30"/>
      <c r="BE273" s="175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30"/>
      <c r="BQ273" s="109"/>
    </row>
    <row r="274" spans="1:69" s="37" customFormat="1" ht="15.75" customHeight="1" x14ac:dyDescent="0.25">
      <c r="A274" s="234"/>
      <c r="B274" s="109"/>
      <c r="C274" s="109"/>
      <c r="D274" s="130"/>
      <c r="E274" s="126"/>
      <c r="F274" s="109"/>
      <c r="G274" s="130"/>
      <c r="H274" s="109"/>
      <c r="I274" s="130"/>
      <c r="J274" s="109"/>
      <c r="K274" s="109"/>
      <c r="L274" s="109"/>
      <c r="M274" s="109"/>
      <c r="N274" s="109"/>
      <c r="O274" s="109"/>
      <c r="P274" s="109"/>
      <c r="Q274" s="109"/>
      <c r="R274" s="44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30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30"/>
      <c r="BE274" s="175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30"/>
      <c r="BQ274" s="109"/>
    </row>
    <row r="275" spans="1:69" s="37" customFormat="1" x14ac:dyDescent="0.25">
      <c r="A275" s="234"/>
      <c r="B275" s="109"/>
      <c r="C275" s="109"/>
      <c r="D275" s="130"/>
      <c r="E275" s="126"/>
      <c r="F275" s="109"/>
      <c r="G275" s="130"/>
      <c r="H275" s="109"/>
      <c r="I275" s="130"/>
      <c r="J275" s="109"/>
      <c r="K275" s="109"/>
      <c r="L275" s="109"/>
      <c r="M275" s="109"/>
      <c r="N275" s="109"/>
      <c r="O275" s="109"/>
      <c r="P275" s="109"/>
      <c r="Q275" s="109"/>
      <c r="R275" s="44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30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30"/>
      <c r="BE275" s="175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30"/>
      <c r="BQ275" s="109"/>
    </row>
    <row r="276" spans="1:69" s="37" customFormat="1" ht="15.75" customHeight="1" x14ac:dyDescent="0.25">
      <c r="A276" s="234"/>
      <c r="B276" s="109"/>
      <c r="C276" s="109"/>
      <c r="D276" s="130"/>
      <c r="E276" s="126"/>
      <c r="F276" s="109"/>
      <c r="G276" s="130"/>
      <c r="H276" s="109"/>
      <c r="I276" s="130"/>
      <c r="J276" s="109"/>
      <c r="K276" s="109"/>
      <c r="L276" s="109"/>
      <c r="M276" s="109"/>
      <c r="N276" s="109"/>
      <c r="O276" s="109"/>
      <c r="P276" s="109"/>
      <c r="Q276" s="109"/>
      <c r="R276" s="44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30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30"/>
      <c r="BE276" s="175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30"/>
      <c r="BQ276" s="109"/>
    </row>
    <row r="277" spans="1:69" s="37" customFormat="1" x14ac:dyDescent="0.25">
      <c r="A277" s="234"/>
      <c r="B277" s="109"/>
      <c r="C277" s="109"/>
      <c r="D277" s="130"/>
      <c r="E277" s="126"/>
      <c r="F277" s="109"/>
      <c r="G277" s="130"/>
      <c r="H277" s="109"/>
      <c r="I277" s="130"/>
      <c r="J277" s="109"/>
      <c r="K277" s="109"/>
      <c r="L277" s="109"/>
      <c r="M277" s="109"/>
      <c r="N277" s="109"/>
      <c r="O277" s="109"/>
      <c r="P277" s="109"/>
      <c r="Q277" s="109"/>
      <c r="R277" s="44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30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30"/>
      <c r="BE277" s="175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30"/>
      <c r="BQ277" s="109"/>
    </row>
    <row r="278" spans="1:69" s="37" customFormat="1" ht="15.75" customHeight="1" x14ac:dyDescent="0.25">
      <c r="A278" s="234"/>
      <c r="B278" s="109"/>
      <c r="C278" s="109"/>
      <c r="D278" s="130"/>
      <c r="E278" s="126"/>
      <c r="F278" s="109"/>
      <c r="G278" s="130"/>
      <c r="H278" s="109"/>
      <c r="I278" s="130"/>
      <c r="J278" s="109"/>
      <c r="K278" s="109"/>
      <c r="L278" s="109"/>
      <c r="M278" s="109"/>
      <c r="N278" s="109"/>
      <c r="O278" s="109"/>
      <c r="P278" s="109"/>
      <c r="Q278" s="109"/>
      <c r="R278" s="44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30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30"/>
      <c r="BE278" s="175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30"/>
      <c r="BQ278" s="109"/>
    </row>
    <row r="279" spans="1:69" s="37" customFormat="1" x14ac:dyDescent="0.25">
      <c r="A279" s="234"/>
      <c r="B279" s="109"/>
      <c r="C279" s="109"/>
      <c r="D279" s="130"/>
      <c r="E279" s="126"/>
      <c r="F279" s="109"/>
      <c r="G279" s="130"/>
      <c r="H279" s="109"/>
      <c r="I279" s="130"/>
      <c r="J279" s="109"/>
      <c r="K279" s="109"/>
      <c r="L279" s="109"/>
      <c r="M279" s="109"/>
      <c r="N279" s="109"/>
      <c r="O279" s="109"/>
      <c r="P279" s="109"/>
      <c r="Q279" s="109"/>
      <c r="R279" s="44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30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30"/>
      <c r="BE279" s="175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30"/>
      <c r="BQ279" s="109"/>
    </row>
    <row r="280" spans="1:69" s="37" customFormat="1" ht="15.75" customHeight="1" x14ac:dyDescent="0.25">
      <c r="A280" s="234"/>
      <c r="B280" s="109"/>
      <c r="C280" s="109"/>
      <c r="D280" s="130"/>
      <c r="E280" s="126"/>
      <c r="F280" s="109"/>
      <c r="G280" s="130"/>
      <c r="H280" s="109"/>
      <c r="I280" s="130"/>
      <c r="J280" s="109"/>
      <c r="K280" s="109"/>
      <c r="L280" s="109"/>
      <c r="M280" s="109"/>
      <c r="N280" s="109"/>
      <c r="O280" s="109"/>
      <c r="P280" s="109"/>
      <c r="Q280" s="109"/>
      <c r="R280" s="44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30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30"/>
      <c r="BE280" s="175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30"/>
      <c r="BQ280" s="109"/>
    </row>
    <row r="281" spans="1:69" s="37" customFormat="1" x14ac:dyDescent="0.25">
      <c r="A281" s="234"/>
      <c r="B281" s="109"/>
      <c r="C281" s="109"/>
      <c r="D281" s="130"/>
      <c r="E281" s="126"/>
      <c r="F281" s="109"/>
      <c r="G281" s="130"/>
      <c r="H281" s="109"/>
      <c r="I281" s="130"/>
      <c r="J281" s="109"/>
      <c r="K281" s="109"/>
      <c r="L281" s="109"/>
      <c r="M281" s="109"/>
      <c r="N281" s="109"/>
      <c r="O281" s="109"/>
      <c r="P281" s="109"/>
      <c r="Q281" s="109"/>
      <c r="R281" s="44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30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30"/>
      <c r="BE281" s="175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30"/>
      <c r="BQ281" s="109"/>
    </row>
    <row r="282" spans="1:69" s="37" customFormat="1" ht="15.75" customHeight="1" x14ac:dyDescent="0.25">
      <c r="A282" s="234"/>
      <c r="B282" s="109"/>
      <c r="C282" s="109"/>
      <c r="D282" s="130"/>
      <c r="E282" s="126"/>
      <c r="F282" s="109"/>
      <c r="G282" s="130"/>
      <c r="H282" s="109"/>
      <c r="I282" s="130"/>
      <c r="J282" s="109"/>
      <c r="K282" s="109"/>
      <c r="L282" s="109"/>
      <c r="M282" s="109"/>
      <c r="N282" s="109"/>
      <c r="O282" s="109"/>
      <c r="P282" s="109"/>
      <c r="Q282" s="109"/>
      <c r="R282" s="44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30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30"/>
      <c r="BE282" s="175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30"/>
      <c r="BQ282" s="109"/>
    </row>
    <row r="283" spans="1:69" s="37" customFormat="1" x14ac:dyDescent="0.25">
      <c r="A283" s="234"/>
      <c r="B283" s="109"/>
      <c r="C283" s="109"/>
      <c r="D283" s="130"/>
      <c r="E283" s="126"/>
      <c r="F283" s="109"/>
      <c r="G283" s="130"/>
      <c r="H283" s="109"/>
      <c r="I283" s="130"/>
      <c r="J283" s="109"/>
      <c r="K283" s="109"/>
      <c r="L283" s="109"/>
      <c r="M283" s="109"/>
      <c r="N283" s="109"/>
      <c r="O283" s="109"/>
      <c r="P283" s="109"/>
      <c r="Q283" s="109"/>
      <c r="R283" s="44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30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30"/>
      <c r="BE283" s="175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30"/>
      <c r="BQ283" s="109"/>
    </row>
    <row r="284" spans="1:69" s="37" customFormat="1" ht="15.75" customHeight="1" x14ac:dyDescent="0.25">
      <c r="A284" s="234"/>
      <c r="B284" s="109"/>
      <c r="C284" s="109"/>
      <c r="D284" s="130"/>
      <c r="E284" s="126"/>
      <c r="F284" s="109"/>
      <c r="G284" s="130"/>
      <c r="H284" s="109"/>
      <c r="I284" s="130"/>
      <c r="J284" s="109"/>
      <c r="K284" s="109"/>
      <c r="L284" s="109"/>
      <c r="M284" s="109"/>
      <c r="N284" s="109"/>
      <c r="O284" s="109"/>
      <c r="P284" s="109"/>
      <c r="Q284" s="109"/>
      <c r="R284" s="44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30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30"/>
      <c r="BE284" s="175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30"/>
      <c r="BQ284" s="109"/>
    </row>
    <row r="285" spans="1:69" s="37" customFormat="1" x14ac:dyDescent="0.25">
      <c r="A285" s="234"/>
      <c r="B285" s="109"/>
      <c r="C285" s="109"/>
      <c r="D285" s="130"/>
      <c r="E285" s="126"/>
      <c r="F285" s="109"/>
      <c r="G285" s="130"/>
      <c r="H285" s="109"/>
      <c r="I285" s="130"/>
      <c r="J285" s="109"/>
      <c r="K285" s="109"/>
      <c r="L285" s="109"/>
      <c r="M285" s="109"/>
      <c r="N285" s="109"/>
      <c r="O285" s="109"/>
      <c r="P285" s="109"/>
      <c r="Q285" s="109"/>
      <c r="R285" s="44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30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30"/>
      <c r="BE285" s="175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30"/>
      <c r="BQ285" s="109"/>
    </row>
    <row r="286" spans="1:69" s="37" customFormat="1" ht="15.75" customHeight="1" x14ac:dyDescent="0.25">
      <c r="A286" s="234"/>
      <c r="B286" s="109"/>
      <c r="C286" s="109"/>
      <c r="D286" s="130"/>
      <c r="E286" s="126"/>
      <c r="F286" s="109"/>
      <c r="G286" s="130"/>
      <c r="H286" s="109"/>
      <c r="I286" s="130"/>
      <c r="J286" s="109"/>
      <c r="K286" s="109"/>
      <c r="L286" s="109"/>
      <c r="M286" s="109"/>
      <c r="N286" s="109"/>
      <c r="O286" s="109"/>
      <c r="P286" s="109"/>
      <c r="Q286" s="109"/>
      <c r="R286" s="44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30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30"/>
      <c r="BE286" s="175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30"/>
      <c r="BQ286" s="109"/>
    </row>
    <row r="287" spans="1:69" s="37" customFormat="1" x14ac:dyDescent="0.25">
      <c r="A287" s="234"/>
      <c r="B287" s="109"/>
      <c r="C287" s="109"/>
      <c r="D287" s="130"/>
      <c r="E287" s="126"/>
      <c r="F287" s="109"/>
      <c r="G287" s="130"/>
      <c r="H287" s="109"/>
      <c r="I287" s="130"/>
      <c r="J287" s="109"/>
      <c r="K287" s="109"/>
      <c r="L287" s="109"/>
      <c r="M287" s="109"/>
      <c r="N287" s="109"/>
      <c r="O287" s="109"/>
      <c r="P287" s="109"/>
      <c r="Q287" s="109"/>
      <c r="R287" s="44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30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30"/>
      <c r="BE287" s="175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30"/>
      <c r="BQ287" s="109"/>
    </row>
    <row r="288" spans="1:69" s="37" customFormat="1" ht="15.75" customHeight="1" x14ac:dyDescent="0.25">
      <c r="A288" s="234"/>
      <c r="B288" s="109"/>
      <c r="C288" s="109"/>
      <c r="D288" s="130"/>
      <c r="E288" s="126"/>
      <c r="F288" s="109"/>
      <c r="G288" s="130"/>
      <c r="H288" s="109"/>
      <c r="I288" s="130"/>
      <c r="J288" s="109"/>
      <c r="K288" s="109"/>
      <c r="L288" s="109"/>
      <c r="M288" s="109"/>
      <c r="N288" s="109"/>
      <c r="O288" s="109"/>
      <c r="P288" s="109"/>
      <c r="Q288" s="109"/>
      <c r="R288" s="44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30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30"/>
      <c r="BE288" s="175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30"/>
      <c r="BQ288" s="109"/>
    </row>
    <row r="289" spans="1:69" s="37" customFormat="1" x14ac:dyDescent="0.25">
      <c r="A289" s="234"/>
      <c r="B289" s="109"/>
      <c r="C289" s="109"/>
      <c r="D289" s="130"/>
      <c r="E289" s="126"/>
      <c r="F289" s="109"/>
      <c r="G289" s="130"/>
      <c r="H289" s="109"/>
      <c r="I289" s="130"/>
      <c r="J289" s="109"/>
      <c r="K289" s="109"/>
      <c r="L289" s="109"/>
      <c r="M289" s="109"/>
      <c r="N289" s="109"/>
      <c r="O289" s="109"/>
      <c r="P289" s="109"/>
      <c r="Q289" s="109"/>
      <c r="R289" s="44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30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30"/>
      <c r="BE289" s="175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30"/>
      <c r="BQ289" s="109"/>
    </row>
    <row r="290" spans="1:69" s="37" customFormat="1" ht="15.75" customHeight="1" x14ac:dyDescent="0.25">
      <c r="A290" s="234"/>
      <c r="B290" s="109"/>
      <c r="C290" s="109"/>
      <c r="D290" s="130"/>
      <c r="E290" s="126"/>
      <c r="F290" s="109"/>
      <c r="G290" s="130"/>
      <c r="H290" s="109"/>
      <c r="I290" s="130"/>
      <c r="J290" s="109"/>
      <c r="K290" s="109"/>
      <c r="L290" s="109"/>
      <c r="M290" s="109"/>
      <c r="N290" s="109"/>
      <c r="O290" s="109"/>
      <c r="P290" s="109"/>
      <c r="Q290" s="109"/>
      <c r="R290" s="44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30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30"/>
      <c r="BE290" s="175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30"/>
      <c r="BQ290" s="109"/>
    </row>
    <row r="291" spans="1:69" s="37" customFormat="1" x14ac:dyDescent="0.25">
      <c r="A291" s="234"/>
      <c r="B291" s="109"/>
      <c r="C291" s="109"/>
      <c r="D291" s="130"/>
      <c r="E291" s="126"/>
      <c r="F291" s="109"/>
      <c r="G291" s="130"/>
      <c r="H291" s="109"/>
      <c r="I291" s="130"/>
      <c r="J291" s="109"/>
      <c r="K291" s="109"/>
      <c r="L291" s="109"/>
      <c r="M291" s="109"/>
      <c r="N291" s="109"/>
      <c r="O291" s="109"/>
      <c r="P291" s="109"/>
      <c r="Q291" s="109"/>
      <c r="R291" s="44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30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30"/>
      <c r="BE291" s="175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30"/>
      <c r="BQ291" s="109"/>
    </row>
    <row r="292" spans="1:69" s="37" customFormat="1" ht="15.75" customHeight="1" x14ac:dyDescent="0.25">
      <c r="A292" s="234"/>
      <c r="B292" s="109"/>
      <c r="C292" s="109"/>
      <c r="D292" s="130"/>
      <c r="E292" s="126"/>
      <c r="F292" s="109"/>
      <c r="G292" s="130"/>
      <c r="H292" s="109"/>
      <c r="I292" s="130"/>
      <c r="J292" s="109"/>
      <c r="K292" s="109"/>
      <c r="L292" s="109"/>
      <c r="M292" s="109"/>
      <c r="N292" s="109"/>
      <c r="O292" s="109"/>
      <c r="P292" s="109"/>
      <c r="Q292" s="109"/>
      <c r="R292" s="44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30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30"/>
      <c r="BE292" s="175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30"/>
      <c r="BQ292" s="109"/>
    </row>
    <row r="293" spans="1:69" s="37" customFormat="1" x14ac:dyDescent="0.25">
      <c r="A293" s="234"/>
      <c r="B293" s="109"/>
      <c r="C293" s="109"/>
      <c r="D293" s="130"/>
      <c r="E293" s="126"/>
      <c r="F293" s="109"/>
      <c r="G293" s="130"/>
      <c r="H293" s="109"/>
      <c r="I293" s="130"/>
      <c r="J293" s="109"/>
      <c r="K293" s="109"/>
      <c r="L293" s="109"/>
      <c r="M293" s="109"/>
      <c r="N293" s="109"/>
      <c r="O293" s="109"/>
      <c r="P293" s="109"/>
      <c r="Q293" s="109"/>
      <c r="R293" s="44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30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30"/>
      <c r="BE293" s="175"/>
      <c r="BF293" s="109"/>
      <c r="BG293" s="109"/>
      <c r="BH293" s="109"/>
      <c r="BI293" s="109"/>
      <c r="BJ293" s="109"/>
      <c r="BK293" s="109"/>
      <c r="BL293" s="109"/>
      <c r="BM293" s="109"/>
      <c r="BN293" s="109"/>
      <c r="BO293" s="109"/>
      <c r="BP293" s="130"/>
      <c r="BQ293" s="109"/>
    </row>
    <row r="294" spans="1:69" s="37" customFormat="1" ht="15.75" customHeight="1" x14ac:dyDescent="0.25">
      <c r="A294" s="234"/>
      <c r="B294" s="109"/>
      <c r="C294" s="109"/>
      <c r="D294" s="130"/>
      <c r="E294" s="126"/>
      <c r="F294" s="109"/>
      <c r="G294" s="130"/>
      <c r="H294" s="109"/>
      <c r="I294" s="130"/>
      <c r="J294" s="109"/>
      <c r="K294" s="109"/>
      <c r="L294" s="109"/>
      <c r="M294" s="109"/>
      <c r="N294" s="109"/>
      <c r="O294" s="109"/>
      <c r="P294" s="109"/>
      <c r="Q294" s="109"/>
      <c r="R294" s="44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30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30"/>
      <c r="BE294" s="175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  <c r="BP294" s="130"/>
      <c r="BQ294" s="109"/>
    </row>
    <row r="295" spans="1:69" s="37" customFormat="1" x14ac:dyDescent="0.25">
      <c r="A295" s="234"/>
      <c r="B295" s="109"/>
      <c r="C295" s="109"/>
      <c r="D295" s="130"/>
      <c r="E295" s="126"/>
      <c r="F295" s="109"/>
      <c r="G295" s="130"/>
      <c r="H295" s="109"/>
      <c r="I295" s="130"/>
      <c r="J295" s="109"/>
      <c r="K295" s="109"/>
      <c r="L295" s="109"/>
      <c r="M295" s="109"/>
      <c r="N295" s="109"/>
      <c r="O295" s="109"/>
      <c r="P295" s="109"/>
      <c r="Q295" s="109"/>
      <c r="R295" s="44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30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30"/>
      <c r="BE295" s="175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  <c r="BP295" s="130"/>
      <c r="BQ295" s="109"/>
    </row>
    <row r="296" spans="1:69" s="37" customFormat="1" ht="15.75" customHeight="1" x14ac:dyDescent="0.25">
      <c r="A296" s="234"/>
      <c r="B296" s="109"/>
      <c r="C296" s="109"/>
      <c r="D296" s="130"/>
      <c r="E296" s="126"/>
      <c r="F296" s="109"/>
      <c r="G296" s="130"/>
      <c r="H296" s="109"/>
      <c r="I296" s="130"/>
      <c r="J296" s="109"/>
      <c r="K296" s="109"/>
      <c r="L296" s="109"/>
      <c r="M296" s="109"/>
      <c r="N296" s="109"/>
      <c r="O296" s="109"/>
      <c r="P296" s="109"/>
      <c r="Q296" s="109"/>
      <c r="R296" s="44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30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30"/>
      <c r="BE296" s="175"/>
      <c r="BF296" s="109"/>
      <c r="BG296" s="109"/>
      <c r="BH296" s="109"/>
      <c r="BI296" s="109"/>
      <c r="BJ296" s="109"/>
      <c r="BK296" s="109"/>
      <c r="BL296" s="109"/>
      <c r="BM296" s="109"/>
      <c r="BN296" s="109"/>
      <c r="BO296" s="109"/>
      <c r="BP296" s="130"/>
      <c r="BQ296" s="109"/>
    </row>
    <row r="297" spans="1:69" s="37" customFormat="1" x14ac:dyDescent="0.25">
      <c r="A297" s="234"/>
      <c r="B297" s="109"/>
      <c r="C297" s="109"/>
      <c r="D297" s="130"/>
      <c r="E297" s="126"/>
      <c r="F297" s="109"/>
      <c r="G297" s="130"/>
      <c r="H297" s="109"/>
      <c r="I297" s="130"/>
      <c r="J297" s="109"/>
      <c r="K297" s="109"/>
      <c r="L297" s="109"/>
      <c r="M297" s="109"/>
      <c r="N297" s="109"/>
      <c r="O297" s="109"/>
      <c r="P297" s="109"/>
      <c r="Q297" s="109"/>
      <c r="R297" s="44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30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30"/>
      <c r="BE297" s="175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30"/>
      <c r="BQ297" s="109"/>
    </row>
    <row r="298" spans="1:69" s="37" customFormat="1" ht="15.75" customHeight="1" x14ac:dyDescent="0.25">
      <c r="A298" s="234"/>
      <c r="B298" s="109"/>
      <c r="C298" s="109"/>
      <c r="D298" s="130"/>
      <c r="E298" s="126"/>
      <c r="F298" s="109"/>
      <c r="G298" s="130"/>
      <c r="H298" s="109"/>
      <c r="I298" s="130"/>
      <c r="J298" s="109"/>
      <c r="K298" s="109"/>
      <c r="L298" s="109"/>
      <c r="M298" s="109"/>
      <c r="N298" s="109"/>
      <c r="O298" s="109"/>
      <c r="P298" s="109"/>
      <c r="Q298" s="109"/>
      <c r="R298" s="44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30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30"/>
      <c r="BE298" s="175"/>
      <c r="BF298" s="109"/>
      <c r="BG298" s="109"/>
      <c r="BH298" s="109"/>
      <c r="BI298" s="109"/>
      <c r="BJ298" s="109"/>
      <c r="BK298" s="109"/>
      <c r="BL298" s="109"/>
      <c r="BM298" s="109"/>
      <c r="BN298" s="109"/>
      <c r="BO298" s="109"/>
      <c r="BP298" s="130"/>
      <c r="BQ298" s="109"/>
    </row>
    <row r="299" spans="1:69" s="37" customFormat="1" x14ac:dyDescent="0.25">
      <c r="A299" s="234"/>
      <c r="B299" s="109"/>
      <c r="C299" s="109"/>
      <c r="D299" s="130"/>
      <c r="E299" s="126"/>
      <c r="F299" s="109"/>
      <c r="G299" s="130"/>
      <c r="H299" s="109"/>
      <c r="I299" s="130"/>
      <c r="J299" s="109"/>
      <c r="K299" s="109"/>
      <c r="L299" s="109"/>
      <c r="M299" s="109"/>
      <c r="N299" s="109"/>
      <c r="O299" s="109"/>
      <c r="P299" s="109"/>
      <c r="Q299" s="109"/>
      <c r="R299" s="44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30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30"/>
      <c r="BE299" s="175"/>
      <c r="BF299" s="109"/>
      <c r="BG299" s="109"/>
      <c r="BH299" s="109"/>
      <c r="BI299" s="109"/>
      <c r="BJ299" s="109"/>
      <c r="BK299" s="109"/>
      <c r="BL299" s="109"/>
      <c r="BM299" s="109"/>
      <c r="BN299" s="109"/>
      <c r="BO299" s="109"/>
      <c r="BP299" s="130"/>
      <c r="BQ299" s="109"/>
    </row>
    <row r="300" spans="1:69" s="37" customFormat="1" ht="15.75" customHeight="1" x14ac:dyDescent="0.25">
      <c r="A300" s="234"/>
      <c r="B300" s="109"/>
      <c r="C300" s="109"/>
      <c r="D300" s="130"/>
      <c r="E300" s="126"/>
      <c r="F300" s="109"/>
      <c r="G300" s="130"/>
      <c r="H300" s="109"/>
      <c r="I300" s="130"/>
      <c r="J300" s="109"/>
      <c r="K300" s="109"/>
      <c r="L300" s="109"/>
      <c r="M300" s="109"/>
      <c r="N300" s="109"/>
      <c r="O300" s="109"/>
      <c r="P300" s="109"/>
      <c r="Q300" s="109"/>
      <c r="R300" s="44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30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30"/>
      <c r="BE300" s="175"/>
      <c r="BF300" s="109"/>
      <c r="BG300" s="109"/>
      <c r="BH300" s="109"/>
      <c r="BI300" s="109"/>
      <c r="BJ300" s="109"/>
      <c r="BK300" s="109"/>
      <c r="BL300" s="109"/>
      <c r="BM300" s="109"/>
      <c r="BN300" s="109"/>
      <c r="BO300" s="109"/>
      <c r="BP300" s="130"/>
      <c r="BQ300" s="109"/>
    </row>
    <row r="301" spans="1:69" s="37" customFormat="1" x14ac:dyDescent="0.25">
      <c r="A301" s="234"/>
      <c r="B301" s="109"/>
      <c r="C301" s="109"/>
      <c r="D301" s="130"/>
      <c r="E301" s="126"/>
      <c r="F301" s="109"/>
      <c r="G301" s="130"/>
      <c r="H301" s="109"/>
      <c r="I301" s="130"/>
      <c r="J301" s="109"/>
      <c r="K301" s="109"/>
      <c r="L301" s="109"/>
      <c r="M301" s="109"/>
      <c r="N301" s="109"/>
      <c r="O301" s="109"/>
      <c r="P301" s="109"/>
      <c r="Q301" s="109"/>
      <c r="R301" s="44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30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30"/>
      <c r="BE301" s="175"/>
      <c r="BF301" s="109"/>
      <c r="BG301" s="109"/>
      <c r="BH301" s="109"/>
      <c r="BI301" s="109"/>
      <c r="BJ301" s="109"/>
      <c r="BK301" s="109"/>
      <c r="BL301" s="109"/>
      <c r="BM301" s="109"/>
      <c r="BN301" s="109"/>
      <c r="BO301" s="109"/>
      <c r="BP301" s="130"/>
      <c r="BQ301" s="109"/>
    </row>
    <row r="302" spans="1:69" s="37" customFormat="1" ht="15.75" customHeight="1" x14ac:dyDescent="0.25">
      <c r="A302" s="234"/>
      <c r="B302" s="109"/>
      <c r="C302" s="109"/>
      <c r="D302" s="130"/>
      <c r="E302" s="126"/>
      <c r="F302" s="109"/>
      <c r="G302" s="130"/>
      <c r="H302" s="109"/>
      <c r="I302" s="130"/>
      <c r="J302" s="109"/>
      <c r="K302" s="109"/>
      <c r="L302" s="109"/>
      <c r="M302" s="109"/>
      <c r="N302" s="109"/>
      <c r="O302" s="109"/>
      <c r="P302" s="109"/>
      <c r="Q302" s="109"/>
      <c r="R302" s="44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30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30"/>
      <c r="BE302" s="175"/>
      <c r="BF302" s="109"/>
      <c r="BG302" s="109"/>
      <c r="BH302" s="109"/>
      <c r="BI302" s="109"/>
      <c r="BJ302" s="109"/>
      <c r="BK302" s="109"/>
      <c r="BL302" s="109"/>
      <c r="BM302" s="109"/>
      <c r="BN302" s="109"/>
      <c r="BO302" s="109"/>
      <c r="BP302" s="130"/>
      <c r="BQ302" s="109"/>
    </row>
    <row r="303" spans="1:69" s="37" customFormat="1" x14ac:dyDescent="0.25">
      <c r="A303" s="234"/>
      <c r="B303" s="109"/>
      <c r="C303" s="109"/>
      <c r="D303" s="130"/>
      <c r="E303" s="126"/>
      <c r="F303" s="109"/>
      <c r="G303" s="130"/>
      <c r="H303" s="109"/>
      <c r="I303" s="130"/>
      <c r="J303" s="109"/>
      <c r="K303" s="109"/>
      <c r="L303" s="109"/>
      <c r="M303" s="109"/>
      <c r="N303" s="109"/>
      <c r="O303" s="109"/>
      <c r="P303" s="109"/>
      <c r="Q303" s="109"/>
      <c r="R303" s="44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30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30"/>
      <c r="BE303" s="175"/>
      <c r="BF303" s="109"/>
      <c r="BG303" s="109"/>
      <c r="BH303" s="109"/>
      <c r="BI303" s="109"/>
      <c r="BJ303" s="109"/>
      <c r="BK303" s="109"/>
      <c r="BL303" s="109"/>
      <c r="BM303" s="109"/>
      <c r="BN303" s="109"/>
      <c r="BO303" s="109"/>
      <c r="BP303" s="130"/>
      <c r="BQ303" s="109"/>
    </row>
    <row r="304" spans="1:69" s="37" customFormat="1" ht="15.75" customHeight="1" x14ac:dyDescent="0.25">
      <c r="A304" s="234"/>
      <c r="B304" s="109"/>
      <c r="C304" s="109"/>
      <c r="D304" s="130"/>
      <c r="E304" s="126"/>
      <c r="F304" s="109"/>
      <c r="G304" s="130"/>
      <c r="H304" s="109"/>
      <c r="I304" s="130"/>
      <c r="J304" s="109"/>
      <c r="K304" s="109"/>
      <c r="L304" s="109"/>
      <c r="M304" s="109"/>
      <c r="N304" s="109"/>
      <c r="O304" s="109"/>
      <c r="P304" s="109"/>
      <c r="Q304" s="109"/>
      <c r="R304" s="44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30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30"/>
      <c r="BE304" s="175"/>
      <c r="BF304" s="109"/>
      <c r="BG304" s="109"/>
      <c r="BH304" s="109"/>
      <c r="BI304" s="109"/>
      <c r="BJ304" s="109"/>
      <c r="BK304" s="109"/>
      <c r="BL304" s="109"/>
      <c r="BM304" s="109"/>
      <c r="BN304" s="109"/>
      <c r="BO304" s="109"/>
      <c r="BP304" s="130"/>
      <c r="BQ304" s="109"/>
    </row>
    <row r="305" spans="1:69" s="37" customFormat="1" x14ac:dyDescent="0.25">
      <c r="A305" s="234"/>
      <c r="B305" s="109"/>
      <c r="C305" s="109"/>
      <c r="D305" s="130"/>
      <c r="E305" s="126"/>
      <c r="F305" s="109"/>
      <c r="G305" s="130"/>
      <c r="H305" s="109"/>
      <c r="I305" s="130"/>
      <c r="J305" s="109"/>
      <c r="K305" s="109"/>
      <c r="L305" s="109"/>
      <c r="M305" s="109"/>
      <c r="N305" s="109"/>
      <c r="O305" s="109"/>
      <c r="P305" s="109"/>
      <c r="Q305" s="109"/>
      <c r="R305" s="44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30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30"/>
      <c r="BE305" s="175"/>
      <c r="BF305" s="109"/>
      <c r="BG305" s="109"/>
      <c r="BH305" s="109"/>
      <c r="BI305" s="109"/>
      <c r="BJ305" s="109"/>
      <c r="BK305" s="109"/>
      <c r="BL305" s="109"/>
      <c r="BM305" s="109"/>
      <c r="BN305" s="109"/>
      <c r="BO305" s="109"/>
      <c r="BP305" s="130"/>
      <c r="BQ305" s="109"/>
    </row>
    <row r="306" spans="1:69" s="37" customFormat="1" ht="15.75" customHeight="1" x14ac:dyDescent="0.25">
      <c r="A306" s="234"/>
      <c r="B306" s="109"/>
      <c r="C306" s="109"/>
      <c r="D306" s="130"/>
      <c r="E306" s="126"/>
      <c r="F306" s="109"/>
      <c r="G306" s="130"/>
      <c r="H306" s="109"/>
      <c r="I306" s="130"/>
      <c r="J306" s="109"/>
      <c r="K306" s="109"/>
      <c r="L306" s="109"/>
      <c r="M306" s="109"/>
      <c r="N306" s="109"/>
      <c r="O306" s="109"/>
      <c r="P306" s="109"/>
      <c r="Q306" s="109"/>
      <c r="R306" s="44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30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30"/>
      <c r="BE306" s="175"/>
      <c r="BF306" s="109"/>
      <c r="BG306" s="109"/>
      <c r="BH306" s="109"/>
      <c r="BI306" s="109"/>
      <c r="BJ306" s="109"/>
      <c r="BK306" s="109"/>
      <c r="BL306" s="109"/>
      <c r="BM306" s="109"/>
      <c r="BN306" s="109"/>
      <c r="BO306" s="109"/>
      <c r="BP306" s="130"/>
      <c r="BQ306" s="109"/>
    </row>
    <row r="307" spans="1:69" s="37" customFormat="1" x14ac:dyDescent="0.25">
      <c r="A307" s="234"/>
      <c r="B307" s="109"/>
      <c r="C307" s="109"/>
      <c r="D307" s="130"/>
      <c r="E307" s="126"/>
      <c r="F307" s="109"/>
      <c r="G307" s="130"/>
      <c r="H307" s="109"/>
      <c r="I307" s="130"/>
      <c r="J307" s="109"/>
      <c r="K307" s="109"/>
      <c r="L307" s="109"/>
      <c r="M307" s="109"/>
      <c r="N307" s="109"/>
      <c r="O307" s="109"/>
      <c r="P307" s="109"/>
      <c r="Q307" s="109"/>
      <c r="R307" s="44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30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30"/>
      <c r="BE307" s="175"/>
      <c r="BF307" s="109"/>
      <c r="BG307" s="109"/>
      <c r="BH307" s="109"/>
      <c r="BI307" s="109"/>
      <c r="BJ307" s="109"/>
      <c r="BK307" s="109"/>
      <c r="BL307" s="109"/>
      <c r="BM307" s="109"/>
      <c r="BN307" s="109"/>
      <c r="BO307" s="109"/>
      <c r="BP307" s="130"/>
      <c r="BQ307" s="109"/>
    </row>
    <row r="308" spans="1:69" s="37" customFormat="1" ht="15.75" customHeight="1" x14ac:dyDescent="0.25">
      <c r="A308" s="234"/>
      <c r="B308" s="109"/>
      <c r="C308" s="109"/>
      <c r="D308" s="130"/>
      <c r="E308" s="126"/>
      <c r="F308" s="109"/>
      <c r="G308" s="130"/>
      <c r="H308" s="109"/>
      <c r="I308" s="130"/>
      <c r="J308" s="109"/>
      <c r="K308" s="109"/>
      <c r="L308" s="109"/>
      <c r="M308" s="109"/>
      <c r="N308" s="109"/>
      <c r="O308" s="109"/>
      <c r="P308" s="109"/>
      <c r="Q308" s="109"/>
      <c r="R308" s="44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30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30"/>
      <c r="BE308" s="175"/>
      <c r="BF308" s="109"/>
      <c r="BG308" s="109"/>
      <c r="BH308" s="109"/>
      <c r="BI308" s="109"/>
      <c r="BJ308" s="109"/>
      <c r="BK308" s="109"/>
      <c r="BL308" s="109"/>
      <c r="BM308" s="109"/>
      <c r="BN308" s="109"/>
      <c r="BO308" s="109"/>
      <c r="BP308" s="130"/>
      <c r="BQ308" s="109"/>
    </row>
    <row r="309" spans="1:69" s="37" customFormat="1" x14ac:dyDescent="0.25">
      <c r="A309" s="234"/>
      <c r="B309" s="109"/>
      <c r="C309" s="109"/>
      <c r="D309" s="130"/>
      <c r="E309" s="126"/>
      <c r="F309" s="109"/>
      <c r="G309" s="130"/>
      <c r="H309" s="109"/>
      <c r="I309" s="130"/>
      <c r="J309" s="109"/>
      <c r="K309" s="109"/>
      <c r="L309" s="109"/>
      <c r="M309" s="109"/>
      <c r="N309" s="109"/>
      <c r="O309" s="109"/>
      <c r="P309" s="109"/>
      <c r="Q309" s="109"/>
      <c r="R309" s="44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30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30"/>
      <c r="BE309" s="175"/>
      <c r="BF309" s="109"/>
      <c r="BG309" s="109"/>
      <c r="BH309" s="109"/>
      <c r="BI309" s="109"/>
      <c r="BJ309" s="109"/>
      <c r="BK309" s="109"/>
      <c r="BL309" s="109"/>
      <c r="BM309" s="109"/>
      <c r="BN309" s="109"/>
      <c r="BO309" s="109"/>
      <c r="BP309" s="130"/>
      <c r="BQ309" s="109"/>
    </row>
    <row r="310" spans="1:69" s="37" customFormat="1" ht="15.75" customHeight="1" x14ac:dyDescent="0.25">
      <c r="A310" s="234"/>
      <c r="B310" s="109"/>
      <c r="C310" s="109"/>
      <c r="D310" s="130"/>
      <c r="E310" s="126"/>
      <c r="F310" s="109"/>
      <c r="G310" s="130"/>
      <c r="H310" s="109"/>
      <c r="I310" s="130"/>
      <c r="J310" s="109"/>
      <c r="K310" s="109"/>
      <c r="L310" s="109"/>
      <c r="M310" s="109"/>
      <c r="N310" s="109"/>
      <c r="O310" s="109"/>
      <c r="P310" s="109"/>
      <c r="Q310" s="109"/>
      <c r="R310" s="44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30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30"/>
      <c r="BE310" s="175"/>
      <c r="BF310" s="109"/>
      <c r="BG310" s="109"/>
      <c r="BH310" s="109"/>
      <c r="BI310" s="109"/>
      <c r="BJ310" s="109"/>
      <c r="BK310" s="109"/>
      <c r="BL310" s="109"/>
      <c r="BM310" s="109"/>
      <c r="BN310" s="109"/>
      <c r="BO310" s="109"/>
      <c r="BP310" s="130"/>
      <c r="BQ310" s="109"/>
    </row>
    <row r="311" spans="1:69" s="37" customFormat="1" x14ac:dyDescent="0.25">
      <c r="A311" s="234"/>
      <c r="B311" s="109"/>
      <c r="C311" s="109"/>
      <c r="D311" s="130"/>
      <c r="E311" s="126"/>
      <c r="F311" s="109"/>
      <c r="G311" s="130"/>
      <c r="H311" s="109"/>
      <c r="I311" s="130"/>
      <c r="J311" s="109"/>
      <c r="K311" s="109"/>
      <c r="L311" s="109"/>
      <c r="M311" s="109"/>
      <c r="N311" s="109"/>
      <c r="O311" s="109"/>
      <c r="P311" s="109"/>
      <c r="Q311" s="109"/>
      <c r="R311" s="44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30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30"/>
      <c r="BE311" s="175"/>
      <c r="BF311" s="109"/>
      <c r="BG311" s="109"/>
      <c r="BH311" s="109"/>
      <c r="BI311" s="109"/>
      <c r="BJ311" s="109"/>
      <c r="BK311" s="109"/>
      <c r="BL311" s="109"/>
      <c r="BM311" s="109"/>
      <c r="BN311" s="109"/>
      <c r="BO311" s="109"/>
      <c r="BP311" s="130"/>
      <c r="BQ311" s="109"/>
    </row>
    <row r="312" spans="1:69" s="37" customFormat="1" ht="15.75" customHeight="1" x14ac:dyDescent="0.25">
      <c r="A312" s="234"/>
      <c r="B312" s="109"/>
      <c r="C312" s="109"/>
      <c r="D312" s="130"/>
      <c r="E312" s="126"/>
      <c r="F312" s="109"/>
      <c r="G312" s="130"/>
      <c r="H312" s="109"/>
      <c r="I312" s="130"/>
      <c r="J312" s="109"/>
      <c r="K312" s="109"/>
      <c r="L312" s="109"/>
      <c r="M312" s="109"/>
      <c r="N312" s="109"/>
      <c r="O312" s="109"/>
      <c r="P312" s="109"/>
      <c r="Q312" s="109"/>
      <c r="R312" s="44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30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30"/>
      <c r="BE312" s="175"/>
      <c r="BF312" s="109"/>
      <c r="BG312" s="109"/>
      <c r="BH312" s="109"/>
      <c r="BI312" s="109"/>
      <c r="BJ312" s="109"/>
      <c r="BK312" s="109"/>
      <c r="BL312" s="109"/>
      <c r="BM312" s="109"/>
      <c r="BN312" s="109"/>
      <c r="BO312" s="109"/>
      <c r="BP312" s="130"/>
      <c r="BQ312" s="109"/>
    </row>
    <row r="313" spans="1:69" s="37" customFormat="1" x14ac:dyDescent="0.25">
      <c r="A313" s="234"/>
      <c r="B313" s="109"/>
      <c r="C313" s="109"/>
      <c r="D313" s="130"/>
      <c r="E313" s="126"/>
      <c r="F313" s="109"/>
      <c r="G313" s="130"/>
      <c r="H313" s="109"/>
      <c r="I313" s="130"/>
      <c r="J313" s="109"/>
      <c r="K313" s="109"/>
      <c r="L313" s="109"/>
      <c r="M313" s="109"/>
      <c r="N313" s="109"/>
      <c r="O313" s="109"/>
      <c r="P313" s="109"/>
      <c r="Q313" s="109"/>
      <c r="R313" s="44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30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30"/>
      <c r="BE313" s="175"/>
      <c r="BF313" s="109"/>
      <c r="BG313" s="109"/>
      <c r="BH313" s="109"/>
      <c r="BI313" s="109"/>
      <c r="BJ313" s="109"/>
      <c r="BK313" s="109"/>
      <c r="BL313" s="109"/>
      <c r="BM313" s="109"/>
      <c r="BN313" s="109"/>
      <c r="BO313" s="109"/>
      <c r="BP313" s="130"/>
      <c r="BQ313" s="109"/>
    </row>
    <row r="314" spans="1:69" s="37" customFormat="1" ht="15.75" customHeight="1" x14ac:dyDescent="0.25">
      <c r="A314" s="234"/>
      <c r="B314" s="109"/>
      <c r="C314" s="109"/>
      <c r="D314" s="130"/>
      <c r="E314" s="126"/>
      <c r="F314" s="109"/>
      <c r="G314" s="130"/>
      <c r="H314" s="109"/>
      <c r="I314" s="130"/>
      <c r="J314" s="109"/>
      <c r="K314" s="109"/>
      <c r="L314" s="109"/>
      <c r="M314" s="109"/>
      <c r="N314" s="109"/>
      <c r="O314" s="109"/>
      <c r="P314" s="109"/>
      <c r="Q314" s="109"/>
      <c r="R314" s="44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30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30"/>
      <c r="BE314" s="175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30"/>
      <c r="BQ314" s="109"/>
    </row>
    <row r="315" spans="1:69" s="37" customFormat="1" x14ac:dyDescent="0.25">
      <c r="A315" s="234"/>
      <c r="B315" s="109"/>
      <c r="C315" s="109"/>
      <c r="D315" s="130"/>
      <c r="E315" s="126"/>
      <c r="F315" s="109"/>
      <c r="G315" s="130"/>
      <c r="H315" s="109"/>
      <c r="I315" s="130"/>
      <c r="J315" s="109"/>
      <c r="K315" s="109"/>
      <c r="L315" s="109"/>
      <c r="M315" s="109"/>
      <c r="N315" s="109"/>
      <c r="O315" s="109"/>
      <c r="P315" s="109"/>
      <c r="Q315" s="109"/>
      <c r="R315" s="44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30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30"/>
      <c r="BE315" s="175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30"/>
      <c r="BQ315" s="109"/>
    </row>
    <row r="316" spans="1:69" s="37" customFormat="1" ht="15.75" customHeight="1" x14ac:dyDescent="0.25">
      <c r="A316" s="234"/>
      <c r="B316" s="109"/>
      <c r="C316" s="109"/>
      <c r="D316" s="130"/>
      <c r="E316" s="126"/>
      <c r="F316" s="109"/>
      <c r="G316" s="130"/>
      <c r="H316" s="109"/>
      <c r="I316" s="130"/>
      <c r="J316" s="109"/>
      <c r="K316" s="109"/>
      <c r="L316" s="109"/>
      <c r="M316" s="109"/>
      <c r="N316" s="109"/>
      <c r="O316" s="109"/>
      <c r="P316" s="109"/>
      <c r="Q316" s="109"/>
      <c r="R316" s="44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30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30"/>
      <c r="BE316" s="175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30"/>
      <c r="BQ316" s="109"/>
    </row>
    <row r="317" spans="1:69" s="37" customFormat="1" x14ac:dyDescent="0.25">
      <c r="A317" s="234"/>
      <c r="B317" s="109"/>
      <c r="C317" s="109"/>
      <c r="D317" s="130"/>
      <c r="E317" s="126"/>
      <c r="F317" s="109"/>
      <c r="G317" s="130"/>
      <c r="H317" s="109"/>
      <c r="I317" s="130"/>
      <c r="J317" s="109"/>
      <c r="K317" s="109"/>
      <c r="L317" s="109"/>
      <c r="M317" s="109"/>
      <c r="N317" s="109"/>
      <c r="O317" s="109"/>
      <c r="P317" s="109"/>
      <c r="Q317" s="109"/>
      <c r="R317" s="44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30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30"/>
      <c r="BE317" s="175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30"/>
      <c r="BQ317" s="109"/>
    </row>
    <row r="318" spans="1:69" s="37" customFormat="1" ht="15.75" customHeight="1" x14ac:dyDescent="0.25">
      <c r="A318" s="234"/>
      <c r="B318" s="109"/>
      <c r="C318" s="109"/>
      <c r="D318" s="130"/>
      <c r="E318" s="126"/>
      <c r="F318" s="109"/>
      <c r="G318" s="130"/>
      <c r="H318" s="109"/>
      <c r="I318" s="130"/>
      <c r="J318" s="109"/>
      <c r="K318" s="109"/>
      <c r="L318" s="109"/>
      <c r="M318" s="109"/>
      <c r="N318" s="109"/>
      <c r="O318" s="109"/>
      <c r="P318" s="109"/>
      <c r="Q318" s="109"/>
      <c r="R318" s="44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30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30"/>
      <c r="BE318" s="175"/>
      <c r="BF318" s="109"/>
      <c r="BG318" s="109"/>
      <c r="BH318" s="109"/>
      <c r="BI318" s="109"/>
      <c r="BJ318" s="109"/>
      <c r="BK318" s="109"/>
      <c r="BL318" s="109"/>
      <c r="BM318" s="109"/>
      <c r="BN318" s="109"/>
      <c r="BO318" s="109"/>
      <c r="BP318" s="130"/>
      <c r="BQ318" s="109"/>
    </row>
    <row r="319" spans="1:69" s="37" customFormat="1" x14ac:dyDescent="0.25">
      <c r="A319" s="234"/>
      <c r="B319" s="109"/>
      <c r="C319" s="109"/>
      <c r="D319" s="130"/>
      <c r="E319" s="126"/>
      <c r="F319" s="109"/>
      <c r="G319" s="130"/>
      <c r="H319" s="109"/>
      <c r="I319" s="130"/>
      <c r="J319" s="109"/>
      <c r="K319" s="109"/>
      <c r="L319" s="109"/>
      <c r="M319" s="109"/>
      <c r="N319" s="109"/>
      <c r="O319" s="109"/>
      <c r="P319" s="109"/>
      <c r="Q319" s="109"/>
      <c r="R319" s="44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30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30"/>
      <c r="BE319" s="175"/>
      <c r="BF319" s="109"/>
      <c r="BG319" s="109"/>
      <c r="BH319" s="109"/>
      <c r="BI319" s="109"/>
      <c r="BJ319" s="109"/>
      <c r="BK319" s="109"/>
      <c r="BL319" s="109"/>
      <c r="BM319" s="109"/>
      <c r="BN319" s="109"/>
      <c r="BO319" s="109"/>
      <c r="BP319" s="130"/>
      <c r="BQ319" s="109"/>
    </row>
    <row r="320" spans="1:69" s="37" customFormat="1" ht="15.75" customHeight="1" x14ac:dyDescent="0.25">
      <c r="A320" s="234"/>
      <c r="B320" s="109"/>
      <c r="C320" s="109"/>
      <c r="D320" s="130"/>
      <c r="E320" s="126"/>
      <c r="F320" s="109"/>
      <c r="G320" s="130"/>
      <c r="H320" s="109"/>
      <c r="I320" s="130"/>
      <c r="J320" s="109"/>
      <c r="K320" s="109"/>
      <c r="L320" s="109"/>
      <c r="M320" s="109"/>
      <c r="N320" s="109"/>
      <c r="O320" s="109"/>
      <c r="P320" s="109"/>
      <c r="Q320" s="109"/>
      <c r="R320" s="44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30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30"/>
      <c r="BE320" s="175"/>
      <c r="BF320" s="109"/>
      <c r="BG320" s="109"/>
      <c r="BH320" s="109"/>
      <c r="BI320" s="109"/>
      <c r="BJ320" s="109"/>
      <c r="BK320" s="109"/>
      <c r="BL320" s="109"/>
      <c r="BM320" s="109"/>
      <c r="BN320" s="109"/>
      <c r="BO320" s="109"/>
      <c r="BP320" s="130"/>
      <c r="BQ320" s="109"/>
    </row>
    <row r="321" spans="1:69" s="37" customFormat="1" x14ac:dyDescent="0.25">
      <c r="A321" s="234"/>
      <c r="B321" s="109"/>
      <c r="C321" s="109"/>
      <c r="D321" s="130"/>
      <c r="E321" s="126"/>
      <c r="F321" s="109"/>
      <c r="G321" s="130"/>
      <c r="H321" s="109"/>
      <c r="I321" s="130"/>
      <c r="J321" s="109"/>
      <c r="K321" s="109"/>
      <c r="L321" s="109"/>
      <c r="M321" s="109"/>
      <c r="N321" s="109"/>
      <c r="O321" s="109"/>
      <c r="P321" s="109"/>
      <c r="Q321" s="109"/>
      <c r="R321" s="44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30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30"/>
      <c r="BE321" s="175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30"/>
      <c r="BQ321" s="109"/>
    </row>
    <row r="322" spans="1:69" s="37" customFormat="1" ht="15.75" customHeight="1" x14ac:dyDescent="0.25">
      <c r="A322" s="234"/>
      <c r="B322" s="109"/>
      <c r="C322" s="109"/>
      <c r="D322" s="130"/>
      <c r="E322" s="126"/>
      <c r="F322" s="109"/>
      <c r="G322" s="130"/>
      <c r="H322" s="109"/>
      <c r="I322" s="130"/>
      <c r="J322" s="109"/>
      <c r="K322" s="109"/>
      <c r="L322" s="109"/>
      <c r="M322" s="109"/>
      <c r="N322" s="109"/>
      <c r="O322" s="109"/>
      <c r="P322" s="109"/>
      <c r="Q322" s="109"/>
      <c r="R322" s="44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30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30"/>
      <c r="BE322" s="175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30"/>
      <c r="BQ322" s="109"/>
    </row>
    <row r="323" spans="1:69" s="37" customFormat="1" x14ac:dyDescent="0.25">
      <c r="A323" s="234"/>
      <c r="B323" s="109"/>
      <c r="C323" s="109"/>
      <c r="D323" s="130"/>
      <c r="E323" s="126"/>
      <c r="F323" s="109"/>
      <c r="G323" s="130"/>
      <c r="H323" s="109"/>
      <c r="I323" s="130"/>
      <c r="J323" s="109"/>
      <c r="K323" s="109"/>
      <c r="L323" s="109"/>
      <c r="M323" s="109"/>
      <c r="N323" s="109"/>
      <c r="O323" s="109"/>
      <c r="P323" s="109"/>
      <c r="Q323" s="109"/>
      <c r="R323" s="44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30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30"/>
      <c r="BE323" s="175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30"/>
      <c r="BQ323" s="109"/>
    </row>
    <row r="324" spans="1:69" s="37" customFormat="1" ht="15.75" customHeight="1" x14ac:dyDescent="0.25">
      <c r="A324" s="234"/>
      <c r="B324" s="109"/>
      <c r="C324" s="109"/>
      <c r="D324" s="130"/>
      <c r="E324" s="126"/>
      <c r="F324" s="109"/>
      <c r="G324" s="130"/>
      <c r="H324" s="109"/>
      <c r="I324" s="130"/>
      <c r="J324" s="109"/>
      <c r="K324" s="109"/>
      <c r="L324" s="109"/>
      <c r="M324" s="109"/>
      <c r="N324" s="109"/>
      <c r="O324" s="109"/>
      <c r="P324" s="109"/>
      <c r="Q324" s="109"/>
      <c r="R324" s="44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30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30"/>
      <c r="BE324" s="175"/>
      <c r="BF324" s="109"/>
      <c r="BG324" s="109"/>
      <c r="BH324" s="109"/>
      <c r="BI324" s="109"/>
      <c r="BJ324" s="109"/>
      <c r="BK324" s="109"/>
      <c r="BL324" s="109"/>
      <c r="BM324" s="109"/>
      <c r="BN324" s="109"/>
      <c r="BO324" s="109"/>
      <c r="BP324" s="130"/>
      <c r="BQ324" s="109"/>
    </row>
    <row r="325" spans="1:69" s="37" customFormat="1" x14ac:dyDescent="0.25">
      <c r="A325" s="234"/>
      <c r="B325" s="109"/>
      <c r="C325" s="109"/>
      <c r="D325" s="130"/>
      <c r="E325" s="126"/>
      <c r="F325" s="109"/>
      <c r="G325" s="130"/>
      <c r="H325" s="109"/>
      <c r="I325" s="130"/>
      <c r="J325" s="109"/>
      <c r="K325" s="109"/>
      <c r="L325" s="109"/>
      <c r="M325" s="109"/>
      <c r="N325" s="109"/>
      <c r="O325" s="109"/>
      <c r="P325" s="109"/>
      <c r="Q325" s="109"/>
      <c r="R325" s="44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30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30"/>
      <c r="BE325" s="175"/>
      <c r="BF325" s="109"/>
      <c r="BG325" s="109"/>
      <c r="BH325" s="109"/>
      <c r="BI325" s="109"/>
      <c r="BJ325" s="109"/>
      <c r="BK325" s="109"/>
      <c r="BL325" s="109"/>
      <c r="BM325" s="109"/>
      <c r="BN325" s="109"/>
      <c r="BO325" s="109"/>
      <c r="BP325" s="130"/>
      <c r="BQ325" s="109"/>
    </row>
    <row r="326" spans="1:69" s="37" customFormat="1" ht="15.75" customHeight="1" x14ac:dyDescent="0.25">
      <c r="A326" s="234"/>
      <c r="B326" s="109"/>
      <c r="C326" s="109"/>
      <c r="D326" s="130"/>
      <c r="E326" s="126"/>
      <c r="F326" s="109"/>
      <c r="G326" s="130"/>
      <c r="H326" s="109"/>
      <c r="I326" s="130"/>
      <c r="J326" s="109"/>
      <c r="K326" s="109"/>
      <c r="L326" s="109"/>
      <c r="M326" s="109"/>
      <c r="N326" s="109"/>
      <c r="O326" s="109"/>
      <c r="P326" s="109"/>
      <c r="Q326" s="109"/>
      <c r="R326" s="44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30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30"/>
      <c r="BE326" s="175"/>
      <c r="BF326" s="109"/>
      <c r="BG326" s="109"/>
      <c r="BH326" s="109"/>
      <c r="BI326" s="109"/>
      <c r="BJ326" s="109"/>
      <c r="BK326" s="109"/>
      <c r="BL326" s="109"/>
      <c r="BM326" s="109"/>
      <c r="BN326" s="109"/>
      <c r="BO326" s="109"/>
      <c r="BP326" s="130"/>
      <c r="BQ326" s="109"/>
    </row>
    <row r="327" spans="1:69" s="37" customFormat="1" x14ac:dyDescent="0.25">
      <c r="A327" s="234"/>
      <c r="B327" s="109"/>
      <c r="C327" s="109"/>
      <c r="D327" s="130"/>
      <c r="E327" s="126"/>
      <c r="F327" s="109"/>
      <c r="G327" s="130"/>
      <c r="H327" s="109"/>
      <c r="I327" s="130"/>
      <c r="J327" s="109"/>
      <c r="K327" s="109"/>
      <c r="L327" s="109"/>
      <c r="M327" s="109"/>
      <c r="N327" s="109"/>
      <c r="O327" s="109"/>
      <c r="P327" s="109"/>
      <c r="Q327" s="109"/>
      <c r="R327" s="44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30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30"/>
      <c r="BE327" s="175"/>
      <c r="BF327" s="109"/>
      <c r="BG327" s="109"/>
      <c r="BH327" s="109"/>
      <c r="BI327" s="109"/>
      <c r="BJ327" s="109"/>
      <c r="BK327" s="109"/>
      <c r="BL327" s="109"/>
      <c r="BM327" s="109"/>
      <c r="BN327" s="109"/>
      <c r="BO327" s="109"/>
      <c r="BP327" s="130"/>
      <c r="BQ327" s="109"/>
    </row>
    <row r="328" spans="1:69" s="37" customFormat="1" ht="15.75" customHeight="1" x14ac:dyDescent="0.25">
      <c r="A328" s="234"/>
      <c r="B328" s="109"/>
      <c r="C328" s="109"/>
      <c r="D328" s="130"/>
      <c r="E328" s="126"/>
      <c r="F328" s="109"/>
      <c r="G328" s="130"/>
      <c r="H328" s="109"/>
      <c r="I328" s="130"/>
      <c r="J328" s="109"/>
      <c r="K328" s="109"/>
      <c r="L328" s="109"/>
      <c r="M328" s="109"/>
      <c r="N328" s="109"/>
      <c r="O328" s="109"/>
      <c r="P328" s="109"/>
      <c r="Q328" s="109"/>
      <c r="R328" s="44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30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30"/>
      <c r="BE328" s="175"/>
      <c r="BF328" s="109"/>
      <c r="BG328" s="109"/>
      <c r="BH328" s="109"/>
      <c r="BI328" s="109"/>
      <c r="BJ328" s="109"/>
      <c r="BK328" s="109"/>
      <c r="BL328" s="109"/>
      <c r="BM328" s="109"/>
      <c r="BN328" s="109"/>
      <c r="BO328" s="109"/>
      <c r="BP328" s="130"/>
      <c r="BQ328" s="109"/>
    </row>
    <row r="329" spans="1:69" s="37" customFormat="1" x14ac:dyDescent="0.25">
      <c r="A329" s="234"/>
      <c r="B329" s="109"/>
      <c r="C329" s="109"/>
      <c r="D329" s="130"/>
      <c r="E329" s="126"/>
      <c r="F329" s="109"/>
      <c r="G329" s="130"/>
      <c r="H329" s="109"/>
      <c r="I329" s="130"/>
      <c r="J329" s="109"/>
      <c r="K329" s="109"/>
      <c r="L329" s="109"/>
      <c r="M329" s="109"/>
      <c r="N329" s="109"/>
      <c r="O329" s="109"/>
      <c r="P329" s="109"/>
      <c r="Q329" s="109"/>
      <c r="R329" s="44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30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30"/>
      <c r="BE329" s="175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30"/>
      <c r="BQ329" s="109"/>
    </row>
    <row r="330" spans="1:69" s="37" customFormat="1" ht="15.75" customHeight="1" x14ac:dyDescent="0.25">
      <c r="A330" s="234"/>
      <c r="B330" s="109"/>
      <c r="C330" s="109"/>
      <c r="D330" s="130"/>
      <c r="E330" s="126"/>
      <c r="F330" s="109"/>
      <c r="G330" s="130"/>
      <c r="H330" s="109"/>
      <c r="I330" s="130"/>
      <c r="J330" s="109"/>
      <c r="K330" s="109"/>
      <c r="L330" s="109"/>
      <c r="M330" s="109"/>
      <c r="N330" s="109"/>
      <c r="O330" s="109"/>
      <c r="P330" s="109"/>
      <c r="Q330" s="109"/>
      <c r="R330" s="44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30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30"/>
      <c r="BE330" s="175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30"/>
      <c r="BQ330" s="109"/>
    </row>
    <row r="331" spans="1:69" s="37" customFormat="1" x14ac:dyDescent="0.25">
      <c r="A331" s="234"/>
      <c r="B331" s="109"/>
      <c r="C331" s="109"/>
      <c r="D331" s="130"/>
      <c r="E331" s="126"/>
      <c r="F331" s="109"/>
      <c r="G331" s="130"/>
      <c r="H331" s="109"/>
      <c r="I331" s="130"/>
      <c r="J331" s="109"/>
      <c r="K331" s="109"/>
      <c r="L331" s="109"/>
      <c r="M331" s="109"/>
      <c r="N331" s="109"/>
      <c r="O331" s="109"/>
      <c r="P331" s="109"/>
      <c r="Q331" s="109"/>
      <c r="R331" s="44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30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30"/>
      <c r="BE331" s="175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30"/>
      <c r="BQ331" s="109"/>
    </row>
    <row r="332" spans="1:69" s="37" customFormat="1" ht="15.75" customHeight="1" x14ac:dyDescent="0.25">
      <c r="A332" s="234"/>
      <c r="B332" s="109"/>
      <c r="C332" s="109"/>
      <c r="D332" s="130"/>
      <c r="E332" s="126"/>
      <c r="F332" s="109"/>
      <c r="G332" s="130"/>
      <c r="H332" s="109"/>
      <c r="I332" s="130"/>
      <c r="J332" s="109"/>
      <c r="K332" s="109"/>
      <c r="L332" s="109"/>
      <c r="M332" s="109"/>
      <c r="N332" s="109"/>
      <c r="O332" s="109"/>
      <c r="P332" s="109"/>
      <c r="Q332" s="109"/>
      <c r="R332" s="44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30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30"/>
      <c r="BE332" s="175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30"/>
      <c r="BQ332" s="109"/>
    </row>
    <row r="333" spans="1:69" s="37" customFormat="1" x14ac:dyDescent="0.25">
      <c r="A333" s="234"/>
      <c r="B333" s="109"/>
      <c r="C333" s="109"/>
      <c r="D333" s="130"/>
      <c r="E333" s="126"/>
      <c r="F333" s="109"/>
      <c r="G333" s="130"/>
      <c r="H333" s="109"/>
      <c r="I333" s="130"/>
      <c r="J333" s="109"/>
      <c r="K333" s="109"/>
      <c r="L333" s="109"/>
      <c r="M333" s="109"/>
      <c r="N333" s="109"/>
      <c r="O333" s="109"/>
      <c r="P333" s="109"/>
      <c r="Q333" s="109"/>
      <c r="R333" s="44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30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30"/>
      <c r="BE333" s="175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30"/>
      <c r="BQ333" s="109"/>
    </row>
    <row r="334" spans="1:69" s="37" customFormat="1" ht="15.75" customHeight="1" x14ac:dyDescent="0.25">
      <c r="A334" s="234"/>
      <c r="B334" s="109"/>
      <c r="C334" s="109"/>
      <c r="D334" s="130"/>
      <c r="E334" s="126"/>
      <c r="F334" s="109"/>
      <c r="G334" s="130"/>
      <c r="H334" s="109"/>
      <c r="I334" s="130"/>
      <c r="J334" s="109"/>
      <c r="K334" s="109"/>
      <c r="L334" s="109"/>
      <c r="M334" s="109"/>
      <c r="N334" s="109"/>
      <c r="O334" s="109"/>
      <c r="P334" s="109"/>
      <c r="Q334" s="109"/>
      <c r="R334" s="44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30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30"/>
      <c r="BE334" s="175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30"/>
      <c r="BQ334" s="109"/>
    </row>
    <row r="335" spans="1:69" s="37" customFormat="1" x14ac:dyDescent="0.25">
      <c r="A335" s="234"/>
      <c r="B335" s="109"/>
      <c r="C335" s="109"/>
      <c r="D335" s="130"/>
      <c r="E335" s="126"/>
      <c r="F335" s="109"/>
      <c r="G335" s="130"/>
      <c r="H335" s="109"/>
      <c r="I335" s="130"/>
      <c r="J335" s="109"/>
      <c r="K335" s="109"/>
      <c r="L335" s="109"/>
      <c r="M335" s="109"/>
      <c r="N335" s="109"/>
      <c r="O335" s="109"/>
      <c r="P335" s="109"/>
      <c r="Q335" s="109"/>
      <c r="R335" s="44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30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30"/>
      <c r="BE335" s="175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30"/>
      <c r="BQ335" s="109"/>
    </row>
    <row r="336" spans="1:69" s="37" customFormat="1" ht="15.75" customHeight="1" x14ac:dyDescent="0.25">
      <c r="A336" s="234"/>
      <c r="B336" s="109"/>
      <c r="C336" s="109"/>
      <c r="D336" s="130"/>
      <c r="E336" s="126"/>
      <c r="F336" s="109"/>
      <c r="G336" s="130"/>
      <c r="H336" s="109"/>
      <c r="I336" s="130"/>
      <c r="J336" s="109"/>
      <c r="K336" s="109"/>
      <c r="L336" s="109"/>
      <c r="M336" s="109"/>
      <c r="N336" s="109"/>
      <c r="O336" s="109"/>
      <c r="P336" s="109"/>
      <c r="Q336" s="109"/>
      <c r="R336" s="44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30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30"/>
      <c r="BE336" s="175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30"/>
      <c r="BQ336" s="109"/>
    </row>
    <row r="337" spans="1:69" s="37" customFormat="1" x14ac:dyDescent="0.25">
      <c r="A337" s="234"/>
      <c r="B337" s="109"/>
      <c r="C337" s="109"/>
      <c r="D337" s="130"/>
      <c r="E337" s="126"/>
      <c r="F337" s="109"/>
      <c r="G337" s="130"/>
      <c r="H337" s="109"/>
      <c r="I337" s="130"/>
      <c r="J337" s="109"/>
      <c r="K337" s="109"/>
      <c r="L337" s="109"/>
      <c r="M337" s="109"/>
      <c r="N337" s="109"/>
      <c r="O337" s="109"/>
      <c r="P337" s="109"/>
      <c r="Q337" s="109"/>
      <c r="R337" s="44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30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30"/>
      <c r="BE337" s="175"/>
      <c r="BF337" s="109"/>
      <c r="BG337" s="109"/>
      <c r="BH337" s="109"/>
      <c r="BI337" s="109"/>
      <c r="BJ337" s="109"/>
      <c r="BK337" s="109"/>
      <c r="BL337" s="109"/>
      <c r="BM337" s="109"/>
      <c r="BN337" s="109"/>
      <c r="BO337" s="109"/>
      <c r="BP337" s="130"/>
      <c r="BQ337" s="109"/>
    </row>
    <row r="338" spans="1:69" s="37" customFormat="1" ht="15.75" customHeight="1" x14ac:dyDescent="0.25">
      <c r="A338" s="234"/>
      <c r="B338" s="109"/>
      <c r="C338" s="109"/>
      <c r="D338" s="130"/>
      <c r="E338" s="126"/>
      <c r="F338" s="109"/>
      <c r="G338" s="130"/>
      <c r="H338" s="109"/>
      <c r="I338" s="130"/>
      <c r="J338" s="109"/>
      <c r="K338" s="109"/>
      <c r="L338" s="109"/>
      <c r="M338" s="109"/>
      <c r="N338" s="109"/>
      <c r="O338" s="109"/>
      <c r="P338" s="109"/>
      <c r="Q338" s="109"/>
      <c r="R338" s="44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30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30"/>
      <c r="BE338" s="175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30"/>
      <c r="BQ338" s="109"/>
    </row>
    <row r="339" spans="1:69" s="37" customFormat="1" x14ac:dyDescent="0.25">
      <c r="A339" s="234"/>
      <c r="B339" s="109"/>
      <c r="C339" s="109"/>
      <c r="D339" s="130"/>
      <c r="E339" s="126"/>
      <c r="F339" s="109"/>
      <c r="G339" s="130"/>
      <c r="H339" s="109"/>
      <c r="I339" s="130"/>
      <c r="J339" s="109"/>
      <c r="K339" s="109"/>
      <c r="L339" s="109"/>
      <c r="M339" s="109"/>
      <c r="N339" s="109"/>
      <c r="O339" s="109"/>
      <c r="P339" s="109"/>
      <c r="Q339" s="109"/>
      <c r="R339" s="44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30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30"/>
      <c r="BE339" s="175"/>
      <c r="BF339" s="109"/>
      <c r="BG339" s="109"/>
      <c r="BH339" s="109"/>
      <c r="BI339" s="109"/>
      <c r="BJ339" s="109"/>
      <c r="BK339" s="109"/>
      <c r="BL339" s="109"/>
      <c r="BM339" s="109"/>
      <c r="BN339" s="109"/>
      <c r="BO339" s="109"/>
      <c r="BP339" s="130"/>
      <c r="BQ339" s="109"/>
    </row>
    <row r="340" spans="1:69" s="37" customFormat="1" ht="15.75" customHeight="1" x14ac:dyDescent="0.25">
      <c r="A340" s="234"/>
      <c r="B340" s="109"/>
      <c r="C340" s="109"/>
      <c r="D340" s="130"/>
      <c r="E340" s="126"/>
      <c r="F340" s="109"/>
      <c r="G340" s="130"/>
      <c r="H340" s="109"/>
      <c r="I340" s="130"/>
      <c r="J340" s="109"/>
      <c r="K340" s="109"/>
      <c r="L340" s="109"/>
      <c r="M340" s="109"/>
      <c r="N340" s="109"/>
      <c r="O340" s="109"/>
      <c r="P340" s="109"/>
      <c r="Q340" s="109"/>
      <c r="R340" s="44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30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09"/>
      <c r="BD340" s="130"/>
      <c r="BE340" s="175"/>
      <c r="BF340" s="109"/>
      <c r="BG340" s="109"/>
      <c r="BH340" s="109"/>
      <c r="BI340" s="109"/>
      <c r="BJ340" s="109"/>
      <c r="BK340" s="109"/>
      <c r="BL340" s="109"/>
      <c r="BM340" s="109"/>
      <c r="BN340" s="109"/>
      <c r="BO340" s="109"/>
      <c r="BP340" s="130"/>
      <c r="BQ340" s="109"/>
    </row>
    <row r="341" spans="1:69" s="37" customFormat="1" x14ac:dyDescent="0.25">
      <c r="A341" s="234"/>
      <c r="B341" s="109"/>
      <c r="C341" s="109"/>
      <c r="D341" s="130"/>
      <c r="E341" s="126"/>
      <c r="F341" s="109"/>
      <c r="G341" s="130"/>
      <c r="H341" s="109"/>
      <c r="I341" s="130"/>
      <c r="J341" s="109"/>
      <c r="K341" s="109"/>
      <c r="L341" s="109"/>
      <c r="M341" s="109"/>
      <c r="N341" s="109"/>
      <c r="O341" s="109"/>
      <c r="P341" s="109"/>
      <c r="Q341" s="109"/>
      <c r="R341" s="44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30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30"/>
      <c r="BE341" s="175"/>
      <c r="BF341" s="109"/>
      <c r="BG341" s="109"/>
      <c r="BH341" s="109"/>
      <c r="BI341" s="109"/>
      <c r="BJ341" s="109"/>
      <c r="BK341" s="109"/>
      <c r="BL341" s="109"/>
      <c r="BM341" s="109"/>
      <c r="BN341" s="109"/>
      <c r="BO341" s="109"/>
      <c r="BP341" s="130"/>
      <c r="BQ341" s="109"/>
    </row>
    <row r="342" spans="1:69" s="37" customFormat="1" ht="15.75" customHeight="1" x14ac:dyDescent="0.25">
      <c r="A342" s="234"/>
      <c r="B342" s="109"/>
      <c r="C342" s="109"/>
      <c r="D342" s="130"/>
      <c r="E342" s="126"/>
      <c r="F342" s="109"/>
      <c r="G342" s="130"/>
      <c r="H342" s="109"/>
      <c r="I342" s="130"/>
      <c r="J342" s="109"/>
      <c r="K342" s="109"/>
      <c r="L342" s="109"/>
      <c r="M342" s="109"/>
      <c r="N342" s="109"/>
      <c r="O342" s="109"/>
      <c r="P342" s="109"/>
      <c r="Q342" s="109"/>
      <c r="R342" s="44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30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30"/>
      <c r="BE342" s="175"/>
      <c r="BF342" s="109"/>
      <c r="BG342" s="109"/>
      <c r="BH342" s="109"/>
      <c r="BI342" s="109"/>
      <c r="BJ342" s="109"/>
      <c r="BK342" s="109"/>
      <c r="BL342" s="109"/>
      <c r="BM342" s="109"/>
      <c r="BN342" s="109"/>
      <c r="BO342" s="109"/>
      <c r="BP342" s="130"/>
      <c r="BQ342" s="109"/>
    </row>
    <row r="343" spans="1:69" s="37" customFormat="1" x14ac:dyDescent="0.25">
      <c r="A343" s="234"/>
      <c r="B343" s="109"/>
      <c r="C343" s="109"/>
      <c r="D343" s="130"/>
      <c r="E343" s="126"/>
      <c r="F343" s="109"/>
      <c r="G343" s="130"/>
      <c r="H343" s="109"/>
      <c r="I343" s="130"/>
      <c r="J343" s="109"/>
      <c r="K343" s="109"/>
      <c r="L343" s="109"/>
      <c r="M343" s="109"/>
      <c r="N343" s="109"/>
      <c r="O343" s="109"/>
      <c r="P343" s="109"/>
      <c r="Q343" s="109"/>
      <c r="R343" s="44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30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30"/>
      <c r="BE343" s="175"/>
      <c r="BF343" s="109"/>
      <c r="BG343" s="109"/>
      <c r="BH343" s="109"/>
      <c r="BI343" s="109"/>
      <c r="BJ343" s="109"/>
      <c r="BK343" s="109"/>
      <c r="BL343" s="109"/>
      <c r="BM343" s="109"/>
      <c r="BN343" s="109"/>
      <c r="BO343" s="109"/>
      <c r="BP343" s="130"/>
      <c r="BQ343" s="109"/>
    </row>
    <row r="344" spans="1:69" s="37" customFormat="1" ht="15.75" customHeight="1" x14ac:dyDescent="0.25">
      <c r="A344" s="234"/>
      <c r="B344" s="109"/>
      <c r="C344" s="109"/>
      <c r="D344" s="130"/>
      <c r="E344" s="126"/>
      <c r="F344" s="109"/>
      <c r="G344" s="130"/>
      <c r="H344" s="109"/>
      <c r="I344" s="130"/>
      <c r="J344" s="109"/>
      <c r="K344" s="109"/>
      <c r="L344" s="109"/>
      <c r="M344" s="109"/>
      <c r="N344" s="109"/>
      <c r="O344" s="109"/>
      <c r="P344" s="109"/>
      <c r="Q344" s="109"/>
      <c r="R344" s="44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30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30"/>
      <c r="BE344" s="175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30"/>
      <c r="BQ344" s="109"/>
    </row>
    <row r="345" spans="1:69" s="37" customFormat="1" x14ac:dyDescent="0.25">
      <c r="A345" s="234"/>
      <c r="B345" s="109"/>
      <c r="C345" s="109"/>
      <c r="D345" s="130"/>
      <c r="E345" s="126"/>
      <c r="F345" s="109"/>
      <c r="G345" s="130"/>
      <c r="H345" s="109"/>
      <c r="I345" s="130"/>
      <c r="J345" s="109"/>
      <c r="K345" s="109"/>
      <c r="L345" s="109"/>
      <c r="M345" s="109"/>
      <c r="N345" s="109"/>
      <c r="O345" s="109"/>
      <c r="P345" s="109"/>
      <c r="Q345" s="109"/>
      <c r="R345" s="44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30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30"/>
      <c r="BE345" s="175"/>
      <c r="BF345" s="109"/>
      <c r="BG345" s="109"/>
      <c r="BH345" s="109"/>
      <c r="BI345" s="109"/>
      <c r="BJ345" s="109"/>
      <c r="BK345" s="109"/>
      <c r="BL345" s="109"/>
      <c r="BM345" s="109"/>
      <c r="BN345" s="109"/>
      <c r="BO345" s="109"/>
      <c r="BP345" s="130"/>
      <c r="BQ345" s="109"/>
    </row>
    <row r="346" spans="1:69" s="37" customFormat="1" ht="15.75" customHeight="1" x14ac:dyDescent="0.25">
      <c r="A346" s="234"/>
      <c r="B346" s="109"/>
      <c r="C346" s="109"/>
      <c r="D346" s="130"/>
      <c r="E346" s="126"/>
      <c r="F346" s="109"/>
      <c r="G346" s="130"/>
      <c r="H346" s="109"/>
      <c r="I346" s="130"/>
      <c r="J346" s="109"/>
      <c r="K346" s="109"/>
      <c r="L346" s="109"/>
      <c r="M346" s="109"/>
      <c r="N346" s="109"/>
      <c r="O346" s="109"/>
      <c r="P346" s="109"/>
      <c r="Q346" s="109"/>
      <c r="R346" s="44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30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30"/>
      <c r="BE346" s="175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30"/>
      <c r="BQ346" s="109"/>
    </row>
    <row r="347" spans="1:69" s="37" customFormat="1" x14ac:dyDescent="0.25">
      <c r="A347" s="234"/>
      <c r="B347" s="109"/>
      <c r="C347" s="109"/>
      <c r="D347" s="130"/>
      <c r="E347" s="126"/>
      <c r="F347" s="109"/>
      <c r="G347" s="130"/>
      <c r="H347" s="109"/>
      <c r="I347" s="130"/>
      <c r="J347" s="109"/>
      <c r="K347" s="109"/>
      <c r="L347" s="109"/>
      <c r="M347" s="109"/>
      <c r="N347" s="109"/>
      <c r="O347" s="109"/>
      <c r="P347" s="109"/>
      <c r="Q347" s="109"/>
      <c r="R347" s="44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30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30"/>
      <c r="BE347" s="175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30"/>
      <c r="BQ347" s="109"/>
    </row>
    <row r="348" spans="1:69" s="37" customFormat="1" ht="15.75" customHeight="1" x14ac:dyDescent="0.25">
      <c r="A348" s="234"/>
      <c r="B348" s="109"/>
      <c r="C348" s="109"/>
      <c r="D348" s="130"/>
      <c r="E348" s="126"/>
      <c r="F348" s="109"/>
      <c r="G348" s="130"/>
      <c r="H348" s="109"/>
      <c r="I348" s="130"/>
      <c r="J348" s="109"/>
      <c r="K348" s="109"/>
      <c r="L348" s="109"/>
      <c r="M348" s="109"/>
      <c r="N348" s="109"/>
      <c r="O348" s="109"/>
      <c r="P348" s="109"/>
      <c r="Q348" s="109"/>
      <c r="R348" s="44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30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30"/>
      <c r="BE348" s="175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30"/>
      <c r="BQ348" s="109"/>
    </row>
    <row r="349" spans="1:69" s="37" customFormat="1" x14ac:dyDescent="0.25">
      <c r="A349" s="234"/>
      <c r="B349" s="109"/>
      <c r="C349" s="109"/>
      <c r="D349" s="130"/>
      <c r="E349" s="126"/>
      <c r="F349" s="109"/>
      <c r="G349" s="130"/>
      <c r="H349" s="109"/>
      <c r="I349" s="130"/>
      <c r="J349" s="109"/>
      <c r="K349" s="109"/>
      <c r="L349" s="109"/>
      <c r="M349" s="109"/>
      <c r="N349" s="109"/>
      <c r="O349" s="109"/>
      <c r="P349" s="109"/>
      <c r="Q349" s="109"/>
      <c r="R349" s="44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30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30"/>
      <c r="BE349" s="175"/>
      <c r="BF349" s="109"/>
      <c r="BG349" s="109"/>
      <c r="BH349" s="109"/>
      <c r="BI349" s="109"/>
      <c r="BJ349" s="109"/>
      <c r="BK349" s="109"/>
      <c r="BL349" s="109"/>
      <c r="BM349" s="109"/>
      <c r="BN349" s="109"/>
      <c r="BO349" s="109"/>
      <c r="BP349" s="130"/>
      <c r="BQ349" s="109"/>
    </row>
    <row r="350" spans="1:69" s="37" customFormat="1" ht="15.75" customHeight="1" x14ac:dyDescent="0.25">
      <c r="A350" s="234"/>
      <c r="B350" s="109"/>
      <c r="C350" s="109"/>
      <c r="D350" s="130"/>
      <c r="E350" s="126"/>
      <c r="F350" s="109"/>
      <c r="G350" s="130"/>
      <c r="H350" s="109"/>
      <c r="I350" s="130"/>
      <c r="J350" s="109"/>
      <c r="K350" s="109"/>
      <c r="L350" s="109"/>
      <c r="M350" s="109"/>
      <c r="N350" s="109"/>
      <c r="O350" s="109"/>
      <c r="P350" s="109"/>
      <c r="Q350" s="109"/>
      <c r="R350" s="44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30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/>
      <c r="BC350" s="109"/>
      <c r="BD350" s="130"/>
      <c r="BE350" s="175"/>
      <c r="BF350" s="109"/>
      <c r="BG350" s="109"/>
      <c r="BH350" s="109"/>
      <c r="BI350" s="109"/>
      <c r="BJ350" s="109"/>
      <c r="BK350" s="109"/>
      <c r="BL350" s="109"/>
      <c r="BM350" s="109"/>
      <c r="BN350" s="109"/>
      <c r="BO350" s="109"/>
      <c r="BP350" s="130"/>
      <c r="BQ350" s="109"/>
    </row>
    <row r="351" spans="1:69" s="37" customFormat="1" x14ac:dyDescent="0.25">
      <c r="A351" s="234"/>
      <c r="B351" s="109"/>
      <c r="C351" s="109"/>
      <c r="D351" s="130"/>
      <c r="E351" s="126"/>
      <c r="F351" s="109"/>
      <c r="G351" s="130"/>
      <c r="H351" s="109"/>
      <c r="I351" s="130"/>
      <c r="J351" s="109"/>
      <c r="K351" s="109"/>
      <c r="L351" s="109"/>
      <c r="M351" s="109"/>
      <c r="N351" s="109"/>
      <c r="O351" s="109"/>
      <c r="P351" s="109"/>
      <c r="Q351" s="109"/>
      <c r="R351" s="44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30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30"/>
      <c r="BE351" s="175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30"/>
      <c r="BQ351" s="109"/>
    </row>
    <row r="352" spans="1:69" s="37" customFormat="1" ht="15.75" customHeight="1" x14ac:dyDescent="0.25">
      <c r="A352" s="234"/>
      <c r="B352" s="109"/>
      <c r="C352" s="109"/>
      <c r="D352" s="130"/>
      <c r="E352" s="126"/>
      <c r="F352" s="109"/>
      <c r="G352" s="130"/>
      <c r="H352" s="109"/>
      <c r="I352" s="130"/>
      <c r="J352" s="109"/>
      <c r="K352" s="109"/>
      <c r="L352" s="109"/>
      <c r="M352" s="109"/>
      <c r="N352" s="109"/>
      <c r="O352" s="109"/>
      <c r="P352" s="109"/>
      <c r="Q352" s="109"/>
      <c r="R352" s="44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30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30"/>
      <c r="BE352" s="175"/>
      <c r="BF352" s="109"/>
      <c r="BG352" s="109"/>
      <c r="BH352" s="109"/>
      <c r="BI352" s="109"/>
      <c r="BJ352" s="109"/>
      <c r="BK352" s="109"/>
      <c r="BL352" s="109"/>
      <c r="BM352" s="109"/>
      <c r="BN352" s="109"/>
      <c r="BO352" s="109"/>
      <c r="BP352" s="130"/>
      <c r="BQ352" s="109"/>
    </row>
    <row r="353" spans="1:69" s="37" customFormat="1" x14ac:dyDescent="0.25">
      <c r="A353" s="234"/>
      <c r="B353" s="109"/>
      <c r="C353" s="109"/>
      <c r="D353" s="130"/>
      <c r="E353" s="126"/>
      <c r="F353" s="109"/>
      <c r="G353" s="130"/>
      <c r="H353" s="109"/>
      <c r="I353" s="130"/>
      <c r="J353" s="109"/>
      <c r="K353" s="109"/>
      <c r="L353" s="109"/>
      <c r="M353" s="109"/>
      <c r="N353" s="109"/>
      <c r="O353" s="109"/>
      <c r="P353" s="109"/>
      <c r="Q353" s="109"/>
      <c r="R353" s="44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30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30"/>
      <c r="BE353" s="175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30"/>
      <c r="BQ353" s="109"/>
    </row>
    <row r="354" spans="1:69" s="37" customFormat="1" ht="15.75" customHeight="1" x14ac:dyDescent="0.25">
      <c r="A354" s="234"/>
      <c r="B354" s="109"/>
      <c r="C354" s="109"/>
      <c r="D354" s="130"/>
      <c r="E354" s="126"/>
      <c r="F354" s="109"/>
      <c r="G354" s="130"/>
      <c r="H354" s="109"/>
      <c r="I354" s="130"/>
      <c r="J354" s="109"/>
      <c r="K354" s="109"/>
      <c r="L354" s="109"/>
      <c r="M354" s="109"/>
      <c r="N354" s="109"/>
      <c r="O354" s="109"/>
      <c r="P354" s="109"/>
      <c r="Q354" s="109"/>
      <c r="R354" s="44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30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30"/>
      <c r="BE354" s="175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30"/>
      <c r="BQ354" s="109"/>
    </row>
    <row r="355" spans="1:69" s="37" customFormat="1" x14ac:dyDescent="0.25">
      <c r="A355" s="234"/>
      <c r="B355" s="109"/>
      <c r="C355" s="109"/>
      <c r="D355" s="130"/>
      <c r="E355" s="126"/>
      <c r="F355" s="109"/>
      <c r="G355" s="130"/>
      <c r="H355" s="109"/>
      <c r="I355" s="130"/>
      <c r="J355" s="109"/>
      <c r="K355" s="109"/>
      <c r="L355" s="109"/>
      <c r="M355" s="109"/>
      <c r="N355" s="109"/>
      <c r="O355" s="109"/>
      <c r="P355" s="109"/>
      <c r="Q355" s="109"/>
      <c r="R355" s="44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30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30"/>
      <c r="BE355" s="175"/>
      <c r="BF355" s="109"/>
      <c r="BG355" s="109"/>
      <c r="BH355" s="109"/>
      <c r="BI355" s="109"/>
      <c r="BJ355" s="109"/>
      <c r="BK355" s="109"/>
      <c r="BL355" s="109"/>
      <c r="BM355" s="109"/>
      <c r="BN355" s="109"/>
      <c r="BO355" s="109"/>
      <c r="BP355" s="130"/>
      <c r="BQ355" s="109"/>
    </row>
    <row r="356" spans="1:69" s="37" customFormat="1" ht="15.75" customHeight="1" x14ac:dyDescent="0.25">
      <c r="A356" s="234"/>
      <c r="B356" s="109"/>
      <c r="C356" s="109"/>
      <c r="D356" s="130"/>
      <c r="E356" s="126"/>
      <c r="F356" s="109"/>
      <c r="G356" s="130"/>
      <c r="H356" s="109"/>
      <c r="I356" s="130"/>
      <c r="J356" s="109"/>
      <c r="K356" s="109"/>
      <c r="L356" s="109"/>
      <c r="M356" s="109"/>
      <c r="N356" s="109"/>
      <c r="O356" s="109"/>
      <c r="P356" s="109"/>
      <c r="Q356" s="109"/>
      <c r="R356" s="44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30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30"/>
      <c r="BE356" s="175"/>
      <c r="BF356" s="109"/>
      <c r="BG356" s="109"/>
      <c r="BH356" s="109"/>
      <c r="BI356" s="109"/>
      <c r="BJ356" s="109"/>
      <c r="BK356" s="109"/>
      <c r="BL356" s="109"/>
      <c r="BM356" s="109"/>
      <c r="BN356" s="109"/>
      <c r="BO356" s="109"/>
      <c r="BP356" s="130"/>
      <c r="BQ356" s="109"/>
    </row>
    <row r="357" spans="1:69" s="37" customFormat="1" x14ac:dyDescent="0.25">
      <c r="A357" s="234"/>
      <c r="B357" s="109"/>
      <c r="C357" s="109"/>
      <c r="D357" s="130"/>
      <c r="E357" s="126"/>
      <c r="F357" s="109"/>
      <c r="G357" s="130"/>
      <c r="H357" s="109"/>
      <c r="I357" s="130"/>
      <c r="J357" s="109"/>
      <c r="K357" s="109"/>
      <c r="L357" s="109"/>
      <c r="M357" s="109"/>
      <c r="N357" s="109"/>
      <c r="O357" s="109"/>
      <c r="P357" s="109"/>
      <c r="Q357" s="109"/>
      <c r="R357" s="44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30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30"/>
      <c r="BE357" s="175"/>
      <c r="BF357" s="109"/>
      <c r="BG357" s="109"/>
      <c r="BH357" s="109"/>
      <c r="BI357" s="109"/>
      <c r="BJ357" s="109"/>
      <c r="BK357" s="109"/>
      <c r="BL357" s="109"/>
      <c r="BM357" s="109"/>
      <c r="BN357" s="109"/>
      <c r="BO357" s="109"/>
      <c r="BP357" s="130"/>
      <c r="BQ357" s="109"/>
    </row>
    <row r="358" spans="1:69" s="37" customFormat="1" ht="15.75" customHeight="1" x14ac:dyDescent="0.25">
      <c r="A358" s="234"/>
      <c r="B358" s="109"/>
      <c r="C358" s="109"/>
      <c r="D358" s="130"/>
      <c r="E358" s="126"/>
      <c r="F358" s="109"/>
      <c r="G358" s="130"/>
      <c r="H358" s="109"/>
      <c r="I358" s="130"/>
      <c r="J358" s="109"/>
      <c r="K358" s="109"/>
      <c r="L358" s="109"/>
      <c r="M358" s="109"/>
      <c r="N358" s="109"/>
      <c r="O358" s="109"/>
      <c r="P358" s="109"/>
      <c r="Q358" s="109"/>
      <c r="R358" s="44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30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30"/>
      <c r="BE358" s="175"/>
      <c r="BF358" s="109"/>
      <c r="BG358" s="109"/>
      <c r="BH358" s="109"/>
      <c r="BI358" s="109"/>
      <c r="BJ358" s="109"/>
      <c r="BK358" s="109"/>
      <c r="BL358" s="109"/>
      <c r="BM358" s="109"/>
      <c r="BN358" s="109"/>
      <c r="BO358" s="109"/>
      <c r="BP358" s="130"/>
      <c r="BQ358" s="109"/>
    </row>
    <row r="359" spans="1:69" s="37" customFormat="1" x14ac:dyDescent="0.25">
      <c r="A359" s="234"/>
      <c r="B359" s="109"/>
      <c r="C359" s="109"/>
      <c r="D359" s="130"/>
      <c r="E359" s="126"/>
      <c r="F359" s="109"/>
      <c r="G359" s="130"/>
      <c r="H359" s="109"/>
      <c r="I359" s="130"/>
      <c r="J359" s="109"/>
      <c r="K359" s="109"/>
      <c r="L359" s="109"/>
      <c r="M359" s="109"/>
      <c r="N359" s="109"/>
      <c r="O359" s="109"/>
      <c r="P359" s="109"/>
      <c r="Q359" s="109"/>
      <c r="R359" s="44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30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30"/>
      <c r="BE359" s="175"/>
      <c r="BF359" s="109"/>
      <c r="BG359" s="109"/>
      <c r="BH359" s="109"/>
      <c r="BI359" s="109"/>
      <c r="BJ359" s="109"/>
      <c r="BK359" s="109"/>
      <c r="BL359" s="109"/>
      <c r="BM359" s="109"/>
      <c r="BN359" s="109"/>
      <c r="BO359" s="109"/>
      <c r="BP359" s="130"/>
      <c r="BQ359" s="109"/>
    </row>
    <row r="360" spans="1:69" s="37" customFormat="1" ht="15.75" customHeight="1" x14ac:dyDescent="0.25">
      <c r="A360" s="234"/>
      <c r="B360" s="109"/>
      <c r="C360" s="109"/>
      <c r="D360" s="130"/>
      <c r="E360" s="126"/>
      <c r="F360" s="109"/>
      <c r="G360" s="130"/>
      <c r="H360" s="109"/>
      <c r="I360" s="130"/>
      <c r="J360" s="109"/>
      <c r="K360" s="109"/>
      <c r="L360" s="109"/>
      <c r="M360" s="109"/>
      <c r="N360" s="109"/>
      <c r="O360" s="109"/>
      <c r="P360" s="109"/>
      <c r="Q360" s="109"/>
      <c r="R360" s="44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30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30"/>
      <c r="BE360" s="175"/>
      <c r="BF360" s="109"/>
      <c r="BG360" s="109"/>
      <c r="BH360" s="109"/>
      <c r="BI360" s="109"/>
      <c r="BJ360" s="109"/>
      <c r="BK360" s="109"/>
      <c r="BL360" s="109"/>
      <c r="BM360" s="109"/>
      <c r="BN360" s="109"/>
      <c r="BO360" s="109"/>
      <c r="BP360" s="130"/>
      <c r="BQ360" s="109"/>
    </row>
    <row r="361" spans="1:69" s="37" customFormat="1" x14ac:dyDescent="0.25">
      <c r="A361" s="234"/>
      <c r="B361" s="109"/>
      <c r="C361" s="109"/>
      <c r="D361" s="130"/>
      <c r="E361" s="126"/>
      <c r="F361" s="109"/>
      <c r="G361" s="130"/>
      <c r="H361" s="109"/>
      <c r="I361" s="130"/>
      <c r="J361" s="109"/>
      <c r="K361" s="109"/>
      <c r="L361" s="109"/>
      <c r="M361" s="109"/>
      <c r="N361" s="109"/>
      <c r="O361" s="109"/>
      <c r="P361" s="109"/>
      <c r="Q361" s="109"/>
      <c r="R361" s="44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30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30"/>
      <c r="BE361" s="175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30"/>
      <c r="BQ361" s="109"/>
    </row>
    <row r="362" spans="1:69" s="37" customFormat="1" ht="15.75" customHeight="1" x14ac:dyDescent="0.25">
      <c r="A362" s="234"/>
      <c r="B362" s="109"/>
      <c r="C362" s="109"/>
      <c r="D362" s="130"/>
      <c r="E362" s="126"/>
      <c r="F362" s="109"/>
      <c r="G362" s="130"/>
      <c r="H362" s="109"/>
      <c r="I362" s="130"/>
      <c r="J362" s="109"/>
      <c r="K362" s="109"/>
      <c r="L362" s="109"/>
      <c r="M362" s="109"/>
      <c r="N362" s="109"/>
      <c r="O362" s="109"/>
      <c r="P362" s="109"/>
      <c r="Q362" s="109"/>
      <c r="R362" s="44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30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30"/>
      <c r="BE362" s="175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30"/>
      <c r="BQ362" s="109"/>
    </row>
    <row r="363" spans="1:69" s="37" customFormat="1" x14ac:dyDescent="0.25">
      <c r="A363" s="234"/>
      <c r="B363" s="109"/>
      <c r="C363" s="109"/>
      <c r="D363" s="130"/>
      <c r="E363" s="126"/>
      <c r="F363" s="109"/>
      <c r="G363" s="130"/>
      <c r="H363" s="109"/>
      <c r="I363" s="130"/>
      <c r="J363" s="109"/>
      <c r="K363" s="109"/>
      <c r="L363" s="109"/>
      <c r="M363" s="109"/>
      <c r="N363" s="109"/>
      <c r="O363" s="109"/>
      <c r="P363" s="109"/>
      <c r="Q363" s="109"/>
      <c r="R363" s="44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30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30"/>
      <c r="BE363" s="175"/>
      <c r="BF363" s="109"/>
      <c r="BG363" s="109"/>
      <c r="BH363" s="109"/>
      <c r="BI363" s="109"/>
      <c r="BJ363" s="109"/>
      <c r="BK363" s="109"/>
      <c r="BL363" s="109"/>
      <c r="BM363" s="109"/>
      <c r="BN363" s="109"/>
      <c r="BO363" s="109"/>
      <c r="BP363" s="130"/>
      <c r="BQ363" s="109"/>
    </row>
    <row r="364" spans="1:69" s="37" customFormat="1" ht="15.75" customHeight="1" x14ac:dyDescent="0.25">
      <c r="A364" s="234"/>
      <c r="B364" s="109"/>
      <c r="C364" s="109"/>
      <c r="D364" s="130"/>
      <c r="E364" s="126"/>
      <c r="F364" s="109"/>
      <c r="G364" s="130"/>
      <c r="H364" s="109"/>
      <c r="I364" s="130"/>
      <c r="J364" s="109"/>
      <c r="K364" s="109"/>
      <c r="L364" s="109"/>
      <c r="M364" s="109"/>
      <c r="N364" s="109"/>
      <c r="O364" s="109"/>
      <c r="P364" s="109"/>
      <c r="Q364" s="109"/>
      <c r="R364" s="44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30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30"/>
      <c r="BE364" s="175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30"/>
      <c r="BQ364" s="109"/>
    </row>
    <row r="365" spans="1:69" s="37" customFormat="1" x14ac:dyDescent="0.25">
      <c r="A365" s="234"/>
      <c r="B365" s="109"/>
      <c r="C365" s="109"/>
      <c r="D365" s="130"/>
      <c r="E365" s="126"/>
      <c r="F365" s="109"/>
      <c r="G365" s="130"/>
      <c r="H365" s="109"/>
      <c r="I365" s="130"/>
      <c r="J365" s="109"/>
      <c r="K365" s="109"/>
      <c r="L365" s="109"/>
      <c r="M365" s="109"/>
      <c r="N365" s="109"/>
      <c r="O365" s="109"/>
      <c r="P365" s="109"/>
      <c r="Q365" s="109"/>
      <c r="R365" s="44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30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30"/>
      <c r="BE365" s="175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30"/>
      <c r="BQ365" s="109"/>
    </row>
    <row r="366" spans="1:69" s="37" customFormat="1" ht="15.75" customHeight="1" x14ac:dyDescent="0.25">
      <c r="A366" s="234"/>
      <c r="B366" s="109"/>
      <c r="C366" s="109"/>
      <c r="D366" s="130"/>
      <c r="E366" s="126"/>
      <c r="F366" s="109"/>
      <c r="G366" s="130"/>
      <c r="H366" s="109"/>
      <c r="I366" s="130"/>
      <c r="J366" s="109"/>
      <c r="K366" s="109"/>
      <c r="L366" s="109"/>
      <c r="M366" s="109"/>
      <c r="N366" s="109"/>
      <c r="O366" s="109"/>
      <c r="P366" s="109"/>
      <c r="Q366" s="109"/>
      <c r="R366" s="44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30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30"/>
      <c r="BE366" s="175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30"/>
      <c r="BQ366" s="109"/>
    </row>
    <row r="367" spans="1:69" s="37" customFormat="1" x14ac:dyDescent="0.25">
      <c r="A367" s="234"/>
      <c r="B367" s="109"/>
      <c r="C367" s="109"/>
      <c r="D367" s="130"/>
      <c r="E367" s="126"/>
      <c r="F367" s="109"/>
      <c r="G367" s="130"/>
      <c r="H367" s="109"/>
      <c r="I367" s="130"/>
      <c r="J367" s="109"/>
      <c r="K367" s="109"/>
      <c r="L367" s="109"/>
      <c r="M367" s="109"/>
      <c r="N367" s="109"/>
      <c r="O367" s="109"/>
      <c r="P367" s="109"/>
      <c r="Q367" s="109"/>
      <c r="R367" s="44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30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30"/>
      <c r="BE367" s="175"/>
      <c r="BF367" s="109"/>
      <c r="BG367" s="109"/>
      <c r="BH367" s="109"/>
      <c r="BI367" s="109"/>
      <c r="BJ367" s="109"/>
      <c r="BK367" s="109"/>
      <c r="BL367" s="109"/>
      <c r="BM367" s="109"/>
      <c r="BN367" s="109"/>
      <c r="BO367" s="109"/>
      <c r="BP367" s="130"/>
      <c r="BQ367" s="109"/>
    </row>
    <row r="368" spans="1:69" s="37" customFormat="1" ht="15.75" customHeight="1" x14ac:dyDescent="0.25">
      <c r="A368" s="234"/>
      <c r="B368" s="109"/>
      <c r="C368" s="109"/>
      <c r="D368" s="130"/>
      <c r="E368" s="126"/>
      <c r="F368" s="109"/>
      <c r="G368" s="130"/>
      <c r="H368" s="109"/>
      <c r="I368" s="130"/>
      <c r="J368" s="109"/>
      <c r="K368" s="109"/>
      <c r="L368" s="109"/>
      <c r="M368" s="109"/>
      <c r="N368" s="109"/>
      <c r="O368" s="109"/>
      <c r="P368" s="109"/>
      <c r="Q368" s="109"/>
      <c r="R368" s="44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30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30"/>
      <c r="BE368" s="175"/>
      <c r="BF368" s="109"/>
      <c r="BG368" s="109"/>
      <c r="BH368" s="109"/>
      <c r="BI368" s="109"/>
      <c r="BJ368" s="109"/>
      <c r="BK368" s="109"/>
      <c r="BL368" s="109"/>
      <c r="BM368" s="109"/>
      <c r="BN368" s="109"/>
      <c r="BO368" s="109"/>
      <c r="BP368" s="130"/>
      <c r="BQ368" s="109"/>
    </row>
    <row r="369" spans="1:69" s="37" customFormat="1" x14ac:dyDescent="0.25">
      <c r="A369" s="234"/>
      <c r="B369" s="109"/>
      <c r="C369" s="109"/>
      <c r="D369" s="130"/>
      <c r="E369" s="126"/>
      <c r="F369" s="109"/>
      <c r="G369" s="130"/>
      <c r="H369" s="109"/>
      <c r="I369" s="130"/>
      <c r="J369" s="109"/>
      <c r="K369" s="109"/>
      <c r="L369" s="109"/>
      <c r="M369" s="109"/>
      <c r="N369" s="109"/>
      <c r="O369" s="109"/>
      <c r="P369" s="109"/>
      <c r="Q369" s="109"/>
      <c r="R369" s="44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30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30"/>
      <c r="BE369" s="175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30"/>
      <c r="BQ369" s="109"/>
    </row>
    <row r="370" spans="1:69" s="37" customFormat="1" ht="15.75" customHeight="1" x14ac:dyDescent="0.25">
      <c r="A370" s="234"/>
      <c r="B370" s="109"/>
      <c r="C370" s="109"/>
      <c r="D370" s="130"/>
      <c r="E370" s="126"/>
      <c r="F370" s="109"/>
      <c r="G370" s="130"/>
      <c r="H370" s="109"/>
      <c r="I370" s="130"/>
      <c r="J370" s="109"/>
      <c r="K370" s="109"/>
      <c r="L370" s="109"/>
      <c r="M370" s="109"/>
      <c r="N370" s="109"/>
      <c r="O370" s="109"/>
      <c r="P370" s="109"/>
      <c r="Q370" s="109"/>
      <c r="R370" s="44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30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30"/>
      <c r="BE370" s="175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30"/>
      <c r="BQ370" s="109"/>
    </row>
    <row r="371" spans="1:69" s="37" customFormat="1" x14ac:dyDescent="0.25">
      <c r="A371" s="234"/>
      <c r="B371" s="109"/>
      <c r="C371" s="109"/>
      <c r="D371" s="130"/>
      <c r="E371" s="126"/>
      <c r="F371" s="109"/>
      <c r="G371" s="130"/>
      <c r="H371" s="109"/>
      <c r="I371" s="130"/>
      <c r="J371" s="109"/>
      <c r="K371" s="109"/>
      <c r="L371" s="109"/>
      <c r="M371" s="109"/>
      <c r="N371" s="109"/>
      <c r="O371" s="109"/>
      <c r="P371" s="109"/>
      <c r="Q371" s="109"/>
      <c r="R371" s="44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30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  <c r="AZ371" s="109"/>
      <c r="BA371" s="109"/>
      <c r="BB371" s="109"/>
      <c r="BC371" s="109"/>
      <c r="BD371" s="130"/>
      <c r="BE371" s="175"/>
      <c r="BF371" s="109"/>
      <c r="BG371" s="109"/>
      <c r="BH371" s="109"/>
      <c r="BI371" s="109"/>
      <c r="BJ371" s="109"/>
      <c r="BK371" s="109"/>
      <c r="BL371" s="109"/>
      <c r="BM371" s="109"/>
      <c r="BN371" s="109"/>
      <c r="BO371" s="109"/>
      <c r="BP371" s="130"/>
      <c r="BQ371" s="109"/>
    </row>
    <row r="372" spans="1:69" s="37" customFormat="1" ht="15.75" customHeight="1" x14ac:dyDescent="0.25">
      <c r="A372" s="234"/>
      <c r="B372" s="109"/>
      <c r="C372" s="109"/>
      <c r="D372" s="130"/>
      <c r="E372" s="126"/>
      <c r="F372" s="109"/>
      <c r="G372" s="130"/>
      <c r="H372" s="109"/>
      <c r="I372" s="130"/>
      <c r="J372" s="109"/>
      <c r="K372" s="109"/>
      <c r="L372" s="109"/>
      <c r="M372" s="109"/>
      <c r="N372" s="109"/>
      <c r="O372" s="109"/>
      <c r="P372" s="109"/>
      <c r="Q372" s="109"/>
      <c r="R372" s="44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30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30"/>
      <c r="BE372" s="175"/>
      <c r="BF372" s="109"/>
      <c r="BG372" s="109"/>
      <c r="BH372" s="109"/>
      <c r="BI372" s="109"/>
      <c r="BJ372" s="109"/>
      <c r="BK372" s="109"/>
      <c r="BL372" s="109"/>
      <c r="BM372" s="109"/>
      <c r="BN372" s="109"/>
      <c r="BO372" s="109"/>
      <c r="BP372" s="130"/>
      <c r="BQ372" s="109"/>
    </row>
    <row r="373" spans="1:69" s="37" customFormat="1" x14ac:dyDescent="0.25">
      <c r="A373" s="234"/>
      <c r="B373" s="109"/>
      <c r="C373" s="109"/>
      <c r="D373" s="130"/>
      <c r="E373" s="126"/>
      <c r="F373" s="109"/>
      <c r="G373" s="130"/>
      <c r="H373" s="109"/>
      <c r="I373" s="130"/>
      <c r="J373" s="109"/>
      <c r="K373" s="109"/>
      <c r="L373" s="109"/>
      <c r="M373" s="109"/>
      <c r="N373" s="109"/>
      <c r="O373" s="109"/>
      <c r="P373" s="109"/>
      <c r="Q373" s="109"/>
      <c r="R373" s="44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30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30"/>
      <c r="BE373" s="175"/>
      <c r="BF373" s="109"/>
      <c r="BG373" s="109"/>
      <c r="BH373" s="109"/>
      <c r="BI373" s="109"/>
      <c r="BJ373" s="109"/>
      <c r="BK373" s="109"/>
      <c r="BL373" s="109"/>
      <c r="BM373" s="109"/>
      <c r="BN373" s="109"/>
      <c r="BO373" s="109"/>
      <c r="BP373" s="130"/>
      <c r="BQ373" s="109"/>
    </row>
    <row r="374" spans="1:69" s="37" customFormat="1" ht="15.75" customHeight="1" x14ac:dyDescent="0.25">
      <c r="A374" s="234"/>
      <c r="B374" s="109"/>
      <c r="C374" s="109"/>
      <c r="D374" s="130"/>
      <c r="E374" s="126"/>
      <c r="F374" s="109"/>
      <c r="G374" s="130"/>
      <c r="H374" s="109"/>
      <c r="I374" s="130"/>
      <c r="J374" s="109"/>
      <c r="K374" s="109"/>
      <c r="L374" s="109"/>
      <c r="M374" s="109"/>
      <c r="N374" s="109"/>
      <c r="O374" s="109"/>
      <c r="P374" s="109"/>
      <c r="Q374" s="109"/>
      <c r="R374" s="44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30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  <c r="AZ374" s="109"/>
      <c r="BA374" s="109"/>
      <c r="BB374" s="109"/>
      <c r="BC374" s="109"/>
      <c r="BD374" s="130"/>
      <c r="BE374" s="175"/>
      <c r="BF374" s="109"/>
      <c r="BG374" s="109"/>
      <c r="BH374" s="109"/>
      <c r="BI374" s="109"/>
      <c r="BJ374" s="109"/>
      <c r="BK374" s="109"/>
      <c r="BL374" s="109"/>
      <c r="BM374" s="109"/>
      <c r="BN374" s="109"/>
      <c r="BO374" s="109"/>
      <c r="BP374" s="130"/>
      <c r="BQ374" s="109"/>
    </row>
    <row r="375" spans="1:69" s="37" customFormat="1" x14ac:dyDescent="0.25">
      <c r="A375" s="234"/>
      <c r="B375" s="109"/>
      <c r="C375" s="109"/>
      <c r="D375" s="130"/>
      <c r="E375" s="126"/>
      <c r="F375" s="109"/>
      <c r="G375" s="130"/>
      <c r="H375" s="109"/>
      <c r="I375" s="130"/>
      <c r="J375" s="109"/>
      <c r="K375" s="109"/>
      <c r="L375" s="109"/>
      <c r="M375" s="109"/>
      <c r="N375" s="109"/>
      <c r="O375" s="109"/>
      <c r="P375" s="109"/>
      <c r="Q375" s="109"/>
      <c r="R375" s="44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30"/>
      <c r="AP375" s="109"/>
      <c r="AQ375" s="109"/>
      <c r="AR375" s="109"/>
      <c r="AS375" s="109"/>
      <c r="AT375" s="109"/>
      <c r="AU375" s="109"/>
      <c r="AV375" s="109"/>
      <c r="AW375" s="109"/>
      <c r="AX375" s="109"/>
      <c r="AY375" s="109"/>
      <c r="AZ375" s="109"/>
      <c r="BA375" s="109"/>
      <c r="BB375" s="109"/>
      <c r="BC375" s="109"/>
      <c r="BD375" s="130"/>
      <c r="BE375" s="175"/>
      <c r="BF375" s="109"/>
      <c r="BG375" s="109"/>
      <c r="BH375" s="109"/>
      <c r="BI375" s="109"/>
      <c r="BJ375" s="109"/>
      <c r="BK375" s="109"/>
      <c r="BL375" s="109"/>
      <c r="BM375" s="109"/>
      <c r="BN375" s="109"/>
      <c r="BO375" s="109"/>
      <c r="BP375" s="130"/>
      <c r="BQ375" s="109"/>
    </row>
    <row r="376" spans="1:69" s="37" customFormat="1" ht="15.75" customHeight="1" x14ac:dyDescent="0.25">
      <c r="A376" s="234"/>
      <c r="B376" s="109"/>
      <c r="C376" s="109"/>
      <c r="D376" s="130"/>
      <c r="E376" s="126"/>
      <c r="F376" s="109"/>
      <c r="G376" s="130"/>
      <c r="H376" s="109"/>
      <c r="I376" s="130"/>
      <c r="J376" s="109"/>
      <c r="K376" s="109"/>
      <c r="L376" s="109"/>
      <c r="M376" s="109"/>
      <c r="N376" s="109"/>
      <c r="O376" s="109"/>
      <c r="P376" s="109"/>
      <c r="Q376" s="109"/>
      <c r="R376" s="44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30"/>
      <c r="AP376" s="109"/>
      <c r="AQ376" s="109"/>
      <c r="AR376" s="109"/>
      <c r="AS376" s="109"/>
      <c r="AT376" s="109"/>
      <c r="AU376" s="109"/>
      <c r="AV376" s="109"/>
      <c r="AW376" s="109"/>
      <c r="AX376" s="109"/>
      <c r="AY376" s="109"/>
      <c r="AZ376" s="109"/>
      <c r="BA376" s="109"/>
      <c r="BB376" s="109"/>
      <c r="BC376" s="109"/>
      <c r="BD376" s="130"/>
      <c r="BE376" s="175"/>
      <c r="BF376" s="109"/>
      <c r="BG376" s="109"/>
      <c r="BH376" s="109"/>
      <c r="BI376" s="109"/>
      <c r="BJ376" s="109"/>
      <c r="BK376" s="109"/>
      <c r="BL376" s="109"/>
      <c r="BM376" s="109"/>
      <c r="BN376" s="109"/>
      <c r="BO376" s="109"/>
      <c r="BP376" s="130"/>
      <c r="BQ376" s="109"/>
    </row>
    <row r="377" spans="1:69" s="37" customFormat="1" x14ac:dyDescent="0.25">
      <c r="A377" s="234"/>
      <c r="B377" s="109"/>
      <c r="C377" s="109"/>
      <c r="D377" s="130"/>
      <c r="E377" s="126"/>
      <c r="F377" s="109"/>
      <c r="G377" s="130"/>
      <c r="H377" s="109"/>
      <c r="I377" s="130"/>
      <c r="J377" s="109"/>
      <c r="K377" s="109"/>
      <c r="L377" s="109"/>
      <c r="M377" s="109"/>
      <c r="N377" s="109"/>
      <c r="O377" s="109"/>
      <c r="P377" s="109"/>
      <c r="Q377" s="109"/>
      <c r="R377" s="44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30"/>
      <c r="AP377" s="109"/>
      <c r="AQ377" s="109"/>
      <c r="AR377" s="109"/>
      <c r="AS377" s="109"/>
      <c r="AT377" s="109"/>
      <c r="AU377" s="109"/>
      <c r="AV377" s="109"/>
      <c r="AW377" s="109"/>
      <c r="AX377" s="109"/>
      <c r="AY377" s="109"/>
      <c r="AZ377" s="109"/>
      <c r="BA377" s="109"/>
      <c r="BB377" s="109"/>
      <c r="BC377" s="109"/>
      <c r="BD377" s="130"/>
      <c r="BE377" s="175"/>
      <c r="BF377" s="109"/>
      <c r="BG377" s="109"/>
      <c r="BH377" s="109"/>
      <c r="BI377" s="109"/>
      <c r="BJ377" s="109"/>
      <c r="BK377" s="109"/>
      <c r="BL377" s="109"/>
      <c r="BM377" s="109"/>
      <c r="BN377" s="109"/>
      <c r="BO377" s="109"/>
      <c r="BP377" s="130"/>
      <c r="BQ377" s="109"/>
    </row>
    <row r="378" spans="1:69" s="37" customFormat="1" ht="15.75" customHeight="1" x14ac:dyDescent="0.25">
      <c r="A378" s="234"/>
      <c r="B378" s="109"/>
      <c r="C378" s="109"/>
      <c r="D378" s="130"/>
      <c r="E378" s="126"/>
      <c r="F378" s="109"/>
      <c r="G378" s="130"/>
      <c r="H378" s="109"/>
      <c r="I378" s="130"/>
      <c r="J378" s="109"/>
      <c r="K378" s="109"/>
      <c r="L378" s="109"/>
      <c r="M378" s="109"/>
      <c r="N378" s="109"/>
      <c r="O378" s="109"/>
      <c r="P378" s="109"/>
      <c r="Q378" s="109"/>
      <c r="R378" s="44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30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  <c r="AZ378" s="109"/>
      <c r="BA378" s="109"/>
      <c r="BB378" s="109"/>
      <c r="BC378" s="109"/>
      <c r="BD378" s="130"/>
      <c r="BE378" s="175"/>
      <c r="BF378" s="109"/>
      <c r="BG378" s="109"/>
      <c r="BH378" s="109"/>
      <c r="BI378" s="109"/>
      <c r="BJ378" s="109"/>
      <c r="BK378" s="109"/>
      <c r="BL378" s="109"/>
      <c r="BM378" s="109"/>
      <c r="BN378" s="109"/>
      <c r="BO378" s="109"/>
      <c r="BP378" s="130"/>
      <c r="BQ378" s="109"/>
    </row>
    <row r="379" spans="1:69" s="37" customFormat="1" x14ac:dyDescent="0.25">
      <c r="A379" s="234"/>
      <c r="B379" s="109"/>
      <c r="C379" s="109"/>
      <c r="D379" s="130"/>
      <c r="E379" s="126"/>
      <c r="F379" s="109"/>
      <c r="G379" s="130"/>
      <c r="H379" s="109"/>
      <c r="I379" s="130"/>
      <c r="J379" s="109"/>
      <c r="K379" s="109"/>
      <c r="L379" s="109"/>
      <c r="M379" s="109"/>
      <c r="N379" s="109"/>
      <c r="O379" s="109"/>
      <c r="P379" s="109"/>
      <c r="Q379" s="109"/>
      <c r="R379" s="44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30"/>
      <c r="AP379" s="109"/>
      <c r="AQ379" s="109"/>
      <c r="AR379" s="109"/>
      <c r="AS379" s="109"/>
      <c r="AT379" s="109"/>
      <c r="AU379" s="109"/>
      <c r="AV379" s="109"/>
      <c r="AW379" s="109"/>
      <c r="AX379" s="109"/>
      <c r="AY379" s="109"/>
      <c r="AZ379" s="109"/>
      <c r="BA379" s="109"/>
      <c r="BB379" s="109"/>
      <c r="BC379" s="109"/>
      <c r="BD379" s="130"/>
      <c r="BE379" s="175"/>
      <c r="BF379" s="109"/>
      <c r="BG379" s="109"/>
      <c r="BH379" s="109"/>
      <c r="BI379" s="109"/>
      <c r="BJ379" s="109"/>
      <c r="BK379" s="109"/>
      <c r="BL379" s="109"/>
      <c r="BM379" s="109"/>
      <c r="BN379" s="109"/>
      <c r="BO379" s="109"/>
      <c r="BP379" s="130"/>
      <c r="BQ379" s="109"/>
    </row>
    <row r="380" spans="1:69" s="37" customFormat="1" ht="15.75" customHeight="1" x14ac:dyDescent="0.25">
      <c r="A380" s="234"/>
      <c r="B380" s="109"/>
      <c r="C380" s="109"/>
      <c r="D380" s="130"/>
      <c r="E380" s="126"/>
      <c r="F380" s="109"/>
      <c r="G380" s="130"/>
      <c r="H380" s="109"/>
      <c r="I380" s="130"/>
      <c r="J380" s="109"/>
      <c r="K380" s="109"/>
      <c r="L380" s="109"/>
      <c r="M380" s="109"/>
      <c r="N380" s="109"/>
      <c r="O380" s="109"/>
      <c r="P380" s="109"/>
      <c r="Q380" s="109"/>
      <c r="R380" s="44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30"/>
      <c r="AP380" s="109"/>
      <c r="AQ380" s="109"/>
      <c r="AR380" s="109"/>
      <c r="AS380" s="109"/>
      <c r="AT380" s="109"/>
      <c r="AU380" s="109"/>
      <c r="AV380" s="109"/>
      <c r="AW380" s="109"/>
      <c r="AX380" s="109"/>
      <c r="AY380" s="109"/>
      <c r="AZ380" s="109"/>
      <c r="BA380" s="109"/>
      <c r="BB380" s="109"/>
      <c r="BC380" s="109"/>
      <c r="BD380" s="130"/>
      <c r="BE380" s="175"/>
      <c r="BF380" s="109"/>
      <c r="BG380" s="109"/>
      <c r="BH380" s="109"/>
      <c r="BI380" s="109"/>
      <c r="BJ380" s="109"/>
      <c r="BK380" s="109"/>
      <c r="BL380" s="109"/>
      <c r="BM380" s="109"/>
      <c r="BN380" s="109"/>
      <c r="BO380" s="109"/>
      <c r="BP380" s="130"/>
      <c r="BQ380" s="109"/>
    </row>
    <row r="381" spans="1:69" s="37" customFormat="1" x14ac:dyDescent="0.25">
      <c r="A381" s="234"/>
      <c r="B381" s="109"/>
      <c r="C381" s="109"/>
      <c r="D381" s="130"/>
      <c r="E381" s="126"/>
      <c r="F381" s="109"/>
      <c r="G381" s="130"/>
      <c r="H381" s="109"/>
      <c r="I381" s="130"/>
      <c r="J381" s="109"/>
      <c r="K381" s="109"/>
      <c r="L381" s="109"/>
      <c r="M381" s="109"/>
      <c r="N381" s="109"/>
      <c r="O381" s="109"/>
      <c r="P381" s="109"/>
      <c r="Q381" s="109"/>
      <c r="R381" s="44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30"/>
      <c r="AP381" s="109"/>
      <c r="AQ381" s="109"/>
      <c r="AR381" s="109"/>
      <c r="AS381" s="109"/>
      <c r="AT381" s="109"/>
      <c r="AU381" s="109"/>
      <c r="AV381" s="109"/>
      <c r="AW381" s="109"/>
      <c r="AX381" s="109"/>
      <c r="AY381" s="109"/>
      <c r="AZ381" s="109"/>
      <c r="BA381" s="109"/>
      <c r="BB381" s="109"/>
      <c r="BC381" s="109"/>
      <c r="BD381" s="130"/>
      <c r="BE381" s="175"/>
      <c r="BF381" s="109"/>
      <c r="BG381" s="109"/>
      <c r="BH381" s="109"/>
      <c r="BI381" s="109"/>
      <c r="BJ381" s="109"/>
      <c r="BK381" s="109"/>
      <c r="BL381" s="109"/>
      <c r="BM381" s="109"/>
      <c r="BN381" s="109"/>
      <c r="BO381" s="109"/>
      <c r="BP381" s="130"/>
      <c r="BQ381" s="109"/>
    </row>
    <row r="382" spans="1:69" s="37" customFormat="1" ht="15.75" customHeight="1" x14ac:dyDescent="0.25">
      <c r="A382" s="234"/>
      <c r="B382" s="109"/>
      <c r="C382" s="109"/>
      <c r="D382" s="130"/>
      <c r="E382" s="126"/>
      <c r="F382" s="109"/>
      <c r="G382" s="130"/>
      <c r="H382" s="109"/>
      <c r="I382" s="130"/>
      <c r="J382" s="109"/>
      <c r="K382" s="109"/>
      <c r="L382" s="109"/>
      <c r="M382" s="109"/>
      <c r="N382" s="109"/>
      <c r="O382" s="109"/>
      <c r="P382" s="109"/>
      <c r="Q382" s="109"/>
      <c r="R382" s="44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30"/>
      <c r="AP382" s="109"/>
      <c r="AQ382" s="109"/>
      <c r="AR382" s="109"/>
      <c r="AS382" s="109"/>
      <c r="AT382" s="109"/>
      <c r="AU382" s="109"/>
      <c r="AV382" s="109"/>
      <c r="AW382" s="109"/>
      <c r="AX382" s="109"/>
      <c r="AY382" s="109"/>
      <c r="AZ382" s="109"/>
      <c r="BA382" s="109"/>
      <c r="BB382" s="109"/>
      <c r="BC382" s="109"/>
      <c r="BD382" s="130"/>
      <c r="BE382" s="175"/>
      <c r="BF382" s="109"/>
      <c r="BG382" s="109"/>
      <c r="BH382" s="109"/>
      <c r="BI382" s="109"/>
      <c r="BJ382" s="109"/>
      <c r="BK382" s="109"/>
      <c r="BL382" s="109"/>
      <c r="BM382" s="109"/>
      <c r="BN382" s="109"/>
      <c r="BO382" s="109"/>
      <c r="BP382" s="130"/>
      <c r="BQ382" s="109"/>
    </row>
    <row r="383" spans="1:69" s="37" customFormat="1" x14ac:dyDescent="0.25">
      <c r="A383" s="234"/>
      <c r="B383" s="109"/>
      <c r="C383" s="109"/>
      <c r="D383" s="130"/>
      <c r="E383" s="126"/>
      <c r="F383" s="109"/>
      <c r="G383" s="130"/>
      <c r="H383" s="109"/>
      <c r="I383" s="130"/>
      <c r="J383" s="109"/>
      <c r="K383" s="109"/>
      <c r="L383" s="109"/>
      <c r="M383" s="109"/>
      <c r="N383" s="109"/>
      <c r="O383" s="109"/>
      <c r="P383" s="109"/>
      <c r="Q383" s="109"/>
      <c r="R383" s="44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30"/>
      <c r="AP383" s="109"/>
      <c r="AQ383" s="109"/>
      <c r="AR383" s="109"/>
      <c r="AS383" s="109"/>
      <c r="AT383" s="109"/>
      <c r="AU383" s="109"/>
      <c r="AV383" s="109"/>
      <c r="AW383" s="109"/>
      <c r="AX383" s="109"/>
      <c r="AY383" s="109"/>
      <c r="AZ383" s="109"/>
      <c r="BA383" s="109"/>
      <c r="BB383" s="109"/>
      <c r="BC383" s="109"/>
      <c r="BD383" s="130"/>
      <c r="BE383" s="175"/>
      <c r="BF383" s="109"/>
      <c r="BG383" s="109"/>
      <c r="BH383" s="109"/>
      <c r="BI383" s="109"/>
      <c r="BJ383" s="109"/>
      <c r="BK383" s="109"/>
      <c r="BL383" s="109"/>
      <c r="BM383" s="109"/>
      <c r="BN383" s="109"/>
      <c r="BO383" s="109"/>
      <c r="BP383" s="130"/>
      <c r="BQ383" s="109"/>
    </row>
    <row r="384" spans="1:69" s="37" customFormat="1" ht="15.75" customHeight="1" x14ac:dyDescent="0.25">
      <c r="A384" s="234"/>
      <c r="B384" s="109"/>
      <c r="C384" s="109"/>
      <c r="D384" s="130"/>
      <c r="E384" s="126"/>
      <c r="F384" s="109"/>
      <c r="G384" s="130"/>
      <c r="H384" s="109"/>
      <c r="I384" s="130"/>
      <c r="J384" s="109"/>
      <c r="K384" s="109"/>
      <c r="L384" s="109"/>
      <c r="M384" s="109"/>
      <c r="N384" s="109"/>
      <c r="O384" s="109"/>
      <c r="P384" s="109"/>
      <c r="Q384" s="109"/>
      <c r="R384" s="44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30"/>
      <c r="AP384" s="109"/>
      <c r="AQ384" s="109"/>
      <c r="AR384" s="109"/>
      <c r="AS384" s="109"/>
      <c r="AT384" s="109"/>
      <c r="AU384" s="109"/>
      <c r="AV384" s="109"/>
      <c r="AW384" s="109"/>
      <c r="AX384" s="109"/>
      <c r="AY384" s="109"/>
      <c r="AZ384" s="109"/>
      <c r="BA384" s="109"/>
      <c r="BB384" s="109"/>
      <c r="BC384" s="109"/>
      <c r="BD384" s="130"/>
      <c r="BE384" s="175"/>
      <c r="BF384" s="109"/>
      <c r="BG384" s="109"/>
      <c r="BH384" s="109"/>
      <c r="BI384" s="109"/>
      <c r="BJ384" s="109"/>
      <c r="BK384" s="109"/>
      <c r="BL384" s="109"/>
      <c r="BM384" s="109"/>
      <c r="BN384" s="109"/>
      <c r="BO384" s="109"/>
      <c r="BP384" s="130"/>
      <c r="BQ384" s="109"/>
    </row>
    <row r="385" spans="1:69" s="37" customFormat="1" x14ac:dyDescent="0.25">
      <c r="A385" s="234"/>
      <c r="B385" s="109"/>
      <c r="C385" s="109"/>
      <c r="D385" s="130"/>
      <c r="E385" s="126"/>
      <c r="F385" s="109"/>
      <c r="G385" s="130"/>
      <c r="H385" s="109"/>
      <c r="I385" s="130"/>
      <c r="J385" s="109"/>
      <c r="K385" s="109"/>
      <c r="L385" s="109"/>
      <c r="M385" s="109"/>
      <c r="N385" s="109"/>
      <c r="O385" s="109"/>
      <c r="P385" s="109"/>
      <c r="Q385" s="109"/>
      <c r="R385" s="44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30"/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  <c r="AZ385" s="109"/>
      <c r="BA385" s="109"/>
      <c r="BB385" s="109"/>
      <c r="BC385" s="109"/>
      <c r="BD385" s="130"/>
      <c r="BE385" s="175"/>
      <c r="BF385" s="109"/>
      <c r="BG385" s="109"/>
      <c r="BH385" s="109"/>
      <c r="BI385" s="109"/>
      <c r="BJ385" s="109"/>
      <c r="BK385" s="109"/>
      <c r="BL385" s="109"/>
      <c r="BM385" s="109"/>
      <c r="BN385" s="109"/>
      <c r="BO385" s="109"/>
      <c r="BP385" s="130"/>
      <c r="BQ385" s="109"/>
    </row>
    <row r="386" spans="1:69" s="37" customFormat="1" ht="15.75" customHeight="1" x14ac:dyDescent="0.25">
      <c r="A386" s="234"/>
      <c r="B386" s="109"/>
      <c r="C386" s="109"/>
      <c r="D386" s="130"/>
      <c r="E386" s="126"/>
      <c r="F386" s="109"/>
      <c r="G386" s="130"/>
      <c r="H386" s="109"/>
      <c r="I386" s="130"/>
      <c r="J386" s="109"/>
      <c r="K386" s="109"/>
      <c r="L386" s="109"/>
      <c r="M386" s="109"/>
      <c r="N386" s="109"/>
      <c r="O386" s="109"/>
      <c r="P386" s="109"/>
      <c r="Q386" s="109"/>
      <c r="R386" s="44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30"/>
      <c r="AP386" s="109"/>
      <c r="AQ386" s="109"/>
      <c r="AR386" s="109"/>
      <c r="AS386" s="109"/>
      <c r="AT386" s="109"/>
      <c r="AU386" s="109"/>
      <c r="AV386" s="109"/>
      <c r="AW386" s="109"/>
      <c r="AX386" s="109"/>
      <c r="AY386" s="109"/>
      <c r="AZ386" s="109"/>
      <c r="BA386" s="109"/>
      <c r="BB386" s="109"/>
      <c r="BC386" s="109"/>
      <c r="BD386" s="130"/>
      <c r="BE386" s="175"/>
      <c r="BF386" s="109"/>
      <c r="BG386" s="109"/>
      <c r="BH386" s="109"/>
      <c r="BI386" s="109"/>
      <c r="BJ386" s="109"/>
      <c r="BK386" s="109"/>
      <c r="BL386" s="109"/>
      <c r="BM386" s="109"/>
      <c r="BN386" s="109"/>
      <c r="BO386" s="109"/>
      <c r="BP386" s="130"/>
      <c r="BQ386" s="109"/>
    </row>
    <row r="387" spans="1:69" s="37" customFormat="1" x14ac:dyDescent="0.25">
      <c r="A387" s="234"/>
      <c r="B387" s="109"/>
      <c r="C387" s="109"/>
      <c r="D387" s="130"/>
      <c r="E387" s="126"/>
      <c r="F387" s="109"/>
      <c r="G387" s="130"/>
      <c r="H387" s="109"/>
      <c r="I387" s="130"/>
      <c r="J387" s="109"/>
      <c r="K387" s="109"/>
      <c r="L387" s="109"/>
      <c r="M387" s="109"/>
      <c r="N387" s="109"/>
      <c r="O387" s="109"/>
      <c r="P387" s="109"/>
      <c r="Q387" s="109"/>
      <c r="R387" s="44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30"/>
      <c r="AP387" s="109"/>
      <c r="AQ387" s="109"/>
      <c r="AR387" s="109"/>
      <c r="AS387" s="109"/>
      <c r="AT387" s="109"/>
      <c r="AU387" s="109"/>
      <c r="AV387" s="109"/>
      <c r="AW387" s="109"/>
      <c r="AX387" s="109"/>
      <c r="AY387" s="109"/>
      <c r="AZ387" s="109"/>
      <c r="BA387" s="109"/>
      <c r="BB387" s="109"/>
      <c r="BC387" s="109"/>
      <c r="BD387" s="130"/>
      <c r="BE387" s="175"/>
      <c r="BF387" s="109"/>
      <c r="BG387" s="109"/>
      <c r="BH387" s="109"/>
      <c r="BI387" s="109"/>
      <c r="BJ387" s="109"/>
      <c r="BK387" s="109"/>
      <c r="BL387" s="109"/>
      <c r="BM387" s="109"/>
      <c r="BN387" s="109"/>
      <c r="BO387" s="109"/>
      <c r="BP387" s="130"/>
      <c r="BQ387" s="109"/>
    </row>
    <row r="388" spans="1:69" s="37" customFormat="1" ht="15.75" customHeight="1" x14ac:dyDescent="0.25">
      <c r="A388" s="234"/>
      <c r="B388" s="109"/>
      <c r="C388" s="109"/>
      <c r="D388" s="130"/>
      <c r="E388" s="126"/>
      <c r="F388" s="109"/>
      <c r="G388" s="130"/>
      <c r="H388" s="109"/>
      <c r="I388" s="130"/>
      <c r="J388" s="109"/>
      <c r="K388" s="109"/>
      <c r="L388" s="109"/>
      <c r="M388" s="109"/>
      <c r="N388" s="109"/>
      <c r="O388" s="109"/>
      <c r="P388" s="109"/>
      <c r="Q388" s="109"/>
      <c r="R388" s="44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30"/>
      <c r="AP388" s="109"/>
      <c r="AQ388" s="109"/>
      <c r="AR388" s="109"/>
      <c r="AS388" s="109"/>
      <c r="AT388" s="109"/>
      <c r="AU388" s="109"/>
      <c r="AV388" s="109"/>
      <c r="AW388" s="109"/>
      <c r="AX388" s="109"/>
      <c r="AY388" s="109"/>
      <c r="AZ388" s="109"/>
      <c r="BA388" s="109"/>
      <c r="BB388" s="109"/>
      <c r="BC388" s="109"/>
      <c r="BD388" s="130"/>
      <c r="BE388" s="175"/>
      <c r="BF388" s="109"/>
      <c r="BG388" s="109"/>
      <c r="BH388" s="109"/>
      <c r="BI388" s="109"/>
      <c r="BJ388" s="109"/>
      <c r="BK388" s="109"/>
      <c r="BL388" s="109"/>
      <c r="BM388" s="109"/>
      <c r="BN388" s="109"/>
      <c r="BO388" s="109"/>
      <c r="BP388" s="130"/>
      <c r="BQ388" s="109"/>
    </row>
    <row r="389" spans="1:69" s="37" customFormat="1" x14ac:dyDescent="0.25">
      <c r="A389" s="234"/>
      <c r="B389" s="109"/>
      <c r="C389" s="109"/>
      <c r="D389" s="130"/>
      <c r="E389" s="126"/>
      <c r="F389" s="109"/>
      <c r="G389" s="130"/>
      <c r="H389" s="109"/>
      <c r="I389" s="130"/>
      <c r="J389" s="109"/>
      <c r="K389" s="109"/>
      <c r="L389" s="109"/>
      <c r="M389" s="109"/>
      <c r="N389" s="109"/>
      <c r="O389" s="109"/>
      <c r="P389" s="109"/>
      <c r="Q389" s="109"/>
      <c r="R389" s="44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30"/>
      <c r="AP389" s="109"/>
      <c r="AQ389" s="109"/>
      <c r="AR389" s="109"/>
      <c r="AS389" s="109"/>
      <c r="AT389" s="109"/>
      <c r="AU389" s="109"/>
      <c r="AV389" s="109"/>
      <c r="AW389" s="109"/>
      <c r="AX389" s="109"/>
      <c r="AY389" s="109"/>
      <c r="AZ389" s="109"/>
      <c r="BA389" s="109"/>
      <c r="BB389" s="109"/>
      <c r="BC389" s="109"/>
      <c r="BD389" s="130"/>
      <c r="BE389" s="175"/>
      <c r="BF389" s="109"/>
      <c r="BG389" s="109"/>
      <c r="BH389" s="109"/>
      <c r="BI389" s="109"/>
      <c r="BJ389" s="109"/>
      <c r="BK389" s="109"/>
      <c r="BL389" s="109"/>
      <c r="BM389" s="109"/>
      <c r="BN389" s="109"/>
      <c r="BO389" s="109"/>
      <c r="BP389" s="130"/>
      <c r="BQ389" s="109"/>
    </row>
    <row r="390" spans="1:69" s="37" customFormat="1" ht="15.75" customHeight="1" x14ac:dyDescent="0.25">
      <c r="A390" s="234"/>
      <c r="B390" s="109"/>
      <c r="C390" s="109"/>
      <c r="D390" s="130"/>
      <c r="E390" s="126"/>
      <c r="F390" s="109"/>
      <c r="G390" s="130"/>
      <c r="H390" s="109"/>
      <c r="I390" s="130"/>
      <c r="J390" s="109"/>
      <c r="K390" s="109"/>
      <c r="L390" s="109"/>
      <c r="M390" s="109"/>
      <c r="N390" s="109"/>
      <c r="O390" s="109"/>
      <c r="P390" s="109"/>
      <c r="Q390" s="109"/>
      <c r="R390" s="44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30"/>
      <c r="AP390" s="109"/>
      <c r="AQ390" s="109"/>
      <c r="AR390" s="109"/>
      <c r="AS390" s="109"/>
      <c r="AT390" s="109"/>
      <c r="AU390" s="109"/>
      <c r="AV390" s="109"/>
      <c r="AW390" s="109"/>
      <c r="AX390" s="109"/>
      <c r="AY390" s="109"/>
      <c r="AZ390" s="109"/>
      <c r="BA390" s="109"/>
      <c r="BB390" s="109"/>
      <c r="BC390" s="109"/>
      <c r="BD390" s="130"/>
      <c r="BE390" s="175"/>
      <c r="BF390" s="109"/>
      <c r="BG390" s="109"/>
      <c r="BH390" s="109"/>
      <c r="BI390" s="109"/>
      <c r="BJ390" s="109"/>
      <c r="BK390" s="109"/>
      <c r="BL390" s="109"/>
      <c r="BM390" s="109"/>
      <c r="BN390" s="109"/>
      <c r="BO390" s="109"/>
      <c r="BP390" s="130"/>
      <c r="BQ390" s="109"/>
    </row>
    <row r="391" spans="1:69" s="37" customFormat="1" x14ac:dyDescent="0.25">
      <c r="A391" s="234"/>
      <c r="B391" s="109"/>
      <c r="C391" s="109"/>
      <c r="D391" s="130"/>
      <c r="E391" s="126"/>
      <c r="F391" s="109"/>
      <c r="G391" s="130"/>
      <c r="H391" s="109"/>
      <c r="I391" s="130"/>
      <c r="J391" s="109"/>
      <c r="K391" s="109"/>
      <c r="L391" s="109"/>
      <c r="M391" s="109"/>
      <c r="N391" s="109"/>
      <c r="O391" s="109"/>
      <c r="P391" s="109"/>
      <c r="Q391" s="109"/>
      <c r="R391" s="44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30"/>
      <c r="AP391" s="109"/>
      <c r="AQ391" s="109"/>
      <c r="AR391" s="109"/>
      <c r="AS391" s="109"/>
      <c r="AT391" s="109"/>
      <c r="AU391" s="109"/>
      <c r="AV391" s="109"/>
      <c r="AW391" s="109"/>
      <c r="AX391" s="109"/>
      <c r="AY391" s="109"/>
      <c r="AZ391" s="109"/>
      <c r="BA391" s="109"/>
      <c r="BB391" s="109"/>
      <c r="BC391" s="109"/>
      <c r="BD391" s="130"/>
      <c r="BE391" s="175"/>
      <c r="BF391" s="109"/>
      <c r="BG391" s="109"/>
      <c r="BH391" s="109"/>
      <c r="BI391" s="109"/>
      <c r="BJ391" s="109"/>
      <c r="BK391" s="109"/>
      <c r="BL391" s="109"/>
      <c r="BM391" s="109"/>
      <c r="BN391" s="109"/>
      <c r="BO391" s="109"/>
      <c r="BP391" s="130"/>
      <c r="BQ391" s="109"/>
    </row>
    <row r="392" spans="1:69" s="37" customFormat="1" ht="15.75" customHeight="1" x14ac:dyDescent="0.25">
      <c r="A392" s="234"/>
      <c r="B392" s="109"/>
      <c r="C392" s="109"/>
      <c r="D392" s="130"/>
      <c r="E392" s="126"/>
      <c r="F392" s="109"/>
      <c r="G392" s="130"/>
      <c r="H392" s="109"/>
      <c r="I392" s="130"/>
      <c r="J392" s="109"/>
      <c r="K392" s="109"/>
      <c r="L392" s="109"/>
      <c r="M392" s="109"/>
      <c r="N392" s="109"/>
      <c r="O392" s="109"/>
      <c r="P392" s="109"/>
      <c r="Q392" s="109"/>
      <c r="R392" s="44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30"/>
      <c r="AP392" s="109"/>
      <c r="AQ392" s="109"/>
      <c r="AR392" s="109"/>
      <c r="AS392" s="109"/>
      <c r="AT392" s="109"/>
      <c r="AU392" s="109"/>
      <c r="AV392" s="109"/>
      <c r="AW392" s="109"/>
      <c r="AX392" s="109"/>
      <c r="AY392" s="109"/>
      <c r="AZ392" s="109"/>
      <c r="BA392" s="109"/>
      <c r="BB392" s="109"/>
      <c r="BC392" s="109"/>
      <c r="BD392" s="130"/>
      <c r="BE392" s="175"/>
      <c r="BF392" s="109"/>
      <c r="BG392" s="109"/>
      <c r="BH392" s="109"/>
      <c r="BI392" s="109"/>
      <c r="BJ392" s="109"/>
      <c r="BK392" s="109"/>
      <c r="BL392" s="109"/>
      <c r="BM392" s="109"/>
      <c r="BN392" s="109"/>
      <c r="BO392" s="109"/>
      <c r="BP392" s="130"/>
      <c r="BQ392" s="109"/>
    </row>
    <row r="393" spans="1:69" s="37" customFormat="1" x14ac:dyDescent="0.25">
      <c r="A393" s="234"/>
      <c r="B393" s="109"/>
      <c r="C393" s="109"/>
      <c r="D393" s="130"/>
      <c r="E393" s="126"/>
      <c r="F393" s="109"/>
      <c r="G393" s="130"/>
      <c r="H393" s="109"/>
      <c r="I393" s="130"/>
      <c r="J393" s="109"/>
      <c r="K393" s="109"/>
      <c r="L393" s="109"/>
      <c r="M393" s="109"/>
      <c r="N393" s="109"/>
      <c r="O393" s="109"/>
      <c r="P393" s="109"/>
      <c r="Q393" s="109"/>
      <c r="R393" s="44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30"/>
      <c r="AP393" s="109"/>
      <c r="AQ393" s="109"/>
      <c r="AR393" s="109"/>
      <c r="AS393" s="109"/>
      <c r="AT393" s="109"/>
      <c r="AU393" s="109"/>
      <c r="AV393" s="109"/>
      <c r="AW393" s="109"/>
      <c r="AX393" s="109"/>
      <c r="AY393" s="109"/>
      <c r="AZ393" s="109"/>
      <c r="BA393" s="109"/>
      <c r="BB393" s="109"/>
      <c r="BC393" s="109"/>
      <c r="BD393" s="130"/>
      <c r="BE393" s="175"/>
      <c r="BF393" s="109"/>
      <c r="BG393" s="109"/>
      <c r="BH393" s="109"/>
      <c r="BI393" s="109"/>
      <c r="BJ393" s="109"/>
      <c r="BK393" s="109"/>
      <c r="BL393" s="109"/>
      <c r="BM393" s="109"/>
      <c r="BN393" s="109"/>
      <c r="BO393" s="109"/>
      <c r="BP393" s="130"/>
      <c r="BQ393" s="109"/>
    </row>
    <row r="394" spans="1:69" s="37" customFormat="1" ht="15.75" customHeight="1" x14ac:dyDescent="0.25">
      <c r="A394" s="234"/>
      <c r="B394" s="109"/>
      <c r="C394" s="109"/>
      <c r="D394" s="130"/>
      <c r="E394" s="126"/>
      <c r="F394" s="109"/>
      <c r="G394" s="130"/>
      <c r="H394" s="109"/>
      <c r="I394" s="130"/>
      <c r="J394" s="109"/>
      <c r="K394" s="109"/>
      <c r="L394" s="109"/>
      <c r="M394" s="109"/>
      <c r="N394" s="109"/>
      <c r="O394" s="109"/>
      <c r="P394" s="109"/>
      <c r="Q394" s="109"/>
      <c r="R394" s="44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30"/>
      <c r="AP394" s="109"/>
      <c r="AQ394" s="109"/>
      <c r="AR394" s="109"/>
      <c r="AS394" s="109"/>
      <c r="AT394" s="109"/>
      <c r="AU394" s="109"/>
      <c r="AV394" s="109"/>
      <c r="AW394" s="109"/>
      <c r="AX394" s="109"/>
      <c r="AY394" s="109"/>
      <c r="AZ394" s="109"/>
      <c r="BA394" s="109"/>
      <c r="BB394" s="109"/>
      <c r="BC394" s="109"/>
      <c r="BD394" s="130"/>
      <c r="BE394" s="175"/>
      <c r="BF394" s="109"/>
      <c r="BG394" s="109"/>
      <c r="BH394" s="109"/>
      <c r="BI394" s="109"/>
      <c r="BJ394" s="109"/>
      <c r="BK394" s="109"/>
      <c r="BL394" s="109"/>
      <c r="BM394" s="109"/>
      <c r="BN394" s="109"/>
      <c r="BO394" s="109"/>
      <c r="BP394" s="130"/>
      <c r="BQ394" s="109"/>
    </row>
    <row r="395" spans="1:69" s="37" customFormat="1" x14ac:dyDescent="0.25">
      <c r="A395" s="234"/>
      <c r="B395" s="109"/>
      <c r="C395" s="109"/>
      <c r="D395" s="130"/>
      <c r="E395" s="126"/>
      <c r="F395" s="109"/>
      <c r="G395" s="130"/>
      <c r="H395" s="109"/>
      <c r="I395" s="130"/>
      <c r="J395" s="109"/>
      <c r="K395" s="109"/>
      <c r="L395" s="109"/>
      <c r="M395" s="109"/>
      <c r="N395" s="109"/>
      <c r="O395" s="109"/>
      <c r="P395" s="109"/>
      <c r="Q395" s="109"/>
      <c r="R395" s="44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30"/>
      <c r="AP395" s="109"/>
      <c r="AQ395" s="109"/>
      <c r="AR395" s="109"/>
      <c r="AS395" s="109"/>
      <c r="AT395" s="109"/>
      <c r="AU395" s="109"/>
      <c r="AV395" s="109"/>
      <c r="AW395" s="109"/>
      <c r="AX395" s="109"/>
      <c r="AY395" s="109"/>
      <c r="AZ395" s="109"/>
      <c r="BA395" s="109"/>
      <c r="BB395" s="109"/>
      <c r="BC395" s="109"/>
      <c r="BD395" s="130"/>
      <c r="BE395" s="175"/>
      <c r="BF395" s="109"/>
      <c r="BG395" s="109"/>
      <c r="BH395" s="109"/>
      <c r="BI395" s="109"/>
      <c r="BJ395" s="109"/>
      <c r="BK395" s="109"/>
      <c r="BL395" s="109"/>
      <c r="BM395" s="109"/>
      <c r="BN395" s="109"/>
      <c r="BO395" s="109"/>
      <c r="BP395" s="130"/>
      <c r="BQ395" s="109"/>
    </row>
    <row r="396" spans="1:69" s="37" customFormat="1" ht="15.75" customHeight="1" x14ac:dyDescent="0.25">
      <c r="A396" s="234"/>
      <c r="B396" s="109"/>
      <c r="C396" s="109"/>
      <c r="D396" s="130"/>
      <c r="E396" s="126"/>
      <c r="F396" s="109"/>
      <c r="G396" s="130"/>
      <c r="H396" s="109"/>
      <c r="I396" s="130"/>
      <c r="J396" s="109"/>
      <c r="K396" s="109"/>
      <c r="L396" s="109"/>
      <c r="M396" s="109"/>
      <c r="N396" s="109"/>
      <c r="O396" s="109"/>
      <c r="P396" s="109"/>
      <c r="Q396" s="109"/>
      <c r="R396" s="44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30"/>
      <c r="AP396" s="109"/>
      <c r="AQ396" s="109"/>
      <c r="AR396" s="109"/>
      <c r="AS396" s="109"/>
      <c r="AT396" s="109"/>
      <c r="AU396" s="109"/>
      <c r="AV396" s="109"/>
      <c r="AW396" s="109"/>
      <c r="AX396" s="109"/>
      <c r="AY396" s="109"/>
      <c r="AZ396" s="109"/>
      <c r="BA396" s="109"/>
      <c r="BB396" s="109"/>
      <c r="BC396" s="109"/>
      <c r="BD396" s="130"/>
      <c r="BE396" s="175"/>
      <c r="BF396" s="109"/>
      <c r="BG396" s="109"/>
      <c r="BH396" s="109"/>
      <c r="BI396" s="109"/>
      <c r="BJ396" s="109"/>
      <c r="BK396" s="109"/>
      <c r="BL396" s="109"/>
      <c r="BM396" s="109"/>
      <c r="BN396" s="109"/>
      <c r="BO396" s="109"/>
      <c r="BP396" s="130"/>
      <c r="BQ396" s="109"/>
    </row>
    <row r="397" spans="1:69" s="37" customFormat="1" x14ac:dyDescent="0.25">
      <c r="A397" s="234"/>
      <c r="B397" s="109"/>
      <c r="C397" s="109"/>
      <c r="D397" s="130"/>
      <c r="E397" s="126"/>
      <c r="F397" s="109"/>
      <c r="G397" s="130"/>
      <c r="H397" s="109"/>
      <c r="I397" s="130"/>
      <c r="J397" s="109"/>
      <c r="K397" s="109"/>
      <c r="L397" s="109"/>
      <c r="M397" s="109"/>
      <c r="N397" s="109"/>
      <c r="O397" s="109"/>
      <c r="P397" s="109"/>
      <c r="Q397" s="109"/>
      <c r="R397" s="44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30"/>
      <c r="AP397" s="109"/>
      <c r="AQ397" s="109"/>
      <c r="AR397" s="109"/>
      <c r="AS397" s="109"/>
      <c r="AT397" s="109"/>
      <c r="AU397" s="109"/>
      <c r="AV397" s="109"/>
      <c r="AW397" s="109"/>
      <c r="AX397" s="109"/>
      <c r="AY397" s="109"/>
      <c r="AZ397" s="109"/>
      <c r="BA397" s="109"/>
      <c r="BB397" s="109"/>
      <c r="BC397" s="109"/>
      <c r="BD397" s="130"/>
      <c r="BE397" s="175"/>
      <c r="BF397" s="109"/>
      <c r="BG397" s="109"/>
      <c r="BH397" s="109"/>
      <c r="BI397" s="109"/>
      <c r="BJ397" s="109"/>
      <c r="BK397" s="109"/>
      <c r="BL397" s="109"/>
      <c r="BM397" s="109"/>
      <c r="BN397" s="109"/>
      <c r="BO397" s="109"/>
      <c r="BP397" s="130"/>
      <c r="BQ397" s="109"/>
    </row>
    <row r="398" spans="1:69" s="37" customFormat="1" ht="15.75" customHeight="1" x14ac:dyDescent="0.25">
      <c r="A398" s="234"/>
      <c r="B398" s="109"/>
      <c r="C398" s="109"/>
      <c r="D398" s="130"/>
      <c r="E398" s="126"/>
      <c r="F398" s="109"/>
      <c r="G398" s="130"/>
      <c r="H398" s="109"/>
      <c r="I398" s="130"/>
      <c r="J398" s="109"/>
      <c r="K398" s="109"/>
      <c r="L398" s="109"/>
      <c r="M398" s="109"/>
      <c r="N398" s="109"/>
      <c r="O398" s="109"/>
      <c r="P398" s="109"/>
      <c r="Q398" s="109"/>
      <c r="R398" s="44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30"/>
      <c r="AP398" s="109"/>
      <c r="AQ398" s="109"/>
      <c r="AR398" s="109"/>
      <c r="AS398" s="109"/>
      <c r="AT398" s="109"/>
      <c r="AU398" s="109"/>
      <c r="AV398" s="109"/>
      <c r="AW398" s="109"/>
      <c r="AX398" s="109"/>
      <c r="AY398" s="109"/>
      <c r="AZ398" s="109"/>
      <c r="BA398" s="109"/>
      <c r="BB398" s="109"/>
      <c r="BC398" s="109"/>
      <c r="BD398" s="130"/>
      <c r="BE398" s="175"/>
      <c r="BF398" s="109"/>
      <c r="BG398" s="109"/>
      <c r="BH398" s="109"/>
      <c r="BI398" s="109"/>
      <c r="BJ398" s="109"/>
      <c r="BK398" s="109"/>
      <c r="BL398" s="109"/>
      <c r="BM398" s="109"/>
      <c r="BN398" s="109"/>
      <c r="BO398" s="109"/>
      <c r="BP398" s="130"/>
      <c r="BQ398" s="109"/>
    </row>
    <row r="399" spans="1:69" s="37" customFormat="1" x14ac:dyDescent="0.25">
      <c r="A399" s="234"/>
      <c r="B399" s="109"/>
      <c r="C399" s="109"/>
      <c r="D399" s="130"/>
      <c r="E399" s="126"/>
      <c r="F399" s="109"/>
      <c r="G399" s="130"/>
      <c r="H399" s="109"/>
      <c r="I399" s="130"/>
      <c r="J399" s="109"/>
      <c r="K399" s="109"/>
      <c r="L399" s="109"/>
      <c r="M399" s="109"/>
      <c r="N399" s="109"/>
      <c r="O399" s="109"/>
      <c r="P399" s="109"/>
      <c r="Q399" s="109"/>
      <c r="R399" s="44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30"/>
      <c r="AP399" s="109"/>
      <c r="AQ399" s="109"/>
      <c r="AR399" s="109"/>
      <c r="AS399" s="109"/>
      <c r="AT399" s="109"/>
      <c r="AU399" s="109"/>
      <c r="AV399" s="109"/>
      <c r="AW399" s="109"/>
      <c r="AX399" s="109"/>
      <c r="AY399" s="109"/>
      <c r="AZ399" s="109"/>
      <c r="BA399" s="109"/>
      <c r="BB399" s="109"/>
      <c r="BC399" s="109"/>
      <c r="BD399" s="130"/>
      <c r="BE399" s="175"/>
      <c r="BF399" s="109"/>
      <c r="BG399" s="109"/>
      <c r="BH399" s="109"/>
      <c r="BI399" s="109"/>
      <c r="BJ399" s="109"/>
      <c r="BK399" s="109"/>
      <c r="BL399" s="109"/>
      <c r="BM399" s="109"/>
      <c r="BN399" s="109"/>
      <c r="BO399" s="109"/>
      <c r="BP399" s="130"/>
      <c r="BQ399" s="109"/>
    </row>
    <row r="400" spans="1:69" s="37" customFormat="1" ht="15.75" customHeight="1" x14ac:dyDescent="0.25">
      <c r="A400" s="234"/>
      <c r="B400" s="109"/>
      <c r="C400" s="109"/>
      <c r="D400" s="130"/>
      <c r="E400" s="126"/>
      <c r="F400" s="109"/>
      <c r="G400" s="130"/>
      <c r="H400" s="109"/>
      <c r="I400" s="130"/>
      <c r="J400" s="109"/>
      <c r="K400" s="109"/>
      <c r="L400" s="109"/>
      <c r="M400" s="109"/>
      <c r="N400" s="109"/>
      <c r="O400" s="109"/>
      <c r="P400" s="109"/>
      <c r="Q400" s="109"/>
      <c r="R400" s="44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30"/>
      <c r="AP400" s="109"/>
      <c r="AQ400" s="109"/>
      <c r="AR400" s="109"/>
      <c r="AS400" s="109"/>
      <c r="AT400" s="109"/>
      <c r="AU400" s="109"/>
      <c r="AV400" s="109"/>
      <c r="AW400" s="109"/>
      <c r="AX400" s="109"/>
      <c r="AY400" s="109"/>
      <c r="AZ400" s="109"/>
      <c r="BA400" s="109"/>
      <c r="BB400" s="109"/>
      <c r="BC400" s="109"/>
      <c r="BD400" s="130"/>
      <c r="BE400" s="175"/>
      <c r="BF400" s="109"/>
      <c r="BG400" s="109"/>
      <c r="BH400" s="109"/>
      <c r="BI400" s="109"/>
      <c r="BJ400" s="109"/>
      <c r="BK400" s="109"/>
      <c r="BL400" s="109"/>
      <c r="BM400" s="109"/>
      <c r="BN400" s="109"/>
      <c r="BO400" s="109"/>
      <c r="BP400" s="130"/>
      <c r="BQ400" s="109"/>
    </row>
    <row r="401" spans="1:69" s="37" customFormat="1" x14ac:dyDescent="0.25">
      <c r="A401" s="234"/>
      <c r="B401" s="109"/>
      <c r="C401" s="109"/>
      <c r="D401" s="130"/>
      <c r="E401" s="126"/>
      <c r="F401" s="109"/>
      <c r="G401" s="130"/>
      <c r="H401" s="109"/>
      <c r="I401" s="130"/>
      <c r="J401" s="109"/>
      <c r="K401" s="109"/>
      <c r="L401" s="109"/>
      <c r="M401" s="109"/>
      <c r="N401" s="109"/>
      <c r="O401" s="109"/>
      <c r="P401" s="109"/>
      <c r="Q401" s="109"/>
      <c r="R401" s="44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30"/>
      <c r="AP401" s="109"/>
      <c r="AQ401" s="109"/>
      <c r="AR401" s="109"/>
      <c r="AS401" s="109"/>
      <c r="AT401" s="109"/>
      <c r="AU401" s="109"/>
      <c r="AV401" s="109"/>
      <c r="AW401" s="109"/>
      <c r="AX401" s="109"/>
      <c r="AY401" s="109"/>
      <c r="AZ401" s="109"/>
      <c r="BA401" s="109"/>
      <c r="BB401" s="109"/>
      <c r="BC401" s="109"/>
      <c r="BD401" s="130"/>
      <c r="BE401" s="175"/>
      <c r="BF401" s="109"/>
      <c r="BG401" s="109"/>
      <c r="BH401" s="109"/>
      <c r="BI401" s="109"/>
      <c r="BJ401" s="109"/>
      <c r="BK401" s="109"/>
      <c r="BL401" s="109"/>
      <c r="BM401" s="109"/>
      <c r="BN401" s="109"/>
      <c r="BO401" s="109"/>
      <c r="BP401" s="130"/>
      <c r="BQ401" s="109"/>
    </row>
    <row r="402" spans="1:69" s="37" customFormat="1" ht="15.75" customHeight="1" x14ac:dyDescent="0.25">
      <c r="A402" s="234"/>
      <c r="B402" s="109"/>
      <c r="C402" s="109"/>
      <c r="D402" s="130"/>
      <c r="E402" s="126"/>
      <c r="F402" s="109"/>
      <c r="G402" s="130"/>
      <c r="H402" s="109"/>
      <c r="I402" s="130"/>
      <c r="J402" s="109"/>
      <c r="K402" s="109"/>
      <c r="L402" s="109"/>
      <c r="M402" s="109"/>
      <c r="N402" s="109"/>
      <c r="O402" s="109"/>
      <c r="P402" s="109"/>
      <c r="Q402" s="109"/>
      <c r="R402" s="44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30"/>
      <c r="AP402" s="109"/>
      <c r="AQ402" s="109"/>
      <c r="AR402" s="109"/>
      <c r="AS402" s="109"/>
      <c r="AT402" s="109"/>
      <c r="AU402" s="109"/>
      <c r="AV402" s="109"/>
      <c r="AW402" s="109"/>
      <c r="AX402" s="109"/>
      <c r="AY402" s="109"/>
      <c r="AZ402" s="109"/>
      <c r="BA402" s="109"/>
      <c r="BB402" s="109"/>
      <c r="BC402" s="109"/>
      <c r="BD402" s="130"/>
      <c r="BE402" s="175"/>
      <c r="BF402" s="109"/>
      <c r="BG402" s="109"/>
      <c r="BH402" s="109"/>
      <c r="BI402" s="109"/>
      <c r="BJ402" s="109"/>
      <c r="BK402" s="109"/>
      <c r="BL402" s="109"/>
      <c r="BM402" s="109"/>
      <c r="BN402" s="109"/>
      <c r="BO402" s="109"/>
      <c r="BP402" s="130"/>
      <c r="BQ402" s="109"/>
    </row>
    <row r="403" spans="1:69" s="37" customFormat="1" x14ac:dyDescent="0.25">
      <c r="A403" s="234"/>
      <c r="B403" s="109"/>
      <c r="C403" s="109"/>
      <c r="D403" s="130"/>
      <c r="E403" s="126"/>
      <c r="F403" s="109"/>
      <c r="G403" s="130"/>
      <c r="H403" s="109"/>
      <c r="I403" s="130"/>
      <c r="J403" s="109"/>
      <c r="K403" s="109"/>
      <c r="L403" s="109"/>
      <c r="M403" s="109"/>
      <c r="N403" s="109"/>
      <c r="O403" s="109"/>
      <c r="P403" s="109"/>
      <c r="Q403" s="109"/>
      <c r="R403" s="44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30"/>
      <c r="AP403" s="109"/>
      <c r="AQ403" s="109"/>
      <c r="AR403" s="109"/>
      <c r="AS403" s="109"/>
      <c r="AT403" s="109"/>
      <c r="AU403" s="109"/>
      <c r="AV403" s="109"/>
      <c r="AW403" s="109"/>
      <c r="AX403" s="109"/>
      <c r="AY403" s="109"/>
      <c r="AZ403" s="109"/>
      <c r="BA403" s="109"/>
      <c r="BB403" s="109"/>
      <c r="BC403" s="109"/>
      <c r="BD403" s="130"/>
      <c r="BE403" s="175"/>
      <c r="BF403" s="109"/>
      <c r="BG403" s="109"/>
      <c r="BH403" s="109"/>
      <c r="BI403" s="109"/>
      <c r="BJ403" s="109"/>
      <c r="BK403" s="109"/>
      <c r="BL403" s="109"/>
      <c r="BM403" s="109"/>
      <c r="BN403" s="109"/>
      <c r="BO403" s="109"/>
      <c r="BP403" s="130"/>
      <c r="BQ403" s="109"/>
    </row>
    <row r="404" spans="1:69" s="37" customFormat="1" ht="15.75" customHeight="1" x14ac:dyDescent="0.25">
      <c r="A404" s="234"/>
      <c r="B404" s="109"/>
      <c r="C404" s="109"/>
      <c r="D404" s="130"/>
      <c r="E404" s="126"/>
      <c r="F404" s="109"/>
      <c r="G404" s="130"/>
      <c r="H404" s="109"/>
      <c r="I404" s="130"/>
      <c r="J404" s="109"/>
      <c r="K404" s="109"/>
      <c r="L404" s="109"/>
      <c r="M404" s="109"/>
      <c r="N404" s="109"/>
      <c r="O404" s="109"/>
      <c r="P404" s="109"/>
      <c r="Q404" s="109"/>
      <c r="R404" s="44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30"/>
      <c r="AP404" s="109"/>
      <c r="AQ404" s="109"/>
      <c r="AR404" s="109"/>
      <c r="AS404" s="109"/>
      <c r="AT404" s="109"/>
      <c r="AU404" s="109"/>
      <c r="AV404" s="109"/>
      <c r="AW404" s="109"/>
      <c r="AX404" s="109"/>
      <c r="AY404" s="109"/>
      <c r="AZ404" s="109"/>
      <c r="BA404" s="109"/>
      <c r="BB404" s="109"/>
      <c r="BC404" s="109"/>
      <c r="BD404" s="130"/>
      <c r="BE404" s="175"/>
      <c r="BF404" s="109"/>
      <c r="BG404" s="109"/>
      <c r="BH404" s="109"/>
      <c r="BI404" s="109"/>
      <c r="BJ404" s="109"/>
      <c r="BK404" s="109"/>
      <c r="BL404" s="109"/>
      <c r="BM404" s="109"/>
      <c r="BN404" s="109"/>
      <c r="BO404" s="109"/>
      <c r="BP404" s="130"/>
      <c r="BQ404" s="109"/>
    </row>
    <row r="405" spans="1:69" s="37" customFormat="1" x14ac:dyDescent="0.25">
      <c r="A405" s="234"/>
      <c r="B405" s="109"/>
      <c r="C405" s="109"/>
      <c r="D405" s="130"/>
      <c r="E405" s="126"/>
      <c r="F405" s="109"/>
      <c r="G405" s="130"/>
      <c r="H405" s="109"/>
      <c r="I405" s="130"/>
      <c r="J405" s="109"/>
      <c r="K405" s="109"/>
      <c r="L405" s="109"/>
      <c r="M405" s="109"/>
      <c r="N405" s="109"/>
      <c r="O405" s="109"/>
      <c r="P405" s="109"/>
      <c r="Q405" s="109"/>
      <c r="R405" s="44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30"/>
      <c r="AP405" s="109"/>
      <c r="AQ405" s="109"/>
      <c r="AR405" s="109"/>
      <c r="AS405" s="109"/>
      <c r="AT405" s="109"/>
      <c r="AU405" s="109"/>
      <c r="AV405" s="109"/>
      <c r="AW405" s="109"/>
      <c r="AX405" s="109"/>
      <c r="AY405" s="109"/>
      <c r="AZ405" s="109"/>
      <c r="BA405" s="109"/>
      <c r="BB405" s="109"/>
      <c r="BC405" s="109"/>
      <c r="BD405" s="130"/>
      <c r="BE405" s="175"/>
      <c r="BF405" s="109"/>
      <c r="BG405" s="109"/>
      <c r="BH405" s="109"/>
      <c r="BI405" s="109"/>
      <c r="BJ405" s="109"/>
      <c r="BK405" s="109"/>
      <c r="BL405" s="109"/>
      <c r="BM405" s="109"/>
      <c r="BN405" s="109"/>
      <c r="BO405" s="109"/>
      <c r="BP405" s="130"/>
      <c r="BQ405" s="109"/>
    </row>
    <row r="406" spans="1:69" s="37" customFormat="1" ht="15.75" customHeight="1" x14ac:dyDescent="0.25">
      <c r="A406" s="234"/>
      <c r="B406" s="109"/>
      <c r="C406" s="109"/>
      <c r="D406" s="130"/>
      <c r="E406" s="126"/>
      <c r="F406" s="109"/>
      <c r="G406" s="130"/>
      <c r="H406" s="109"/>
      <c r="I406" s="130"/>
      <c r="J406" s="109"/>
      <c r="K406" s="109"/>
      <c r="L406" s="109"/>
      <c r="M406" s="109"/>
      <c r="N406" s="109"/>
      <c r="O406" s="109"/>
      <c r="P406" s="109"/>
      <c r="Q406" s="109"/>
      <c r="R406" s="44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30"/>
      <c r="AP406" s="109"/>
      <c r="AQ406" s="109"/>
      <c r="AR406" s="109"/>
      <c r="AS406" s="109"/>
      <c r="AT406" s="109"/>
      <c r="AU406" s="109"/>
      <c r="AV406" s="109"/>
      <c r="AW406" s="109"/>
      <c r="AX406" s="109"/>
      <c r="AY406" s="109"/>
      <c r="AZ406" s="109"/>
      <c r="BA406" s="109"/>
      <c r="BB406" s="109"/>
      <c r="BC406" s="109"/>
      <c r="BD406" s="130"/>
      <c r="BE406" s="175"/>
      <c r="BF406" s="109"/>
      <c r="BG406" s="109"/>
      <c r="BH406" s="109"/>
      <c r="BI406" s="109"/>
      <c r="BJ406" s="109"/>
      <c r="BK406" s="109"/>
      <c r="BL406" s="109"/>
      <c r="BM406" s="109"/>
      <c r="BN406" s="109"/>
      <c r="BO406" s="109"/>
      <c r="BP406" s="130"/>
      <c r="BQ406" s="109"/>
    </row>
    <row r="407" spans="1:69" s="37" customFormat="1" x14ac:dyDescent="0.25">
      <c r="A407" s="234"/>
      <c r="B407" s="109"/>
      <c r="C407" s="109"/>
      <c r="D407" s="130"/>
      <c r="E407" s="126"/>
      <c r="F407" s="109"/>
      <c r="G407" s="130"/>
      <c r="H407" s="109"/>
      <c r="I407" s="130"/>
      <c r="J407" s="109"/>
      <c r="K407" s="109"/>
      <c r="L407" s="109"/>
      <c r="M407" s="109"/>
      <c r="N407" s="109"/>
      <c r="O407" s="109"/>
      <c r="P407" s="109"/>
      <c r="Q407" s="109"/>
      <c r="R407" s="44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30"/>
      <c r="AP407" s="109"/>
      <c r="AQ407" s="109"/>
      <c r="AR407" s="109"/>
      <c r="AS407" s="109"/>
      <c r="AT407" s="109"/>
      <c r="AU407" s="109"/>
      <c r="AV407" s="109"/>
      <c r="AW407" s="109"/>
      <c r="AX407" s="109"/>
      <c r="AY407" s="109"/>
      <c r="AZ407" s="109"/>
      <c r="BA407" s="109"/>
      <c r="BB407" s="109"/>
      <c r="BC407" s="109"/>
      <c r="BD407" s="130"/>
      <c r="BE407" s="175"/>
      <c r="BF407" s="109"/>
      <c r="BG407" s="109"/>
      <c r="BH407" s="109"/>
      <c r="BI407" s="109"/>
      <c r="BJ407" s="109"/>
      <c r="BK407" s="109"/>
      <c r="BL407" s="109"/>
      <c r="BM407" s="109"/>
      <c r="BN407" s="109"/>
      <c r="BO407" s="109"/>
      <c r="BP407" s="130"/>
      <c r="BQ407" s="109"/>
    </row>
    <row r="408" spans="1:69" s="37" customFormat="1" ht="15.75" customHeight="1" x14ac:dyDescent="0.25">
      <c r="A408" s="234"/>
      <c r="B408" s="109"/>
      <c r="C408" s="109"/>
      <c r="D408" s="130"/>
      <c r="E408" s="126"/>
      <c r="F408" s="109"/>
      <c r="G408" s="130"/>
      <c r="H408" s="109"/>
      <c r="I408" s="130"/>
      <c r="J408" s="109"/>
      <c r="K408" s="109"/>
      <c r="L408" s="109"/>
      <c r="M408" s="109"/>
      <c r="N408" s="109"/>
      <c r="O408" s="109"/>
      <c r="P408" s="109"/>
      <c r="Q408" s="109"/>
      <c r="R408" s="44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30"/>
      <c r="AP408" s="109"/>
      <c r="AQ408" s="109"/>
      <c r="AR408" s="109"/>
      <c r="AS408" s="109"/>
      <c r="AT408" s="109"/>
      <c r="AU408" s="109"/>
      <c r="AV408" s="109"/>
      <c r="AW408" s="109"/>
      <c r="AX408" s="109"/>
      <c r="AY408" s="109"/>
      <c r="AZ408" s="109"/>
      <c r="BA408" s="109"/>
      <c r="BB408" s="109"/>
      <c r="BC408" s="109"/>
      <c r="BD408" s="130"/>
      <c r="BE408" s="175"/>
      <c r="BF408" s="109"/>
      <c r="BG408" s="109"/>
      <c r="BH408" s="109"/>
      <c r="BI408" s="109"/>
      <c r="BJ408" s="109"/>
      <c r="BK408" s="109"/>
      <c r="BL408" s="109"/>
      <c r="BM408" s="109"/>
      <c r="BN408" s="109"/>
      <c r="BO408" s="109"/>
      <c r="BP408" s="130"/>
      <c r="BQ408" s="109"/>
    </row>
    <row r="409" spans="1:69" s="37" customFormat="1" x14ac:dyDescent="0.25">
      <c r="A409" s="234"/>
      <c r="B409" s="109"/>
      <c r="C409" s="109"/>
      <c r="D409" s="130"/>
      <c r="E409" s="126"/>
      <c r="F409" s="109"/>
      <c r="G409" s="130"/>
      <c r="H409" s="109"/>
      <c r="I409" s="130"/>
      <c r="J409" s="109"/>
      <c r="K409" s="109"/>
      <c r="L409" s="109"/>
      <c r="M409" s="109"/>
      <c r="N409" s="109"/>
      <c r="O409" s="109"/>
      <c r="P409" s="109"/>
      <c r="Q409" s="109"/>
      <c r="R409" s="44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30"/>
      <c r="AP409" s="109"/>
      <c r="AQ409" s="109"/>
      <c r="AR409" s="109"/>
      <c r="AS409" s="109"/>
      <c r="AT409" s="109"/>
      <c r="AU409" s="109"/>
      <c r="AV409" s="109"/>
      <c r="AW409" s="109"/>
      <c r="AX409" s="109"/>
      <c r="AY409" s="109"/>
      <c r="AZ409" s="109"/>
      <c r="BA409" s="109"/>
      <c r="BB409" s="109"/>
      <c r="BC409" s="109"/>
      <c r="BD409" s="130"/>
      <c r="BE409" s="175"/>
      <c r="BF409" s="109"/>
      <c r="BG409" s="109"/>
      <c r="BH409" s="109"/>
      <c r="BI409" s="109"/>
      <c r="BJ409" s="109"/>
      <c r="BK409" s="109"/>
      <c r="BL409" s="109"/>
      <c r="BM409" s="109"/>
      <c r="BN409" s="109"/>
      <c r="BO409" s="109"/>
      <c r="BP409" s="130"/>
      <c r="BQ409" s="109"/>
    </row>
    <row r="410" spans="1:69" s="37" customFormat="1" ht="15.75" customHeight="1" x14ac:dyDescent="0.25">
      <c r="A410" s="234"/>
      <c r="B410" s="109"/>
      <c r="C410" s="109"/>
      <c r="D410" s="130"/>
      <c r="E410" s="126"/>
      <c r="F410" s="109"/>
      <c r="G410" s="130"/>
      <c r="H410" s="109"/>
      <c r="I410" s="130"/>
      <c r="J410" s="109"/>
      <c r="K410" s="109"/>
      <c r="L410" s="109"/>
      <c r="M410" s="109"/>
      <c r="N410" s="109"/>
      <c r="O410" s="109"/>
      <c r="P410" s="109"/>
      <c r="Q410" s="109"/>
      <c r="R410" s="44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30"/>
      <c r="AP410" s="109"/>
      <c r="AQ410" s="109"/>
      <c r="AR410" s="109"/>
      <c r="AS410" s="109"/>
      <c r="AT410" s="109"/>
      <c r="AU410" s="109"/>
      <c r="AV410" s="109"/>
      <c r="AW410" s="109"/>
      <c r="AX410" s="109"/>
      <c r="AY410" s="109"/>
      <c r="AZ410" s="109"/>
      <c r="BA410" s="109"/>
      <c r="BB410" s="109"/>
      <c r="BC410" s="109"/>
      <c r="BD410" s="130"/>
      <c r="BE410" s="175"/>
      <c r="BF410" s="109"/>
      <c r="BG410" s="109"/>
      <c r="BH410" s="109"/>
      <c r="BI410" s="109"/>
      <c r="BJ410" s="109"/>
      <c r="BK410" s="109"/>
      <c r="BL410" s="109"/>
      <c r="BM410" s="109"/>
      <c r="BN410" s="109"/>
      <c r="BO410" s="109"/>
      <c r="BP410" s="130"/>
      <c r="BQ410" s="109"/>
    </row>
    <row r="411" spans="1:69" s="37" customFormat="1" x14ac:dyDescent="0.25">
      <c r="A411" s="234"/>
      <c r="B411" s="109"/>
      <c r="C411" s="109"/>
      <c r="D411" s="130"/>
      <c r="E411" s="126"/>
      <c r="F411" s="109"/>
      <c r="G411" s="130"/>
      <c r="H411" s="109"/>
      <c r="I411" s="130"/>
      <c r="J411" s="109"/>
      <c r="K411" s="109"/>
      <c r="L411" s="109"/>
      <c r="M411" s="109"/>
      <c r="N411" s="109"/>
      <c r="O411" s="109"/>
      <c r="P411" s="109"/>
      <c r="Q411" s="109"/>
      <c r="R411" s="44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30"/>
      <c r="AP411" s="109"/>
      <c r="AQ411" s="109"/>
      <c r="AR411" s="109"/>
      <c r="AS411" s="109"/>
      <c r="AT411" s="109"/>
      <c r="AU411" s="109"/>
      <c r="AV411" s="109"/>
      <c r="AW411" s="109"/>
      <c r="AX411" s="109"/>
      <c r="AY411" s="109"/>
      <c r="AZ411" s="109"/>
      <c r="BA411" s="109"/>
      <c r="BB411" s="109"/>
      <c r="BC411" s="109"/>
      <c r="BD411" s="130"/>
      <c r="BE411" s="175"/>
      <c r="BF411" s="109"/>
      <c r="BG411" s="109"/>
      <c r="BH411" s="109"/>
      <c r="BI411" s="109"/>
      <c r="BJ411" s="109"/>
      <c r="BK411" s="109"/>
      <c r="BL411" s="109"/>
      <c r="BM411" s="109"/>
      <c r="BN411" s="109"/>
      <c r="BO411" s="109"/>
      <c r="BP411" s="130"/>
      <c r="BQ411" s="109"/>
    </row>
    <row r="412" spans="1:69" s="37" customFormat="1" ht="15.75" customHeight="1" x14ac:dyDescent="0.25">
      <c r="A412" s="234"/>
      <c r="B412" s="109"/>
      <c r="C412" s="109"/>
      <c r="D412" s="130"/>
      <c r="E412" s="126"/>
      <c r="F412" s="109"/>
      <c r="G412" s="130"/>
      <c r="H412" s="109"/>
      <c r="I412" s="130"/>
      <c r="J412" s="109"/>
      <c r="K412" s="109"/>
      <c r="L412" s="109"/>
      <c r="M412" s="109"/>
      <c r="N412" s="109"/>
      <c r="O412" s="109"/>
      <c r="P412" s="109"/>
      <c r="Q412" s="109"/>
      <c r="R412" s="44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  <c r="AO412" s="130"/>
      <c r="AP412" s="109"/>
      <c r="AQ412" s="109"/>
      <c r="AR412" s="109"/>
      <c r="AS412" s="109"/>
      <c r="AT412" s="109"/>
      <c r="AU412" s="109"/>
      <c r="AV412" s="109"/>
      <c r="AW412" s="109"/>
      <c r="AX412" s="109"/>
      <c r="AY412" s="109"/>
      <c r="AZ412" s="109"/>
      <c r="BA412" s="109"/>
      <c r="BB412" s="109"/>
      <c r="BC412" s="109"/>
      <c r="BD412" s="130"/>
      <c r="BE412" s="175"/>
      <c r="BF412" s="109"/>
      <c r="BG412" s="109"/>
      <c r="BH412" s="109"/>
      <c r="BI412" s="109"/>
      <c r="BJ412" s="109"/>
      <c r="BK412" s="109"/>
      <c r="BL412" s="109"/>
      <c r="BM412" s="109"/>
      <c r="BN412" s="109"/>
      <c r="BO412" s="109"/>
      <c r="BP412" s="130"/>
      <c r="BQ412" s="109"/>
    </row>
    <row r="413" spans="1:69" s="37" customFormat="1" x14ac:dyDescent="0.25">
      <c r="A413" s="234"/>
      <c r="B413" s="109"/>
      <c r="C413" s="109"/>
      <c r="D413" s="130"/>
      <c r="E413" s="126"/>
      <c r="F413" s="109"/>
      <c r="G413" s="130"/>
      <c r="H413" s="109"/>
      <c r="I413" s="130"/>
      <c r="J413" s="109"/>
      <c r="K413" s="109"/>
      <c r="L413" s="109"/>
      <c r="M413" s="109"/>
      <c r="N413" s="109"/>
      <c r="O413" s="109"/>
      <c r="P413" s="109"/>
      <c r="Q413" s="109"/>
      <c r="R413" s="44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  <c r="AO413" s="130"/>
      <c r="AP413" s="109"/>
      <c r="AQ413" s="109"/>
      <c r="AR413" s="109"/>
      <c r="AS413" s="109"/>
      <c r="AT413" s="109"/>
      <c r="AU413" s="109"/>
      <c r="AV413" s="109"/>
      <c r="AW413" s="109"/>
      <c r="AX413" s="109"/>
      <c r="AY413" s="109"/>
      <c r="AZ413" s="109"/>
      <c r="BA413" s="109"/>
      <c r="BB413" s="109"/>
      <c r="BC413" s="109"/>
      <c r="BD413" s="130"/>
      <c r="BE413" s="175"/>
      <c r="BF413" s="109"/>
      <c r="BG413" s="109"/>
      <c r="BH413" s="109"/>
      <c r="BI413" s="109"/>
      <c r="BJ413" s="109"/>
      <c r="BK413" s="109"/>
      <c r="BL413" s="109"/>
      <c r="BM413" s="109"/>
      <c r="BN413" s="109"/>
      <c r="BO413" s="109"/>
      <c r="BP413" s="130"/>
      <c r="BQ413" s="109"/>
    </row>
    <row r="414" spans="1:69" s="37" customFormat="1" ht="15.75" customHeight="1" x14ac:dyDescent="0.25">
      <c r="A414" s="234"/>
      <c r="B414" s="109"/>
      <c r="C414" s="109"/>
      <c r="D414" s="130"/>
      <c r="E414" s="126"/>
      <c r="F414" s="109"/>
      <c r="G414" s="130"/>
      <c r="H414" s="109"/>
      <c r="I414" s="130"/>
      <c r="J414" s="109"/>
      <c r="K414" s="109"/>
      <c r="L414" s="109"/>
      <c r="M414" s="109"/>
      <c r="N414" s="109"/>
      <c r="O414" s="109"/>
      <c r="P414" s="109"/>
      <c r="Q414" s="109"/>
      <c r="R414" s="44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  <c r="AO414" s="130"/>
      <c r="AP414" s="109"/>
      <c r="AQ414" s="109"/>
      <c r="AR414" s="109"/>
      <c r="AS414" s="109"/>
      <c r="AT414" s="109"/>
      <c r="AU414" s="109"/>
      <c r="AV414" s="109"/>
      <c r="AW414" s="109"/>
      <c r="AX414" s="109"/>
      <c r="AY414" s="109"/>
      <c r="AZ414" s="109"/>
      <c r="BA414" s="109"/>
      <c r="BB414" s="109"/>
      <c r="BC414" s="109"/>
      <c r="BD414" s="130"/>
      <c r="BE414" s="175"/>
      <c r="BF414" s="109"/>
      <c r="BG414" s="109"/>
      <c r="BH414" s="109"/>
      <c r="BI414" s="109"/>
      <c r="BJ414" s="109"/>
      <c r="BK414" s="109"/>
      <c r="BL414" s="109"/>
      <c r="BM414" s="109"/>
      <c r="BN414" s="109"/>
      <c r="BO414" s="109"/>
      <c r="BP414" s="130"/>
      <c r="BQ414" s="109"/>
    </row>
    <row r="415" spans="1:69" s="37" customFormat="1" x14ac:dyDescent="0.25">
      <c r="A415" s="234"/>
      <c r="B415" s="109"/>
      <c r="C415" s="109"/>
      <c r="D415" s="130"/>
      <c r="E415" s="126"/>
      <c r="F415" s="109"/>
      <c r="G415" s="130"/>
      <c r="H415" s="109"/>
      <c r="I415" s="130"/>
      <c r="J415" s="109"/>
      <c r="K415" s="109"/>
      <c r="L415" s="109"/>
      <c r="M415" s="109"/>
      <c r="N415" s="109"/>
      <c r="O415" s="109"/>
      <c r="P415" s="109"/>
      <c r="Q415" s="109"/>
      <c r="R415" s="44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30"/>
      <c r="AP415" s="109"/>
      <c r="AQ415" s="109"/>
      <c r="AR415" s="109"/>
      <c r="AS415" s="109"/>
      <c r="AT415" s="109"/>
      <c r="AU415" s="109"/>
      <c r="AV415" s="109"/>
      <c r="AW415" s="109"/>
      <c r="AX415" s="109"/>
      <c r="AY415" s="109"/>
      <c r="AZ415" s="109"/>
      <c r="BA415" s="109"/>
      <c r="BB415" s="109"/>
      <c r="BC415" s="109"/>
      <c r="BD415" s="130"/>
      <c r="BE415" s="175"/>
      <c r="BF415" s="109"/>
      <c r="BG415" s="109"/>
      <c r="BH415" s="109"/>
      <c r="BI415" s="109"/>
      <c r="BJ415" s="109"/>
      <c r="BK415" s="109"/>
      <c r="BL415" s="109"/>
      <c r="BM415" s="109"/>
      <c r="BN415" s="109"/>
      <c r="BO415" s="109"/>
      <c r="BP415" s="130"/>
      <c r="BQ415" s="109"/>
    </row>
    <row r="416" spans="1:69" s="37" customFormat="1" ht="15.75" customHeight="1" x14ac:dyDescent="0.25">
      <c r="A416" s="234"/>
      <c r="B416" s="109"/>
      <c r="C416" s="109"/>
      <c r="D416" s="130"/>
      <c r="E416" s="126"/>
      <c r="F416" s="109"/>
      <c r="G416" s="130"/>
      <c r="H416" s="109"/>
      <c r="I416" s="130"/>
      <c r="J416" s="109"/>
      <c r="K416" s="109"/>
      <c r="L416" s="109"/>
      <c r="M416" s="109"/>
      <c r="N416" s="109"/>
      <c r="O416" s="109"/>
      <c r="P416" s="109"/>
      <c r="Q416" s="109"/>
      <c r="R416" s="44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30"/>
      <c r="AP416" s="109"/>
      <c r="AQ416" s="109"/>
      <c r="AR416" s="109"/>
      <c r="AS416" s="109"/>
      <c r="AT416" s="109"/>
      <c r="AU416" s="109"/>
      <c r="AV416" s="109"/>
      <c r="AW416" s="109"/>
      <c r="AX416" s="109"/>
      <c r="AY416" s="109"/>
      <c r="AZ416" s="109"/>
      <c r="BA416" s="109"/>
      <c r="BB416" s="109"/>
      <c r="BC416" s="109"/>
      <c r="BD416" s="130"/>
      <c r="BE416" s="175"/>
      <c r="BF416" s="109"/>
      <c r="BG416" s="109"/>
      <c r="BH416" s="109"/>
      <c r="BI416" s="109"/>
      <c r="BJ416" s="109"/>
      <c r="BK416" s="109"/>
      <c r="BL416" s="109"/>
      <c r="BM416" s="109"/>
      <c r="BN416" s="109"/>
      <c r="BO416" s="109"/>
      <c r="BP416" s="130"/>
      <c r="BQ416" s="109"/>
    </row>
    <row r="417" spans="1:69" s="37" customFormat="1" x14ac:dyDescent="0.25">
      <c r="A417" s="234"/>
      <c r="B417" s="109"/>
      <c r="C417" s="109"/>
      <c r="D417" s="130"/>
      <c r="E417" s="126"/>
      <c r="F417" s="109"/>
      <c r="G417" s="130"/>
      <c r="H417" s="109"/>
      <c r="I417" s="130"/>
      <c r="J417" s="109"/>
      <c r="K417" s="109"/>
      <c r="L417" s="109"/>
      <c r="M417" s="109"/>
      <c r="N417" s="109"/>
      <c r="O417" s="109"/>
      <c r="P417" s="109"/>
      <c r="Q417" s="109"/>
      <c r="R417" s="44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  <c r="AO417" s="130"/>
      <c r="AP417" s="109"/>
      <c r="AQ417" s="109"/>
      <c r="AR417" s="109"/>
      <c r="AS417" s="109"/>
      <c r="AT417" s="109"/>
      <c r="AU417" s="109"/>
      <c r="AV417" s="109"/>
      <c r="AW417" s="109"/>
      <c r="AX417" s="109"/>
      <c r="AY417" s="109"/>
      <c r="AZ417" s="109"/>
      <c r="BA417" s="109"/>
      <c r="BB417" s="109"/>
      <c r="BC417" s="109"/>
      <c r="BD417" s="130"/>
      <c r="BE417" s="175"/>
      <c r="BF417" s="109"/>
      <c r="BG417" s="109"/>
      <c r="BH417" s="109"/>
      <c r="BI417" s="109"/>
      <c r="BJ417" s="109"/>
      <c r="BK417" s="109"/>
      <c r="BL417" s="109"/>
      <c r="BM417" s="109"/>
      <c r="BN417" s="109"/>
      <c r="BO417" s="109"/>
      <c r="BP417" s="130"/>
      <c r="BQ417" s="109"/>
    </row>
    <row r="418" spans="1:69" s="37" customFormat="1" ht="15.75" customHeight="1" x14ac:dyDescent="0.25">
      <c r="A418" s="234"/>
      <c r="B418" s="109"/>
      <c r="C418" s="109"/>
      <c r="D418" s="130"/>
      <c r="E418" s="126"/>
      <c r="F418" s="109"/>
      <c r="G418" s="130"/>
      <c r="H418" s="109"/>
      <c r="I418" s="130"/>
      <c r="J418" s="109"/>
      <c r="K418" s="109"/>
      <c r="L418" s="109"/>
      <c r="M418" s="109"/>
      <c r="N418" s="109"/>
      <c r="O418" s="109"/>
      <c r="P418" s="109"/>
      <c r="Q418" s="109"/>
      <c r="R418" s="44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  <c r="AO418" s="130"/>
      <c r="AP418" s="109"/>
      <c r="AQ418" s="109"/>
      <c r="AR418" s="109"/>
      <c r="AS418" s="109"/>
      <c r="AT418" s="109"/>
      <c r="AU418" s="109"/>
      <c r="AV418" s="109"/>
      <c r="AW418" s="109"/>
      <c r="AX418" s="109"/>
      <c r="AY418" s="109"/>
      <c r="AZ418" s="109"/>
      <c r="BA418" s="109"/>
      <c r="BB418" s="109"/>
      <c r="BC418" s="109"/>
      <c r="BD418" s="130"/>
      <c r="BE418" s="175"/>
      <c r="BF418" s="109"/>
      <c r="BG418" s="109"/>
      <c r="BH418" s="109"/>
      <c r="BI418" s="109"/>
      <c r="BJ418" s="109"/>
      <c r="BK418" s="109"/>
      <c r="BL418" s="109"/>
      <c r="BM418" s="109"/>
      <c r="BN418" s="109"/>
      <c r="BO418" s="109"/>
      <c r="BP418" s="130"/>
      <c r="BQ418" s="109"/>
    </row>
    <row r="419" spans="1:69" s="37" customFormat="1" x14ac:dyDescent="0.25">
      <c r="A419" s="234"/>
      <c r="B419" s="109"/>
      <c r="C419" s="109"/>
      <c r="D419" s="130"/>
      <c r="E419" s="126"/>
      <c r="F419" s="109"/>
      <c r="G419" s="130"/>
      <c r="H419" s="109"/>
      <c r="I419" s="130"/>
      <c r="J419" s="109"/>
      <c r="K419" s="109"/>
      <c r="L419" s="109"/>
      <c r="M419" s="109"/>
      <c r="N419" s="109"/>
      <c r="O419" s="109"/>
      <c r="P419" s="109"/>
      <c r="Q419" s="109"/>
      <c r="R419" s="44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  <c r="AO419" s="130"/>
      <c r="AP419" s="109"/>
      <c r="AQ419" s="109"/>
      <c r="AR419" s="109"/>
      <c r="AS419" s="109"/>
      <c r="AT419" s="109"/>
      <c r="AU419" s="109"/>
      <c r="AV419" s="109"/>
      <c r="AW419" s="109"/>
      <c r="AX419" s="109"/>
      <c r="AY419" s="109"/>
      <c r="AZ419" s="109"/>
      <c r="BA419" s="109"/>
      <c r="BB419" s="109"/>
      <c r="BC419" s="109"/>
      <c r="BD419" s="130"/>
      <c r="BE419" s="175"/>
      <c r="BF419" s="109"/>
      <c r="BG419" s="109"/>
      <c r="BH419" s="109"/>
      <c r="BI419" s="109"/>
      <c r="BJ419" s="109"/>
      <c r="BK419" s="109"/>
      <c r="BL419" s="109"/>
      <c r="BM419" s="109"/>
      <c r="BN419" s="109"/>
      <c r="BO419" s="109"/>
      <c r="BP419" s="130"/>
      <c r="BQ419" s="109"/>
    </row>
    <row r="420" spans="1:69" s="37" customFormat="1" ht="15.75" customHeight="1" x14ac:dyDescent="0.25">
      <c r="A420" s="234"/>
      <c r="B420" s="109"/>
      <c r="C420" s="109"/>
      <c r="D420" s="130"/>
      <c r="E420" s="126"/>
      <c r="F420" s="109"/>
      <c r="G420" s="130"/>
      <c r="H420" s="109"/>
      <c r="I420" s="130"/>
      <c r="J420" s="109"/>
      <c r="K420" s="109"/>
      <c r="L420" s="109"/>
      <c r="M420" s="109"/>
      <c r="N420" s="109"/>
      <c r="O420" s="109"/>
      <c r="P420" s="109"/>
      <c r="Q420" s="109"/>
      <c r="R420" s="44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  <c r="AO420" s="130"/>
      <c r="AP420" s="109"/>
      <c r="AQ420" s="109"/>
      <c r="AR420" s="109"/>
      <c r="AS420" s="109"/>
      <c r="AT420" s="109"/>
      <c r="AU420" s="109"/>
      <c r="AV420" s="109"/>
      <c r="AW420" s="109"/>
      <c r="AX420" s="109"/>
      <c r="AY420" s="109"/>
      <c r="AZ420" s="109"/>
      <c r="BA420" s="109"/>
      <c r="BB420" s="109"/>
      <c r="BC420" s="109"/>
      <c r="BD420" s="130"/>
      <c r="BE420" s="175"/>
      <c r="BF420" s="109"/>
      <c r="BG420" s="109"/>
      <c r="BH420" s="109"/>
      <c r="BI420" s="109"/>
      <c r="BJ420" s="109"/>
      <c r="BK420" s="109"/>
      <c r="BL420" s="109"/>
      <c r="BM420" s="109"/>
      <c r="BN420" s="109"/>
      <c r="BO420" s="109"/>
      <c r="BP420" s="130"/>
      <c r="BQ420" s="109"/>
    </row>
    <row r="421" spans="1:69" s="37" customFormat="1" x14ac:dyDescent="0.25">
      <c r="A421" s="234"/>
      <c r="B421" s="109"/>
      <c r="C421" s="109"/>
      <c r="D421" s="130"/>
      <c r="E421" s="126"/>
      <c r="F421" s="109"/>
      <c r="G421" s="130"/>
      <c r="H421" s="109"/>
      <c r="I421" s="130"/>
      <c r="J421" s="109"/>
      <c r="K421" s="109"/>
      <c r="L421" s="109"/>
      <c r="M421" s="109"/>
      <c r="N421" s="109"/>
      <c r="O421" s="109"/>
      <c r="P421" s="109"/>
      <c r="Q421" s="109"/>
      <c r="R421" s="44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30"/>
      <c r="AP421" s="109"/>
      <c r="AQ421" s="109"/>
      <c r="AR421" s="109"/>
      <c r="AS421" s="109"/>
      <c r="AT421" s="109"/>
      <c r="AU421" s="109"/>
      <c r="AV421" s="109"/>
      <c r="AW421" s="109"/>
      <c r="AX421" s="109"/>
      <c r="AY421" s="109"/>
      <c r="AZ421" s="109"/>
      <c r="BA421" s="109"/>
      <c r="BB421" s="109"/>
      <c r="BC421" s="109"/>
      <c r="BD421" s="130"/>
      <c r="BE421" s="175"/>
      <c r="BF421" s="109"/>
      <c r="BG421" s="109"/>
      <c r="BH421" s="109"/>
      <c r="BI421" s="109"/>
      <c r="BJ421" s="109"/>
      <c r="BK421" s="109"/>
      <c r="BL421" s="109"/>
      <c r="BM421" s="109"/>
      <c r="BN421" s="109"/>
      <c r="BO421" s="109"/>
      <c r="BP421" s="130"/>
      <c r="BQ421" s="109"/>
    </row>
    <row r="422" spans="1:69" s="37" customFormat="1" ht="15.75" customHeight="1" x14ac:dyDescent="0.25">
      <c r="A422" s="234"/>
      <c r="B422" s="109"/>
      <c r="C422" s="109"/>
      <c r="D422" s="130"/>
      <c r="E422" s="126"/>
      <c r="F422" s="109"/>
      <c r="G422" s="130"/>
      <c r="H422" s="109"/>
      <c r="I422" s="130"/>
      <c r="J422" s="109"/>
      <c r="K422" s="109"/>
      <c r="L422" s="109"/>
      <c r="M422" s="109"/>
      <c r="N422" s="109"/>
      <c r="O422" s="109"/>
      <c r="P422" s="109"/>
      <c r="Q422" s="109"/>
      <c r="R422" s="44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30"/>
      <c r="AP422" s="109"/>
      <c r="AQ422" s="109"/>
      <c r="AR422" s="109"/>
      <c r="AS422" s="109"/>
      <c r="AT422" s="109"/>
      <c r="AU422" s="109"/>
      <c r="AV422" s="109"/>
      <c r="AW422" s="109"/>
      <c r="AX422" s="109"/>
      <c r="AY422" s="109"/>
      <c r="AZ422" s="109"/>
      <c r="BA422" s="109"/>
      <c r="BB422" s="109"/>
      <c r="BC422" s="109"/>
      <c r="BD422" s="130"/>
      <c r="BE422" s="175"/>
      <c r="BF422" s="109"/>
      <c r="BG422" s="109"/>
      <c r="BH422" s="109"/>
      <c r="BI422" s="109"/>
      <c r="BJ422" s="109"/>
      <c r="BK422" s="109"/>
      <c r="BL422" s="109"/>
      <c r="BM422" s="109"/>
      <c r="BN422" s="109"/>
      <c r="BO422" s="109"/>
      <c r="BP422" s="130"/>
      <c r="BQ422" s="109"/>
    </row>
    <row r="423" spans="1:69" s="37" customFormat="1" x14ac:dyDescent="0.25">
      <c r="A423" s="234"/>
      <c r="B423" s="109"/>
      <c r="C423" s="109"/>
      <c r="D423" s="130"/>
      <c r="E423" s="126"/>
      <c r="F423" s="109"/>
      <c r="G423" s="130"/>
      <c r="H423" s="109"/>
      <c r="I423" s="130"/>
      <c r="J423" s="109"/>
      <c r="K423" s="109"/>
      <c r="L423" s="109"/>
      <c r="M423" s="109"/>
      <c r="N423" s="109"/>
      <c r="O423" s="109"/>
      <c r="P423" s="109"/>
      <c r="Q423" s="109"/>
      <c r="R423" s="44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30"/>
      <c r="AP423" s="109"/>
      <c r="AQ423" s="109"/>
      <c r="AR423" s="109"/>
      <c r="AS423" s="109"/>
      <c r="AT423" s="109"/>
      <c r="AU423" s="109"/>
      <c r="AV423" s="109"/>
      <c r="AW423" s="109"/>
      <c r="AX423" s="109"/>
      <c r="AY423" s="109"/>
      <c r="AZ423" s="109"/>
      <c r="BA423" s="109"/>
      <c r="BB423" s="109"/>
      <c r="BC423" s="109"/>
      <c r="BD423" s="130"/>
      <c r="BE423" s="175"/>
      <c r="BF423" s="109"/>
      <c r="BG423" s="109"/>
      <c r="BH423" s="109"/>
      <c r="BI423" s="109"/>
      <c r="BJ423" s="109"/>
      <c r="BK423" s="109"/>
      <c r="BL423" s="109"/>
      <c r="BM423" s="109"/>
      <c r="BN423" s="109"/>
      <c r="BO423" s="109"/>
      <c r="BP423" s="130"/>
      <c r="BQ423" s="109"/>
    </row>
    <row r="424" spans="1:69" s="37" customFormat="1" ht="15.75" customHeight="1" x14ac:dyDescent="0.25">
      <c r="A424" s="234"/>
      <c r="B424" s="109"/>
      <c r="C424" s="109"/>
      <c r="D424" s="130"/>
      <c r="E424" s="126"/>
      <c r="F424" s="109"/>
      <c r="G424" s="130"/>
      <c r="H424" s="109"/>
      <c r="I424" s="130"/>
      <c r="J424" s="109"/>
      <c r="K424" s="109"/>
      <c r="L424" s="109"/>
      <c r="M424" s="109"/>
      <c r="N424" s="109"/>
      <c r="O424" s="109"/>
      <c r="P424" s="109"/>
      <c r="Q424" s="109"/>
      <c r="R424" s="44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  <c r="AO424" s="130"/>
      <c r="AP424" s="109"/>
      <c r="AQ424" s="109"/>
      <c r="AR424" s="109"/>
      <c r="AS424" s="109"/>
      <c r="AT424" s="109"/>
      <c r="AU424" s="109"/>
      <c r="AV424" s="109"/>
      <c r="AW424" s="109"/>
      <c r="AX424" s="109"/>
      <c r="AY424" s="109"/>
      <c r="AZ424" s="109"/>
      <c r="BA424" s="109"/>
      <c r="BB424" s="109"/>
      <c r="BC424" s="109"/>
      <c r="BD424" s="130"/>
      <c r="BE424" s="175"/>
      <c r="BF424" s="109"/>
      <c r="BG424" s="109"/>
      <c r="BH424" s="109"/>
      <c r="BI424" s="109"/>
      <c r="BJ424" s="109"/>
      <c r="BK424" s="109"/>
      <c r="BL424" s="109"/>
      <c r="BM424" s="109"/>
      <c r="BN424" s="109"/>
      <c r="BO424" s="109"/>
      <c r="BP424" s="130"/>
      <c r="BQ424" s="109"/>
    </row>
    <row r="425" spans="1:69" s="37" customFormat="1" x14ac:dyDescent="0.25">
      <c r="A425" s="234"/>
      <c r="B425" s="109"/>
      <c r="C425" s="109"/>
      <c r="D425" s="130"/>
      <c r="E425" s="126"/>
      <c r="F425" s="109"/>
      <c r="G425" s="130"/>
      <c r="H425" s="109"/>
      <c r="I425" s="130"/>
      <c r="J425" s="109"/>
      <c r="K425" s="109"/>
      <c r="L425" s="109"/>
      <c r="M425" s="109"/>
      <c r="N425" s="109"/>
      <c r="O425" s="109"/>
      <c r="P425" s="109"/>
      <c r="Q425" s="109"/>
      <c r="R425" s="44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30"/>
      <c r="AP425" s="109"/>
      <c r="AQ425" s="109"/>
      <c r="AR425" s="109"/>
      <c r="AS425" s="109"/>
      <c r="AT425" s="109"/>
      <c r="AU425" s="109"/>
      <c r="AV425" s="109"/>
      <c r="AW425" s="109"/>
      <c r="AX425" s="109"/>
      <c r="AY425" s="109"/>
      <c r="AZ425" s="109"/>
      <c r="BA425" s="109"/>
      <c r="BB425" s="109"/>
      <c r="BC425" s="109"/>
      <c r="BD425" s="130"/>
      <c r="BE425" s="175"/>
      <c r="BF425" s="109"/>
      <c r="BG425" s="109"/>
      <c r="BH425" s="109"/>
      <c r="BI425" s="109"/>
      <c r="BJ425" s="109"/>
      <c r="BK425" s="109"/>
      <c r="BL425" s="109"/>
      <c r="BM425" s="109"/>
      <c r="BN425" s="109"/>
      <c r="BO425" s="109"/>
      <c r="BP425" s="130"/>
      <c r="BQ425" s="109"/>
    </row>
    <row r="426" spans="1:69" s="37" customFormat="1" ht="15.75" customHeight="1" x14ac:dyDescent="0.25">
      <c r="A426" s="234"/>
      <c r="B426" s="109"/>
      <c r="C426" s="109"/>
      <c r="D426" s="130"/>
      <c r="E426" s="126"/>
      <c r="F426" s="109"/>
      <c r="G426" s="130"/>
      <c r="H426" s="109"/>
      <c r="I426" s="130"/>
      <c r="J426" s="109"/>
      <c r="K426" s="109"/>
      <c r="L426" s="109"/>
      <c r="M426" s="109"/>
      <c r="N426" s="109"/>
      <c r="O426" s="109"/>
      <c r="P426" s="109"/>
      <c r="Q426" s="109"/>
      <c r="R426" s="44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30"/>
      <c r="AP426" s="109"/>
      <c r="AQ426" s="109"/>
      <c r="AR426" s="109"/>
      <c r="AS426" s="109"/>
      <c r="AT426" s="109"/>
      <c r="AU426" s="109"/>
      <c r="AV426" s="109"/>
      <c r="AW426" s="109"/>
      <c r="AX426" s="109"/>
      <c r="AY426" s="109"/>
      <c r="AZ426" s="109"/>
      <c r="BA426" s="109"/>
      <c r="BB426" s="109"/>
      <c r="BC426" s="109"/>
      <c r="BD426" s="130"/>
      <c r="BE426" s="175"/>
      <c r="BF426" s="109"/>
      <c r="BG426" s="109"/>
      <c r="BH426" s="109"/>
      <c r="BI426" s="109"/>
      <c r="BJ426" s="109"/>
      <c r="BK426" s="109"/>
      <c r="BL426" s="109"/>
      <c r="BM426" s="109"/>
      <c r="BN426" s="109"/>
      <c r="BO426" s="109"/>
      <c r="BP426" s="130"/>
      <c r="BQ426" s="109"/>
    </row>
    <row r="427" spans="1:69" s="37" customFormat="1" x14ac:dyDescent="0.25">
      <c r="A427" s="234"/>
      <c r="B427" s="109"/>
      <c r="C427" s="109"/>
      <c r="D427" s="130"/>
      <c r="E427" s="126"/>
      <c r="F427" s="109"/>
      <c r="G427" s="130"/>
      <c r="H427" s="109"/>
      <c r="I427" s="130"/>
      <c r="J427" s="109"/>
      <c r="K427" s="109"/>
      <c r="L427" s="109"/>
      <c r="M427" s="109"/>
      <c r="N427" s="109"/>
      <c r="O427" s="109"/>
      <c r="P427" s="109"/>
      <c r="Q427" s="109"/>
      <c r="R427" s="44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30"/>
      <c r="AP427" s="109"/>
      <c r="AQ427" s="109"/>
      <c r="AR427" s="109"/>
      <c r="AS427" s="109"/>
      <c r="AT427" s="109"/>
      <c r="AU427" s="109"/>
      <c r="AV427" s="109"/>
      <c r="AW427" s="109"/>
      <c r="AX427" s="109"/>
      <c r="AY427" s="109"/>
      <c r="AZ427" s="109"/>
      <c r="BA427" s="109"/>
      <c r="BB427" s="109"/>
      <c r="BC427" s="109"/>
      <c r="BD427" s="130"/>
      <c r="BE427" s="175"/>
      <c r="BF427" s="109"/>
      <c r="BG427" s="109"/>
      <c r="BH427" s="109"/>
      <c r="BI427" s="109"/>
      <c r="BJ427" s="109"/>
      <c r="BK427" s="109"/>
      <c r="BL427" s="109"/>
      <c r="BM427" s="109"/>
      <c r="BN427" s="109"/>
      <c r="BO427" s="109"/>
      <c r="BP427" s="130"/>
      <c r="BQ427" s="109"/>
    </row>
    <row r="428" spans="1:69" s="37" customFormat="1" ht="15.75" customHeight="1" x14ac:dyDescent="0.25">
      <c r="A428" s="234"/>
      <c r="B428" s="109"/>
      <c r="C428" s="109"/>
      <c r="D428" s="130"/>
      <c r="E428" s="126"/>
      <c r="F428" s="109"/>
      <c r="G428" s="130"/>
      <c r="H428" s="109"/>
      <c r="I428" s="130"/>
      <c r="J428" s="109"/>
      <c r="K428" s="109"/>
      <c r="L428" s="109"/>
      <c r="M428" s="109"/>
      <c r="N428" s="109"/>
      <c r="O428" s="109"/>
      <c r="P428" s="109"/>
      <c r="Q428" s="109"/>
      <c r="R428" s="44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30"/>
      <c r="AP428" s="109"/>
      <c r="AQ428" s="109"/>
      <c r="AR428" s="109"/>
      <c r="AS428" s="109"/>
      <c r="AT428" s="109"/>
      <c r="AU428" s="109"/>
      <c r="AV428" s="109"/>
      <c r="AW428" s="109"/>
      <c r="AX428" s="109"/>
      <c r="AY428" s="109"/>
      <c r="AZ428" s="109"/>
      <c r="BA428" s="109"/>
      <c r="BB428" s="109"/>
      <c r="BC428" s="109"/>
      <c r="BD428" s="130"/>
      <c r="BE428" s="175"/>
      <c r="BF428" s="109"/>
      <c r="BG428" s="109"/>
      <c r="BH428" s="109"/>
      <c r="BI428" s="109"/>
      <c r="BJ428" s="109"/>
      <c r="BK428" s="109"/>
      <c r="BL428" s="109"/>
      <c r="BM428" s="109"/>
      <c r="BN428" s="109"/>
      <c r="BO428" s="109"/>
      <c r="BP428" s="130"/>
      <c r="BQ428" s="109"/>
    </row>
    <row r="429" spans="1:69" s="37" customFormat="1" x14ac:dyDescent="0.25">
      <c r="A429" s="234"/>
      <c r="B429" s="109"/>
      <c r="C429" s="109"/>
      <c r="D429" s="130"/>
      <c r="E429" s="126"/>
      <c r="F429" s="109"/>
      <c r="G429" s="130"/>
      <c r="H429" s="109"/>
      <c r="I429" s="130"/>
      <c r="J429" s="109"/>
      <c r="K429" s="109"/>
      <c r="L429" s="109"/>
      <c r="M429" s="109"/>
      <c r="N429" s="109"/>
      <c r="O429" s="109"/>
      <c r="P429" s="109"/>
      <c r="Q429" s="109"/>
      <c r="R429" s="44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30"/>
      <c r="AP429" s="109"/>
      <c r="AQ429" s="109"/>
      <c r="AR429" s="109"/>
      <c r="AS429" s="109"/>
      <c r="AT429" s="109"/>
      <c r="AU429" s="109"/>
      <c r="AV429" s="109"/>
      <c r="AW429" s="109"/>
      <c r="AX429" s="109"/>
      <c r="AY429" s="109"/>
      <c r="AZ429" s="109"/>
      <c r="BA429" s="109"/>
      <c r="BB429" s="109"/>
      <c r="BC429" s="109"/>
      <c r="BD429" s="130"/>
      <c r="BE429" s="175"/>
      <c r="BF429" s="109"/>
      <c r="BG429" s="109"/>
      <c r="BH429" s="109"/>
      <c r="BI429" s="109"/>
      <c r="BJ429" s="109"/>
      <c r="BK429" s="109"/>
      <c r="BL429" s="109"/>
      <c r="BM429" s="109"/>
      <c r="BN429" s="109"/>
      <c r="BO429" s="109"/>
      <c r="BP429" s="130"/>
      <c r="BQ429" s="109"/>
    </row>
    <row r="430" spans="1:69" s="37" customFormat="1" ht="15.75" customHeight="1" x14ac:dyDescent="0.25">
      <c r="A430" s="234"/>
      <c r="B430" s="109"/>
      <c r="C430" s="109"/>
      <c r="D430" s="130"/>
      <c r="E430" s="126"/>
      <c r="F430" s="109"/>
      <c r="G430" s="130"/>
      <c r="H430" s="109"/>
      <c r="I430" s="130"/>
      <c r="J430" s="109"/>
      <c r="K430" s="109"/>
      <c r="L430" s="109"/>
      <c r="M430" s="109"/>
      <c r="N430" s="109"/>
      <c r="O430" s="109"/>
      <c r="P430" s="109"/>
      <c r="Q430" s="109"/>
      <c r="R430" s="44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30"/>
      <c r="AP430" s="109"/>
      <c r="AQ430" s="109"/>
      <c r="AR430" s="109"/>
      <c r="AS430" s="109"/>
      <c r="AT430" s="109"/>
      <c r="AU430" s="109"/>
      <c r="AV430" s="109"/>
      <c r="AW430" s="109"/>
      <c r="AX430" s="109"/>
      <c r="AY430" s="109"/>
      <c r="AZ430" s="109"/>
      <c r="BA430" s="109"/>
      <c r="BB430" s="109"/>
      <c r="BC430" s="109"/>
      <c r="BD430" s="130"/>
      <c r="BE430" s="175"/>
      <c r="BF430" s="109"/>
      <c r="BG430" s="109"/>
      <c r="BH430" s="109"/>
      <c r="BI430" s="109"/>
      <c r="BJ430" s="109"/>
      <c r="BK430" s="109"/>
      <c r="BL430" s="109"/>
      <c r="BM430" s="109"/>
      <c r="BN430" s="109"/>
      <c r="BO430" s="109"/>
      <c r="BP430" s="130"/>
      <c r="BQ430" s="109"/>
    </row>
    <row r="431" spans="1:69" s="37" customFormat="1" x14ac:dyDescent="0.25">
      <c r="A431" s="234"/>
      <c r="B431" s="109"/>
      <c r="C431" s="109"/>
      <c r="D431" s="130"/>
      <c r="E431" s="126"/>
      <c r="F431" s="109"/>
      <c r="G431" s="130"/>
      <c r="H431" s="109"/>
      <c r="I431" s="130"/>
      <c r="J431" s="109"/>
      <c r="K431" s="109"/>
      <c r="L431" s="109"/>
      <c r="M431" s="109"/>
      <c r="N431" s="109"/>
      <c r="O431" s="109"/>
      <c r="P431" s="109"/>
      <c r="Q431" s="109"/>
      <c r="R431" s="44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30"/>
      <c r="AP431" s="109"/>
      <c r="AQ431" s="109"/>
      <c r="AR431" s="109"/>
      <c r="AS431" s="109"/>
      <c r="AT431" s="109"/>
      <c r="AU431" s="109"/>
      <c r="AV431" s="109"/>
      <c r="AW431" s="109"/>
      <c r="AX431" s="109"/>
      <c r="AY431" s="109"/>
      <c r="AZ431" s="109"/>
      <c r="BA431" s="109"/>
      <c r="BB431" s="109"/>
      <c r="BC431" s="109"/>
      <c r="BD431" s="130"/>
      <c r="BE431" s="175"/>
      <c r="BF431" s="109"/>
      <c r="BG431" s="109"/>
      <c r="BH431" s="109"/>
      <c r="BI431" s="109"/>
      <c r="BJ431" s="109"/>
      <c r="BK431" s="109"/>
      <c r="BL431" s="109"/>
      <c r="BM431" s="109"/>
      <c r="BN431" s="109"/>
      <c r="BO431" s="109"/>
      <c r="BP431" s="130"/>
      <c r="BQ431" s="109"/>
    </row>
    <row r="432" spans="1:69" s="37" customFormat="1" ht="15.75" customHeight="1" x14ac:dyDescent="0.25">
      <c r="A432" s="234"/>
      <c r="B432" s="109"/>
      <c r="C432" s="109"/>
      <c r="D432" s="130"/>
      <c r="E432" s="126"/>
      <c r="F432" s="109"/>
      <c r="G432" s="130"/>
      <c r="H432" s="109"/>
      <c r="I432" s="130"/>
      <c r="J432" s="109"/>
      <c r="K432" s="109"/>
      <c r="L432" s="109"/>
      <c r="M432" s="109"/>
      <c r="N432" s="109"/>
      <c r="O432" s="109"/>
      <c r="P432" s="109"/>
      <c r="Q432" s="109"/>
      <c r="R432" s="44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30"/>
      <c r="AP432" s="109"/>
      <c r="AQ432" s="109"/>
      <c r="AR432" s="109"/>
      <c r="AS432" s="109"/>
      <c r="AT432" s="109"/>
      <c r="AU432" s="109"/>
      <c r="AV432" s="109"/>
      <c r="AW432" s="109"/>
      <c r="AX432" s="109"/>
      <c r="AY432" s="109"/>
      <c r="AZ432" s="109"/>
      <c r="BA432" s="109"/>
      <c r="BB432" s="109"/>
      <c r="BC432" s="109"/>
      <c r="BD432" s="130"/>
      <c r="BE432" s="175"/>
      <c r="BF432" s="109"/>
      <c r="BG432" s="109"/>
      <c r="BH432" s="109"/>
      <c r="BI432" s="109"/>
      <c r="BJ432" s="109"/>
      <c r="BK432" s="109"/>
      <c r="BL432" s="109"/>
      <c r="BM432" s="109"/>
      <c r="BN432" s="109"/>
      <c r="BO432" s="109"/>
      <c r="BP432" s="130"/>
      <c r="BQ432" s="109"/>
    </row>
    <row r="433" spans="1:69" s="37" customFormat="1" x14ac:dyDescent="0.25">
      <c r="A433" s="234"/>
      <c r="B433" s="109"/>
      <c r="C433" s="109"/>
      <c r="D433" s="130"/>
      <c r="E433" s="126"/>
      <c r="F433" s="109"/>
      <c r="G433" s="130"/>
      <c r="H433" s="109"/>
      <c r="I433" s="130"/>
      <c r="J433" s="109"/>
      <c r="K433" s="109"/>
      <c r="L433" s="109"/>
      <c r="M433" s="109"/>
      <c r="N433" s="109"/>
      <c r="O433" s="109"/>
      <c r="P433" s="109"/>
      <c r="Q433" s="109"/>
      <c r="R433" s="44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30"/>
      <c r="AP433" s="109"/>
      <c r="AQ433" s="109"/>
      <c r="AR433" s="109"/>
      <c r="AS433" s="109"/>
      <c r="AT433" s="109"/>
      <c r="AU433" s="109"/>
      <c r="AV433" s="109"/>
      <c r="AW433" s="109"/>
      <c r="AX433" s="109"/>
      <c r="AY433" s="109"/>
      <c r="AZ433" s="109"/>
      <c r="BA433" s="109"/>
      <c r="BB433" s="109"/>
      <c r="BC433" s="109"/>
      <c r="BD433" s="130"/>
      <c r="BE433" s="175"/>
      <c r="BF433" s="109"/>
      <c r="BG433" s="109"/>
      <c r="BH433" s="109"/>
      <c r="BI433" s="109"/>
      <c r="BJ433" s="109"/>
      <c r="BK433" s="109"/>
      <c r="BL433" s="109"/>
      <c r="BM433" s="109"/>
      <c r="BN433" s="109"/>
      <c r="BO433" s="109"/>
      <c r="BP433" s="130"/>
      <c r="BQ433" s="109"/>
    </row>
    <row r="434" spans="1:69" s="37" customFormat="1" ht="15.75" customHeight="1" x14ac:dyDescent="0.25">
      <c r="A434" s="234"/>
      <c r="B434" s="109"/>
      <c r="C434" s="109"/>
      <c r="D434" s="130"/>
      <c r="E434" s="126"/>
      <c r="F434" s="109"/>
      <c r="G434" s="130"/>
      <c r="H434" s="109"/>
      <c r="I434" s="130"/>
      <c r="J434" s="109"/>
      <c r="K434" s="109"/>
      <c r="L434" s="109"/>
      <c r="M434" s="109"/>
      <c r="N434" s="109"/>
      <c r="O434" s="109"/>
      <c r="P434" s="109"/>
      <c r="Q434" s="109"/>
      <c r="R434" s="44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30"/>
      <c r="AP434" s="109"/>
      <c r="AQ434" s="109"/>
      <c r="AR434" s="109"/>
      <c r="AS434" s="109"/>
      <c r="AT434" s="109"/>
      <c r="AU434" s="109"/>
      <c r="AV434" s="109"/>
      <c r="AW434" s="109"/>
      <c r="AX434" s="109"/>
      <c r="AY434" s="109"/>
      <c r="AZ434" s="109"/>
      <c r="BA434" s="109"/>
      <c r="BB434" s="109"/>
      <c r="BC434" s="109"/>
      <c r="BD434" s="130"/>
      <c r="BE434" s="175"/>
      <c r="BF434" s="109"/>
      <c r="BG434" s="109"/>
      <c r="BH434" s="109"/>
      <c r="BI434" s="109"/>
      <c r="BJ434" s="109"/>
      <c r="BK434" s="109"/>
      <c r="BL434" s="109"/>
      <c r="BM434" s="109"/>
      <c r="BN434" s="109"/>
      <c r="BO434" s="109"/>
      <c r="BP434" s="130"/>
      <c r="BQ434" s="109"/>
    </row>
    <row r="435" spans="1:69" s="37" customFormat="1" x14ac:dyDescent="0.25">
      <c r="A435" s="234"/>
      <c r="B435" s="109"/>
      <c r="C435" s="109"/>
      <c r="D435" s="130"/>
      <c r="E435" s="126"/>
      <c r="F435" s="109"/>
      <c r="G435" s="130"/>
      <c r="H435" s="109"/>
      <c r="I435" s="130"/>
      <c r="J435" s="109"/>
      <c r="K435" s="109"/>
      <c r="L435" s="109"/>
      <c r="M435" s="109"/>
      <c r="N435" s="109"/>
      <c r="O435" s="109"/>
      <c r="P435" s="109"/>
      <c r="Q435" s="109"/>
      <c r="R435" s="44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  <c r="AO435" s="130"/>
      <c r="AP435" s="109"/>
      <c r="AQ435" s="109"/>
      <c r="AR435" s="109"/>
      <c r="AS435" s="109"/>
      <c r="AT435" s="109"/>
      <c r="AU435" s="109"/>
      <c r="AV435" s="109"/>
      <c r="AW435" s="109"/>
      <c r="AX435" s="109"/>
      <c r="AY435" s="109"/>
      <c r="AZ435" s="109"/>
      <c r="BA435" s="109"/>
      <c r="BB435" s="109"/>
      <c r="BC435" s="109"/>
      <c r="BD435" s="130"/>
      <c r="BE435" s="175"/>
      <c r="BF435" s="109"/>
      <c r="BG435" s="109"/>
      <c r="BH435" s="109"/>
      <c r="BI435" s="109"/>
      <c r="BJ435" s="109"/>
      <c r="BK435" s="109"/>
      <c r="BL435" s="109"/>
      <c r="BM435" s="109"/>
      <c r="BN435" s="109"/>
      <c r="BO435" s="109"/>
      <c r="BP435" s="130"/>
      <c r="BQ435" s="109"/>
    </row>
    <row r="436" spans="1:69" s="37" customFormat="1" ht="15.75" customHeight="1" x14ac:dyDescent="0.25">
      <c r="A436" s="234"/>
      <c r="B436" s="109"/>
      <c r="C436" s="109"/>
      <c r="D436" s="130"/>
      <c r="E436" s="126"/>
      <c r="F436" s="109"/>
      <c r="G436" s="130"/>
      <c r="H436" s="109"/>
      <c r="I436" s="130"/>
      <c r="J436" s="109"/>
      <c r="K436" s="109"/>
      <c r="L436" s="109"/>
      <c r="M436" s="109"/>
      <c r="N436" s="109"/>
      <c r="O436" s="109"/>
      <c r="P436" s="109"/>
      <c r="Q436" s="109"/>
      <c r="R436" s="44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30"/>
      <c r="AP436" s="109"/>
      <c r="AQ436" s="109"/>
      <c r="AR436" s="109"/>
      <c r="AS436" s="109"/>
      <c r="AT436" s="109"/>
      <c r="AU436" s="109"/>
      <c r="AV436" s="109"/>
      <c r="AW436" s="109"/>
      <c r="AX436" s="109"/>
      <c r="AY436" s="109"/>
      <c r="AZ436" s="109"/>
      <c r="BA436" s="109"/>
      <c r="BB436" s="109"/>
      <c r="BC436" s="109"/>
      <c r="BD436" s="130"/>
      <c r="BE436" s="175"/>
      <c r="BF436" s="109"/>
      <c r="BG436" s="109"/>
      <c r="BH436" s="109"/>
      <c r="BI436" s="109"/>
      <c r="BJ436" s="109"/>
      <c r="BK436" s="109"/>
      <c r="BL436" s="109"/>
      <c r="BM436" s="109"/>
      <c r="BN436" s="109"/>
      <c r="BO436" s="109"/>
      <c r="BP436" s="130"/>
      <c r="BQ436" s="109"/>
    </row>
    <row r="437" spans="1:69" s="37" customFormat="1" x14ac:dyDescent="0.25">
      <c r="A437" s="234"/>
      <c r="B437" s="109"/>
      <c r="C437" s="109"/>
      <c r="D437" s="130"/>
      <c r="E437" s="126"/>
      <c r="F437" s="109"/>
      <c r="G437" s="130"/>
      <c r="H437" s="109"/>
      <c r="I437" s="130"/>
      <c r="J437" s="109"/>
      <c r="K437" s="109"/>
      <c r="L437" s="109"/>
      <c r="M437" s="109"/>
      <c r="N437" s="109"/>
      <c r="O437" s="109"/>
      <c r="P437" s="109"/>
      <c r="Q437" s="109"/>
      <c r="R437" s="44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30"/>
      <c r="AP437" s="109"/>
      <c r="AQ437" s="109"/>
      <c r="AR437" s="109"/>
      <c r="AS437" s="109"/>
      <c r="AT437" s="109"/>
      <c r="AU437" s="109"/>
      <c r="AV437" s="109"/>
      <c r="AW437" s="109"/>
      <c r="AX437" s="109"/>
      <c r="AY437" s="109"/>
      <c r="AZ437" s="109"/>
      <c r="BA437" s="109"/>
      <c r="BB437" s="109"/>
      <c r="BC437" s="109"/>
      <c r="BD437" s="130"/>
      <c r="BE437" s="175"/>
      <c r="BF437" s="109"/>
      <c r="BG437" s="109"/>
      <c r="BH437" s="109"/>
      <c r="BI437" s="109"/>
      <c r="BJ437" s="109"/>
      <c r="BK437" s="109"/>
      <c r="BL437" s="109"/>
      <c r="BM437" s="109"/>
      <c r="BN437" s="109"/>
      <c r="BO437" s="109"/>
      <c r="BP437" s="130"/>
      <c r="BQ437" s="109"/>
    </row>
    <row r="438" spans="1:69" s="37" customFormat="1" ht="15.75" customHeight="1" x14ac:dyDescent="0.25">
      <c r="A438" s="234"/>
      <c r="B438" s="109"/>
      <c r="C438" s="109"/>
      <c r="D438" s="130"/>
      <c r="E438" s="126"/>
      <c r="F438" s="109"/>
      <c r="G438" s="130"/>
      <c r="H438" s="109"/>
      <c r="I438" s="130"/>
      <c r="J438" s="109"/>
      <c r="K438" s="109"/>
      <c r="L438" s="109"/>
      <c r="M438" s="109"/>
      <c r="N438" s="109"/>
      <c r="O438" s="109"/>
      <c r="P438" s="109"/>
      <c r="Q438" s="109"/>
      <c r="R438" s="44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  <c r="AO438" s="130"/>
      <c r="AP438" s="109"/>
      <c r="AQ438" s="109"/>
      <c r="AR438" s="109"/>
      <c r="AS438" s="109"/>
      <c r="AT438" s="109"/>
      <c r="AU438" s="109"/>
      <c r="AV438" s="109"/>
      <c r="AW438" s="109"/>
      <c r="AX438" s="109"/>
      <c r="AY438" s="109"/>
      <c r="AZ438" s="109"/>
      <c r="BA438" s="109"/>
      <c r="BB438" s="109"/>
      <c r="BC438" s="109"/>
      <c r="BD438" s="130"/>
      <c r="BE438" s="175"/>
      <c r="BF438" s="109"/>
      <c r="BG438" s="109"/>
      <c r="BH438" s="109"/>
      <c r="BI438" s="109"/>
      <c r="BJ438" s="109"/>
      <c r="BK438" s="109"/>
      <c r="BL438" s="109"/>
      <c r="BM438" s="109"/>
      <c r="BN438" s="109"/>
      <c r="BO438" s="109"/>
      <c r="BP438" s="130"/>
      <c r="BQ438" s="109"/>
    </row>
    <row r="439" spans="1:69" s="37" customFormat="1" x14ac:dyDescent="0.25">
      <c r="A439" s="234"/>
      <c r="B439" s="109"/>
      <c r="C439" s="109"/>
      <c r="D439" s="130"/>
      <c r="E439" s="126"/>
      <c r="F439" s="109"/>
      <c r="G439" s="130"/>
      <c r="H439" s="109"/>
      <c r="I439" s="130"/>
      <c r="J439" s="109"/>
      <c r="K439" s="109"/>
      <c r="L439" s="109"/>
      <c r="M439" s="109"/>
      <c r="N439" s="109"/>
      <c r="O439" s="109"/>
      <c r="P439" s="109"/>
      <c r="Q439" s="109"/>
      <c r="R439" s="44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  <c r="AO439" s="130"/>
      <c r="AP439" s="109"/>
      <c r="AQ439" s="109"/>
      <c r="AR439" s="109"/>
      <c r="AS439" s="109"/>
      <c r="AT439" s="109"/>
      <c r="AU439" s="109"/>
      <c r="AV439" s="109"/>
      <c r="AW439" s="109"/>
      <c r="AX439" s="109"/>
      <c r="AY439" s="109"/>
      <c r="AZ439" s="109"/>
      <c r="BA439" s="109"/>
      <c r="BB439" s="109"/>
      <c r="BC439" s="109"/>
      <c r="BD439" s="130"/>
      <c r="BE439" s="175"/>
      <c r="BF439" s="109"/>
      <c r="BG439" s="109"/>
      <c r="BH439" s="109"/>
      <c r="BI439" s="109"/>
      <c r="BJ439" s="109"/>
      <c r="BK439" s="109"/>
      <c r="BL439" s="109"/>
      <c r="BM439" s="109"/>
      <c r="BN439" s="109"/>
      <c r="BO439" s="109"/>
      <c r="BP439" s="130"/>
      <c r="BQ439" s="109"/>
    </row>
    <row r="440" spans="1:69" s="37" customFormat="1" ht="15.75" customHeight="1" x14ac:dyDescent="0.25">
      <c r="A440" s="234"/>
      <c r="B440" s="109"/>
      <c r="C440" s="109"/>
      <c r="D440" s="130"/>
      <c r="E440" s="126"/>
      <c r="F440" s="109"/>
      <c r="G440" s="130"/>
      <c r="H440" s="109"/>
      <c r="I440" s="130"/>
      <c r="J440" s="109"/>
      <c r="K440" s="109"/>
      <c r="L440" s="109"/>
      <c r="M440" s="109"/>
      <c r="N440" s="109"/>
      <c r="O440" s="109"/>
      <c r="P440" s="109"/>
      <c r="Q440" s="109"/>
      <c r="R440" s="44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/>
      <c r="AM440" s="109"/>
      <c r="AN440" s="109"/>
      <c r="AO440" s="130"/>
      <c r="AP440" s="109"/>
      <c r="AQ440" s="109"/>
      <c r="AR440" s="109"/>
      <c r="AS440" s="109"/>
      <c r="AT440" s="109"/>
      <c r="AU440" s="109"/>
      <c r="AV440" s="109"/>
      <c r="AW440" s="109"/>
      <c r="AX440" s="109"/>
      <c r="AY440" s="109"/>
      <c r="AZ440" s="109"/>
      <c r="BA440" s="109"/>
      <c r="BB440" s="109"/>
      <c r="BC440" s="109"/>
      <c r="BD440" s="130"/>
      <c r="BE440" s="175"/>
      <c r="BF440" s="109"/>
      <c r="BG440" s="109"/>
      <c r="BH440" s="109"/>
      <c r="BI440" s="109"/>
      <c r="BJ440" s="109"/>
      <c r="BK440" s="109"/>
      <c r="BL440" s="109"/>
      <c r="BM440" s="109"/>
      <c r="BN440" s="109"/>
      <c r="BO440" s="109"/>
      <c r="BP440" s="130"/>
      <c r="BQ440" s="109"/>
    </row>
    <row r="441" spans="1:69" s="37" customFormat="1" x14ac:dyDescent="0.25">
      <c r="A441" s="234"/>
      <c r="B441" s="109"/>
      <c r="C441" s="109"/>
      <c r="D441" s="130"/>
      <c r="E441" s="126"/>
      <c r="F441" s="109"/>
      <c r="G441" s="130"/>
      <c r="H441" s="109"/>
      <c r="I441" s="130"/>
      <c r="J441" s="109"/>
      <c r="K441" s="109"/>
      <c r="L441" s="109"/>
      <c r="M441" s="109"/>
      <c r="N441" s="109"/>
      <c r="O441" s="109"/>
      <c r="P441" s="109"/>
      <c r="Q441" s="109"/>
      <c r="R441" s="44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  <c r="AO441" s="130"/>
      <c r="AP441" s="109"/>
      <c r="AQ441" s="109"/>
      <c r="AR441" s="109"/>
      <c r="AS441" s="109"/>
      <c r="AT441" s="109"/>
      <c r="AU441" s="109"/>
      <c r="AV441" s="109"/>
      <c r="AW441" s="109"/>
      <c r="AX441" s="109"/>
      <c r="AY441" s="109"/>
      <c r="AZ441" s="109"/>
      <c r="BA441" s="109"/>
      <c r="BB441" s="109"/>
      <c r="BC441" s="109"/>
      <c r="BD441" s="130"/>
      <c r="BE441" s="175"/>
      <c r="BF441" s="109"/>
      <c r="BG441" s="109"/>
      <c r="BH441" s="109"/>
      <c r="BI441" s="109"/>
      <c r="BJ441" s="109"/>
      <c r="BK441" s="109"/>
      <c r="BL441" s="109"/>
      <c r="BM441" s="109"/>
      <c r="BN441" s="109"/>
      <c r="BO441" s="109"/>
      <c r="BP441" s="130"/>
      <c r="BQ441" s="109"/>
    </row>
    <row r="442" spans="1:69" s="37" customFormat="1" ht="15.75" customHeight="1" x14ac:dyDescent="0.25">
      <c r="A442" s="234"/>
      <c r="B442" s="109"/>
      <c r="C442" s="109"/>
      <c r="D442" s="130"/>
      <c r="E442" s="126"/>
      <c r="F442" s="109"/>
      <c r="G442" s="130"/>
      <c r="H442" s="109"/>
      <c r="I442" s="130"/>
      <c r="J442" s="109"/>
      <c r="K442" s="109"/>
      <c r="L442" s="109"/>
      <c r="M442" s="109"/>
      <c r="N442" s="109"/>
      <c r="O442" s="109"/>
      <c r="P442" s="109"/>
      <c r="Q442" s="109"/>
      <c r="R442" s="44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/>
      <c r="AM442" s="109"/>
      <c r="AN442" s="109"/>
      <c r="AO442" s="130"/>
      <c r="AP442" s="109"/>
      <c r="AQ442" s="109"/>
      <c r="AR442" s="109"/>
      <c r="AS442" s="109"/>
      <c r="AT442" s="109"/>
      <c r="AU442" s="109"/>
      <c r="AV442" s="109"/>
      <c r="AW442" s="109"/>
      <c r="AX442" s="109"/>
      <c r="AY442" s="109"/>
      <c r="AZ442" s="109"/>
      <c r="BA442" s="109"/>
      <c r="BB442" s="109"/>
      <c r="BC442" s="109"/>
      <c r="BD442" s="130"/>
      <c r="BE442" s="175"/>
      <c r="BF442" s="109"/>
      <c r="BG442" s="109"/>
      <c r="BH442" s="109"/>
      <c r="BI442" s="109"/>
      <c r="BJ442" s="109"/>
      <c r="BK442" s="109"/>
      <c r="BL442" s="109"/>
      <c r="BM442" s="109"/>
      <c r="BN442" s="109"/>
      <c r="BO442" s="109"/>
      <c r="BP442" s="130"/>
      <c r="BQ442" s="109"/>
    </row>
    <row r="443" spans="1:69" s="37" customFormat="1" x14ac:dyDescent="0.25">
      <c r="A443" s="234"/>
      <c r="B443" s="109"/>
      <c r="C443" s="109"/>
      <c r="D443" s="130"/>
      <c r="E443" s="126"/>
      <c r="F443" s="109"/>
      <c r="G443" s="130"/>
      <c r="H443" s="109"/>
      <c r="I443" s="130"/>
      <c r="J443" s="109"/>
      <c r="K443" s="109"/>
      <c r="L443" s="109"/>
      <c r="M443" s="109"/>
      <c r="N443" s="109"/>
      <c r="O443" s="109"/>
      <c r="P443" s="109"/>
      <c r="Q443" s="109"/>
      <c r="R443" s="44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09"/>
      <c r="AM443" s="109"/>
      <c r="AN443" s="109"/>
      <c r="AO443" s="130"/>
      <c r="AP443" s="109"/>
      <c r="AQ443" s="109"/>
      <c r="AR443" s="109"/>
      <c r="AS443" s="109"/>
      <c r="AT443" s="109"/>
      <c r="AU443" s="109"/>
      <c r="AV443" s="109"/>
      <c r="AW443" s="109"/>
      <c r="AX443" s="109"/>
      <c r="AY443" s="109"/>
      <c r="AZ443" s="109"/>
      <c r="BA443" s="109"/>
      <c r="BB443" s="109"/>
      <c r="BC443" s="109"/>
      <c r="BD443" s="130"/>
      <c r="BE443" s="175"/>
      <c r="BF443" s="109"/>
      <c r="BG443" s="109"/>
      <c r="BH443" s="109"/>
      <c r="BI443" s="109"/>
      <c r="BJ443" s="109"/>
      <c r="BK443" s="109"/>
      <c r="BL443" s="109"/>
      <c r="BM443" s="109"/>
      <c r="BN443" s="109"/>
      <c r="BO443" s="109"/>
      <c r="BP443" s="130"/>
      <c r="BQ443" s="109"/>
    </row>
    <row r="444" spans="1:69" s="37" customFormat="1" ht="15.75" customHeight="1" x14ac:dyDescent="0.25">
      <c r="A444" s="234"/>
      <c r="B444" s="109"/>
      <c r="C444" s="109"/>
      <c r="D444" s="130"/>
      <c r="E444" s="126"/>
      <c r="F444" s="109"/>
      <c r="G444" s="130"/>
      <c r="H444" s="109"/>
      <c r="I444" s="130"/>
      <c r="J444" s="109"/>
      <c r="K444" s="109"/>
      <c r="L444" s="109"/>
      <c r="M444" s="109"/>
      <c r="N444" s="109"/>
      <c r="O444" s="109"/>
      <c r="P444" s="109"/>
      <c r="Q444" s="109"/>
      <c r="R444" s="44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  <c r="AO444" s="130"/>
      <c r="AP444" s="109"/>
      <c r="AQ444" s="109"/>
      <c r="AR444" s="109"/>
      <c r="AS444" s="109"/>
      <c r="AT444" s="109"/>
      <c r="AU444" s="109"/>
      <c r="AV444" s="109"/>
      <c r="AW444" s="109"/>
      <c r="AX444" s="109"/>
      <c r="AY444" s="109"/>
      <c r="AZ444" s="109"/>
      <c r="BA444" s="109"/>
      <c r="BB444" s="109"/>
      <c r="BC444" s="109"/>
      <c r="BD444" s="130"/>
      <c r="BE444" s="175"/>
      <c r="BF444" s="109"/>
      <c r="BG444" s="109"/>
      <c r="BH444" s="109"/>
      <c r="BI444" s="109"/>
      <c r="BJ444" s="109"/>
      <c r="BK444" s="109"/>
      <c r="BL444" s="109"/>
      <c r="BM444" s="109"/>
      <c r="BN444" s="109"/>
      <c r="BO444" s="109"/>
      <c r="BP444" s="130"/>
      <c r="BQ444" s="109"/>
    </row>
    <row r="445" spans="1:69" s="37" customFormat="1" x14ac:dyDescent="0.25">
      <c r="A445" s="234"/>
      <c r="B445" s="109"/>
      <c r="C445" s="109"/>
      <c r="D445" s="130"/>
      <c r="E445" s="126"/>
      <c r="F445" s="109"/>
      <c r="G445" s="130"/>
      <c r="H445" s="109"/>
      <c r="I445" s="130"/>
      <c r="J445" s="109"/>
      <c r="K445" s="109"/>
      <c r="L445" s="109"/>
      <c r="M445" s="109"/>
      <c r="N445" s="109"/>
      <c r="O445" s="109"/>
      <c r="P445" s="109"/>
      <c r="Q445" s="109"/>
      <c r="R445" s="44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30"/>
      <c r="AP445" s="109"/>
      <c r="AQ445" s="109"/>
      <c r="AR445" s="109"/>
      <c r="AS445" s="109"/>
      <c r="AT445" s="109"/>
      <c r="AU445" s="109"/>
      <c r="AV445" s="109"/>
      <c r="AW445" s="109"/>
      <c r="AX445" s="109"/>
      <c r="AY445" s="109"/>
      <c r="AZ445" s="109"/>
      <c r="BA445" s="109"/>
      <c r="BB445" s="109"/>
      <c r="BC445" s="109"/>
      <c r="BD445" s="130"/>
      <c r="BE445" s="175"/>
      <c r="BF445" s="109"/>
      <c r="BG445" s="109"/>
      <c r="BH445" s="109"/>
      <c r="BI445" s="109"/>
      <c r="BJ445" s="109"/>
      <c r="BK445" s="109"/>
      <c r="BL445" s="109"/>
      <c r="BM445" s="109"/>
      <c r="BN445" s="109"/>
      <c r="BO445" s="109"/>
      <c r="BP445" s="130"/>
      <c r="BQ445" s="109"/>
    </row>
    <row r="446" spans="1:69" s="37" customFormat="1" ht="15.75" customHeight="1" x14ac:dyDescent="0.25">
      <c r="A446" s="234"/>
      <c r="B446" s="109"/>
      <c r="C446" s="109"/>
      <c r="D446" s="130"/>
      <c r="E446" s="126"/>
      <c r="F446" s="109"/>
      <c r="G446" s="130"/>
      <c r="H446" s="109"/>
      <c r="I446" s="130"/>
      <c r="J446" s="109"/>
      <c r="K446" s="109"/>
      <c r="L446" s="109"/>
      <c r="M446" s="109"/>
      <c r="N446" s="109"/>
      <c r="O446" s="109"/>
      <c r="P446" s="109"/>
      <c r="Q446" s="109"/>
      <c r="R446" s="44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30"/>
      <c r="AP446" s="109"/>
      <c r="AQ446" s="109"/>
      <c r="AR446" s="109"/>
      <c r="AS446" s="109"/>
      <c r="AT446" s="109"/>
      <c r="AU446" s="109"/>
      <c r="AV446" s="109"/>
      <c r="AW446" s="109"/>
      <c r="AX446" s="109"/>
      <c r="AY446" s="109"/>
      <c r="AZ446" s="109"/>
      <c r="BA446" s="109"/>
      <c r="BB446" s="109"/>
      <c r="BC446" s="109"/>
      <c r="BD446" s="130"/>
      <c r="BE446" s="175"/>
      <c r="BF446" s="109"/>
      <c r="BG446" s="109"/>
      <c r="BH446" s="109"/>
      <c r="BI446" s="109"/>
      <c r="BJ446" s="109"/>
      <c r="BK446" s="109"/>
      <c r="BL446" s="109"/>
      <c r="BM446" s="109"/>
      <c r="BN446" s="109"/>
      <c r="BO446" s="109"/>
      <c r="BP446" s="130"/>
      <c r="BQ446" s="109"/>
    </row>
    <row r="447" spans="1:69" s="37" customFormat="1" x14ac:dyDescent="0.25">
      <c r="A447" s="234"/>
      <c r="B447" s="109"/>
      <c r="C447" s="109"/>
      <c r="D447" s="130"/>
      <c r="E447" s="126"/>
      <c r="F447" s="109"/>
      <c r="G447" s="130"/>
      <c r="H447" s="109"/>
      <c r="I447" s="130"/>
      <c r="J447" s="109"/>
      <c r="K447" s="109"/>
      <c r="L447" s="109"/>
      <c r="M447" s="109"/>
      <c r="N447" s="109"/>
      <c r="O447" s="109"/>
      <c r="P447" s="109"/>
      <c r="Q447" s="109"/>
      <c r="R447" s="44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30"/>
      <c r="AP447" s="109"/>
      <c r="AQ447" s="109"/>
      <c r="AR447" s="109"/>
      <c r="AS447" s="109"/>
      <c r="AT447" s="109"/>
      <c r="AU447" s="109"/>
      <c r="AV447" s="109"/>
      <c r="AW447" s="109"/>
      <c r="AX447" s="109"/>
      <c r="AY447" s="109"/>
      <c r="AZ447" s="109"/>
      <c r="BA447" s="109"/>
      <c r="BB447" s="109"/>
      <c r="BC447" s="109"/>
      <c r="BD447" s="130"/>
      <c r="BE447" s="175"/>
      <c r="BF447" s="109"/>
      <c r="BG447" s="109"/>
      <c r="BH447" s="109"/>
      <c r="BI447" s="109"/>
      <c r="BJ447" s="109"/>
      <c r="BK447" s="109"/>
      <c r="BL447" s="109"/>
      <c r="BM447" s="109"/>
      <c r="BN447" s="109"/>
      <c r="BO447" s="109"/>
      <c r="BP447" s="130"/>
      <c r="BQ447" s="109"/>
    </row>
    <row r="448" spans="1:69" s="37" customFormat="1" ht="15.75" customHeight="1" x14ac:dyDescent="0.25">
      <c r="A448" s="234"/>
      <c r="B448" s="109"/>
      <c r="C448" s="109"/>
      <c r="D448" s="130"/>
      <c r="E448" s="126"/>
      <c r="F448" s="109"/>
      <c r="G448" s="130"/>
      <c r="H448" s="109"/>
      <c r="I448" s="130"/>
      <c r="J448" s="109"/>
      <c r="K448" s="109"/>
      <c r="L448" s="109"/>
      <c r="M448" s="109"/>
      <c r="N448" s="109"/>
      <c r="O448" s="109"/>
      <c r="P448" s="109"/>
      <c r="Q448" s="109"/>
      <c r="R448" s="44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30"/>
      <c r="AP448" s="109"/>
      <c r="AQ448" s="109"/>
      <c r="AR448" s="109"/>
      <c r="AS448" s="109"/>
      <c r="AT448" s="109"/>
      <c r="AU448" s="109"/>
      <c r="AV448" s="109"/>
      <c r="AW448" s="109"/>
      <c r="AX448" s="109"/>
      <c r="AY448" s="109"/>
      <c r="AZ448" s="109"/>
      <c r="BA448" s="109"/>
      <c r="BB448" s="109"/>
      <c r="BC448" s="109"/>
      <c r="BD448" s="130"/>
      <c r="BE448" s="175"/>
      <c r="BF448" s="109"/>
      <c r="BG448" s="109"/>
      <c r="BH448" s="109"/>
      <c r="BI448" s="109"/>
      <c r="BJ448" s="109"/>
      <c r="BK448" s="109"/>
      <c r="BL448" s="109"/>
      <c r="BM448" s="109"/>
      <c r="BN448" s="109"/>
      <c r="BO448" s="109"/>
      <c r="BP448" s="130"/>
      <c r="BQ448" s="109"/>
    </row>
    <row r="449" spans="1:69" s="37" customFormat="1" x14ac:dyDescent="0.25">
      <c r="A449" s="234"/>
      <c r="B449" s="109"/>
      <c r="C449" s="109"/>
      <c r="D449" s="130"/>
      <c r="E449" s="126"/>
      <c r="F449" s="109"/>
      <c r="G449" s="130"/>
      <c r="H449" s="109"/>
      <c r="I449" s="130"/>
      <c r="J449" s="109"/>
      <c r="K449" s="109"/>
      <c r="L449" s="109"/>
      <c r="M449" s="109"/>
      <c r="N449" s="109"/>
      <c r="O449" s="109"/>
      <c r="P449" s="109"/>
      <c r="Q449" s="109"/>
      <c r="R449" s="44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  <c r="AO449" s="130"/>
      <c r="AP449" s="109"/>
      <c r="AQ449" s="109"/>
      <c r="AR449" s="109"/>
      <c r="AS449" s="109"/>
      <c r="AT449" s="109"/>
      <c r="AU449" s="109"/>
      <c r="AV449" s="109"/>
      <c r="AW449" s="109"/>
      <c r="AX449" s="109"/>
      <c r="AY449" s="109"/>
      <c r="AZ449" s="109"/>
      <c r="BA449" s="109"/>
      <c r="BB449" s="109"/>
      <c r="BC449" s="109"/>
      <c r="BD449" s="130"/>
      <c r="BE449" s="175"/>
      <c r="BF449" s="109"/>
      <c r="BG449" s="109"/>
      <c r="BH449" s="109"/>
      <c r="BI449" s="109"/>
      <c r="BJ449" s="109"/>
      <c r="BK449" s="109"/>
      <c r="BL449" s="109"/>
      <c r="BM449" s="109"/>
      <c r="BN449" s="109"/>
      <c r="BO449" s="109"/>
      <c r="BP449" s="130"/>
      <c r="BQ449" s="109"/>
    </row>
    <row r="450" spans="1:69" s="37" customFormat="1" ht="15.75" customHeight="1" x14ac:dyDescent="0.25">
      <c r="A450" s="234"/>
      <c r="B450" s="109"/>
      <c r="C450" s="109"/>
      <c r="D450" s="130"/>
      <c r="E450" s="126"/>
      <c r="F450" s="109"/>
      <c r="G450" s="130"/>
      <c r="H450" s="109"/>
      <c r="I450" s="130"/>
      <c r="J450" s="109"/>
      <c r="K450" s="109"/>
      <c r="L450" s="109"/>
      <c r="M450" s="109"/>
      <c r="N450" s="109"/>
      <c r="O450" s="109"/>
      <c r="P450" s="109"/>
      <c r="Q450" s="109"/>
      <c r="R450" s="44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  <c r="AO450" s="130"/>
      <c r="AP450" s="109"/>
      <c r="AQ450" s="109"/>
      <c r="AR450" s="109"/>
      <c r="AS450" s="109"/>
      <c r="AT450" s="109"/>
      <c r="AU450" s="109"/>
      <c r="AV450" s="109"/>
      <c r="AW450" s="109"/>
      <c r="AX450" s="109"/>
      <c r="AY450" s="109"/>
      <c r="AZ450" s="109"/>
      <c r="BA450" s="109"/>
      <c r="BB450" s="109"/>
      <c r="BC450" s="109"/>
      <c r="BD450" s="130"/>
      <c r="BE450" s="175"/>
      <c r="BF450" s="109"/>
      <c r="BG450" s="109"/>
      <c r="BH450" s="109"/>
      <c r="BI450" s="109"/>
      <c r="BJ450" s="109"/>
      <c r="BK450" s="109"/>
      <c r="BL450" s="109"/>
      <c r="BM450" s="109"/>
      <c r="BN450" s="109"/>
      <c r="BO450" s="109"/>
      <c r="BP450" s="130"/>
      <c r="BQ450" s="109"/>
    </row>
    <row r="451" spans="1:69" s="37" customFormat="1" x14ac:dyDescent="0.25">
      <c r="A451" s="234"/>
      <c r="B451" s="109"/>
      <c r="C451" s="109"/>
      <c r="D451" s="130"/>
      <c r="E451" s="126"/>
      <c r="F451" s="109"/>
      <c r="G451" s="130"/>
      <c r="H451" s="109"/>
      <c r="I451" s="130"/>
      <c r="J451" s="109"/>
      <c r="K451" s="109"/>
      <c r="L451" s="109"/>
      <c r="M451" s="109"/>
      <c r="N451" s="109"/>
      <c r="O451" s="109"/>
      <c r="P451" s="109"/>
      <c r="Q451" s="109"/>
      <c r="R451" s="44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30"/>
      <c r="AP451" s="109"/>
      <c r="AQ451" s="109"/>
      <c r="AR451" s="109"/>
      <c r="AS451" s="109"/>
      <c r="AT451" s="109"/>
      <c r="AU451" s="109"/>
      <c r="AV451" s="109"/>
      <c r="AW451" s="109"/>
      <c r="AX451" s="109"/>
      <c r="AY451" s="109"/>
      <c r="AZ451" s="109"/>
      <c r="BA451" s="109"/>
      <c r="BB451" s="109"/>
      <c r="BC451" s="109"/>
      <c r="BD451" s="130"/>
      <c r="BE451" s="175"/>
      <c r="BF451" s="109"/>
      <c r="BG451" s="109"/>
      <c r="BH451" s="109"/>
      <c r="BI451" s="109"/>
      <c r="BJ451" s="109"/>
      <c r="BK451" s="109"/>
      <c r="BL451" s="109"/>
      <c r="BM451" s="109"/>
      <c r="BN451" s="109"/>
      <c r="BO451" s="109"/>
      <c r="BP451" s="130"/>
      <c r="BQ451" s="109"/>
    </row>
    <row r="452" spans="1:69" s="37" customFormat="1" ht="15.75" customHeight="1" x14ac:dyDescent="0.25">
      <c r="A452" s="234"/>
      <c r="B452" s="109"/>
      <c r="C452" s="109"/>
      <c r="D452" s="130"/>
      <c r="E452" s="126"/>
      <c r="F452" s="109"/>
      <c r="G452" s="130"/>
      <c r="H452" s="109"/>
      <c r="I452" s="130"/>
      <c r="J452" s="109"/>
      <c r="K452" s="109"/>
      <c r="L452" s="109"/>
      <c r="M452" s="109"/>
      <c r="N452" s="109"/>
      <c r="O452" s="109"/>
      <c r="P452" s="109"/>
      <c r="Q452" s="109"/>
      <c r="R452" s="44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  <c r="AO452" s="130"/>
      <c r="AP452" s="109"/>
      <c r="AQ452" s="109"/>
      <c r="AR452" s="109"/>
      <c r="AS452" s="109"/>
      <c r="AT452" s="109"/>
      <c r="AU452" s="109"/>
      <c r="AV452" s="109"/>
      <c r="AW452" s="109"/>
      <c r="AX452" s="109"/>
      <c r="AY452" s="109"/>
      <c r="AZ452" s="109"/>
      <c r="BA452" s="109"/>
      <c r="BB452" s="109"/>
      <c r="BC452" s="109"/>
      <c r="BD452" s="130"/>
      <c r="BE452" s="175"/>
      <c r="BF452" s="109"/>
      <c r="BG452" s="109"/>
      <c r="BH452" s="109"/>
      <c r="BI452" s="109"/>
      <c r="BJ452" s="109"/>
      <c r="BK452" s="109"/>
      <c r="BL452" s="109"/>
      <c r="BM452" s="109"/>
      <c r="BN452" s="109"/>
      <c r="BO452" s="109"/>
      <c r="BP452" s="130"/>
      <c r="BQ452" s="109"/>
    </row>
    <row r="453" spans="1:69" s="37" customFormat="1" x14ac:dyDescent="0.25">
      <c r="A453" s="234"/>
      <c r="B453" s="109"/>
      <c r="C453" s="109"/>
      <c r="D453" s="130"/>
      <c r="E453" s="126"/>
      <c r="F453" s="109"/>
      <c r="G453" s="130"/>
      <c r="H453" s="109"/>
      <c r="I453" s="130"/>
      <c r="J453" s="109"/>
      <c r="K453" s="109"/>
      <c r="L453" s="109"/>
      <c r="M453" s="109"/>
      <c r="N453" s="109"/>
      <c r="O453" s="109"/>
      <c r="P453" s="109"/>
      <c r="Q453" s="109"/>
      <c r="R453" s="44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  <c r="AO453" s="130"/>
      <c r="AP453" s="109"/>
      <c r="AQ453" s="109"/>
      <c r="AR453" s="109"/>
      <c r="AS453" s="109"/>
      <c r="AT453" s="109"/>
      <c r="AU453" s="109"/>
      <c r="AV453" s="109"/>
      <c r="AW453" s="109"/>
      <c r="AX453" s="109"/>
      <c r="AY453" s="109"/>
      <c r="AZ453" s="109"/>
      <c r="BA453" s="109"/>
      <c r="BB453" s="109"/>
      <c r="BC453" s="109"/>
      <c r="BD453" s="130"/>
      <c r="BE453" s="175"/>
      <c r="BF453" s="109"/>
      <c r="BG453" s="109"/>
      <c r="BH453" s="109"/>
      <c r="BI453" s="109"/>
      <c r="BJ453" s="109"/>
      <c r="BK453" s="109"/>
      <c r="BL453" s="109"/>
      <c r="BM453" s="109"/>
      <c r="BN453" s="109"/>
      <c r="BO453" s="109"/>
      <c r="BP453" s="130"/>
      <c r="BQ453" s="109"/>
    </row>
    <row r="454" spans="1:69" s="37" customFormat="1" ht="15.75" customHeight="1" x14ac:dyDescent="0.25">
      <c r="A454" s="234"/>
      <c r="B454" s="109"/>
      <c r="C454" s="109"/>
      <c r="D454" s="130"/>
      <c r="E454" s="126"/>
      <c r="F454" s="109"/>
      <c r="G454" s="130"/>
      <c r="H454" s="109"/>
      <c r="I454" s="130"/>
      <c r="J454" s="109"/>
      <c r="K454" s="109"/>
      <c r="L454" s="109"/>
      <c r="M454" s="109"/>
      <c r="N454" s="109"/>
      <c r="O454" s="109"/>
      <c r="P454" s="109"/>
      <c r="Q454" s="109"/>
      <c r="R454" s="44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  <c r="AO454" s="130"/>
      <c r="AP454" s="109"/>
      <c r="AQ454" s="109"/>
      <c r="AR454" s="109"/>
      <c r="AS454" s="109"/>
      <c r="AT454" s="109"/>
      <c r="AU454" s="109"/>
      <c r="AV454" s="109"/>
      <c r="AW454" s="109"/>
      <c r="AX454" s="109"/>
      <c r="AY454" s="109"/>
      <c r="AZ454" s="109"/>
      <c r="BA454" s="109"/>
      <c r="BB454" s="109"/>
      <c r="BC454" s="109"/>
      <c r="BD454" s="130"/>
      <c r="BE454" s="175"/>
      <c r="BF454" s="109"/>
      <c r="BG454" s="109"/>
      <c r="BH454" s="109"/>
      <c r="BI454" s="109"/>
      <c r="BJ454" s="109"/>
      <c r="BK454" s="109"/>
      <c r="BL454" s="109"/>
      <c r="BM454" s="109"/>
      <c r="BN454" s="109"/>
      <c r="BO454" s="109"/>
      <c r="BP454" s="130"/>
      <c r="BQ454" s="109"/>
    </row>
    <row r="455" spans="1:69" s="37" customFormat="1" x14ac:dyDescent="0.25">
      <c r="A455" s="234"/>
      <c r="B455" s="109"/>
      <c r="C455" s="109"/>
      <c r="D455" s="130"/>
      <c r="E455" s="126"/>
      <c r="F455" s="109"/>
      <c r="G455" s="130"/>
      <c r="H455" s="109"/>
      <c r="I455" s="130"/>
      <c r="J455" s="109"/>
      <c r="K455" s="109"/>
      <c r="L455" s="109"/>
      <c r="M455" s="109"/>
      <c r="N455" s="109"/>
      <c r="O455" s="109"/>
      <c r="P455" s="109"/>
      <c r="Q455" s="109"/>
      <c r="R455" s="44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  <c r="AO455" s="130"/>
      <c r="AP455" s="109"/>
      <c r="AQ455" s="109"/>
      <c r="AR455" s="109"/>
      <c r="AS455" s="109"/>
      <c r="AT455" s="109"/>
      <c r="AU455" s="109"/>
      <c r="AV455" s="109"/>
      <c r="AW455" s="109"/>
      <c r="AX455" s="109"/>
      <c r="AY455" s="109"/>
      <c r="AZ455" s="109"/>
      <c r="BA455" s="109"/>
      <c r="BB455" s="109"/>
      <c r="BC455" s="109"/>
      <c r="BD455" s="130"/>
      <c r="BE455" s="175"/>
      <c r="BF455" s="109"/>
      <c r="BG455" s="109"/>
      <c r="BH455" s="109"/>
      <c r="BI455" s="109"/>
      <c r="BJ455" s="109"/>
      <c r="BK455" s="109"/>
      <c r="BL455" s="109"/>
      <c r="BM455" s="109"/>
      <c r="BN455" s="109"/>
      <c r="BO455" s="109"/>
      <c r="BP455" s="130"/>
      <c r="BQ455" s="109"/>
    </row>
    <row r="456" spans="1:69" s="37" customFormat="1" ht="15.75" customHeight="1" x14ac:dyDescent="0.25">
      <c r="A456" s="234"/>
      <c r="B456" s="109"/>
      <c r="C456" s="109"/>
      <c r="D456" s="130"/>
      <c r="E456" s="126"/>
      <c r="F456" s="109"/>
      <c r="G456" s="130"/>
      <c r="H456" s="109"/>
      <c r="I456" s="130"/>
      <c r="J456" s="109"/>
      <c r="K456" s="109"/>
      <c r="L456" s="109"/>
      <c r="M456" s="109"/>
      <c r="N456" s="109"/>
      <c r="O456" s="109"/>
      <c r="P456" s="109"/>
      <c r="Q456" s="109"/>
      <c r="R456" s="44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30"/>
      <c r="AP456" s="109"/>
      <c r="AQ456" s="109"/>
      <c r="AR456" s="109"/>
      <c r="AS456" s="109"/>
      <c r="AT456" s="109"/>
      <c r="AU456" s="109"/>
      <c r="AV456" s="109"/>
      <c r="AW456" s="109"/>
      <c r="AX456" s="109"/>
      <c r="AY456" s="109"/>
      <c r="AZ456" s="109"/>
      <c r="BA456" s="109"/>
      <c r="BB456" s="109"/>
      <c r="BC456" s="109"/>
      <c r="BD456" s="130"/>
      <c r="BE456" s="175"/>
      <c r="BF456" s="109"/>
      <c r="BG456" s="109"/>
      <c r="BH456" s="109"/>
      <c r="BI456" s="109"/>
      <c r="BJ456" s="109"/>
      <c r="BK456" s="109"/>
      <c r="BL456" s="109"/>
      <c r="BM456" s="109"/>
      <c r="BN456" s="109"/>
      <c r="BO456" s="109"/>
      <c r="BP456" s="130"/>
      <c r="BQ456" s="109"/>
    </row>
    <row r="457" spans="1:69" s="37" customFormat="1" x14ac:dyDescent="0.25">
      <c r="A457" s="234"/>
      <c r="B457" s="109"/>
      <c r="C457" s="109"/>
      <c r="D457" s="130"/>
      <c r="E457" s="126"/>
      <c r="F457" s="109"/>
      <c r="G457" s="130"/>
      <c r="H457" s="109"/>
      <c r="I457" s="130"/>
      <c r="J457" s="109"/>
      <c r="K457" s="109"/>
      <c r="L457" s="109"/>
      <c r="M457" s="109"/>
      <c r="N457" s="109"/>
      <c r="O457" s="109"/>
      <c r="P457" s="109"/>
      <c r="Q457" s="109"/>
      <c r="R457" s="44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30"/>
      <c r="AP457" s="109"/>
      <c r="AQ457" s="109"/>
      <c r="AR457" s="109"/>
      <c r="AS457" s="109"/>
      <c r="AT457" s="109"/>
      <c r="AU457" s="109"/>
      <c r="AV457" s="109"/>
      <c r="AW457" s="109"/>
      <c r="AX457" s="109"/>
      <c r="AY457" s="109"/>
      <c r="AZ457" s="109"/>
      <c r="BA457" s="109"/>
      <c r="BB457" s="109"/>
      <c r="BC457" s="109"/>
      <c r="BD457" s="130"/>
      <c r="BE457" s="175"/>
      <c r="BF457" s="109"/>
      <c r="BG457" s="109"/>
      <c r="BH457" s="109"/>
      <c r="BI457" s="109"/>
      <c r="BJ457" s="109"/>
      <c r="BK457" s="109"/>
      <c r="BL457" s="109"/>
      <c r="BM457" s="109"/>
      <c r="BN457" s="109"/>
      <c r="BO457" s="109"/>
      <c r="BP457" s="130"/>
      <c r="BQ457" s="109"/>
    </row>
    <row r="458" spans="1:69" s="37" customFormat="1" ht="15.75" customHeight="1" x14ac:dyDescent="0.25">
      <c r="A458" s="234"/>
      <c r="B458" s="109"/>
      <c r="C458" s="109"/>
      <c r="D458" s="130"/>
      <c r="E458" s="126"/>
      <c r="F458" s="109"/>
      <c r="G458" s="130"/>
      <c r="H458" s="109"/>
      <c r="I458" s="130"/>
      <c r="J458" s="109"/>
      <c r="K458" s="109"/>
      <c r="L458" s="109"/>
      <c r="M458" s="109"/>
      <c r="N458" s="109"/>
      <c r="O458" s="109"/>
      <c r="P458" s="109"/>
      <c r="Q458" s="109"/>
      <c r="R458" s="44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30"/>
      <c r="AP458" s="109"/>
      <c r="AQ458" s="109"/>
      <c r="AR458" s="109"/>
      <c r="AS458" s="109"/>
      <c r="AT458" s="109"/>
      <c r="AU458" s="109"/>
      <c r="AV458" s="109"/>
      <c r="AW458" s="109"/>
      <c r="AX458" s="109"/>
      <c r="AY458" s="109"/>
      <c r="AZ458" s="109"/>
      <c r="BA458" s="109"/>
      <c r="BB458" s="109"/>
      <c r="BC458" s="109"/>
      <c r="BD458" s="130"/>
      <c r="BE458" s="175"/>
      <c r="BF458" s="109"/>
      <c r="BG458" s="109"/>
      <c r="BH458" s="109"/>
      <c r="BI458" s="109"/>
      <c r="BJ458" s="109"/>
      <c r="BK458" s="109"/>
      <c r="BL458" s="109"/>
      <c r="BM458" s="109"/>
      <c r="BN458" s="109"/>
      <c r="BO458" s="109"/>
      <c r="BP458" s="130"/>
      <c r="BQ458" s="109"/>
    </row>
    <row r="459" spans="1:69" s="37" customFormat="1" x14ac:dyDescent="0.25">
      <c r="A459" s="234"/>
      <c r="B459" s="109"/>
      <c r="C459" s="109"/>
      <c r="D459" s="130"/>
      <c r="E459" s="126"/>
      <c r="F459" s="109"/>
      <c r="G459" s="130"/>
      <c r="H459" s="109"/>
      <c r="I459" s="130"/>
      <c r="J459" s="109"/>
      <c r="K459" s="109"/>
      <c r="L459" s="109"/>
      <c r="M459" s="109"/>
      <c r="N459" s="109"/>
      <c r="O459" s="109"/>
      <c r="P459" s="109"/>
      <c r="Q459" s="109"/>
      <c r="R459" s="44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30"/>
      <c r="AP459" s="109"/>
      <c r="AQ459" s="109"/>
      <c r="AR459" s="109"/>
      <c r="AS459" s="109"/>
      <c r="AT459" s="109"/>
      <c r="AU459" s="109"/>
      <c r="AV459" s="109"/>
      <c r="AW459" s="109"/>
      <c r="AX459" s="109"/>
      <c r="AY459" s="109"/>
      <c r="AZ459" s="109"/>
      <c r="BA459" s="109"/>
      <c r="BB459" s="109"/>
      <c r="BC459" s="109"/>
      <c r="BD459" s="130"/>
      <c r="BE459" s="175"/>
      <c r="BF459" s="109"/>
      <c r="BG459" s="109"/>
      <c r="BH459" s="109"/>
      <c r="BI459" s="109"/>
      <c r="BJ459" s="109"/>
      <c r="BK459" s="109"/>
      <c r="BL459" s="109"/>
      <c r="BM459" s="109"/>
      <c r="BN459" s="109"/>
      <c r="BO459" s="109"/>
      <c r="BP459" s="130"/>
      <c r="BQ459" s="109"/>
    </row>
    <row r="460" spans="1:69" s="37" customFormat="1" ht="15.75" customHeight="1" x14ac:dyDescent="0.25">
      <c r="A460" s="234"/>
      <c r="B460" s="109"/>
      <c r="C460" s="109"/>
      <c r="D460" s="130"/>
      <c r="E460" s="126"/>
      <c r="F460" s="109"/>
      <c r="G460" s="130"/>
      <c r="H460" s="109"/>
      <c r="I460" s="130"/>
      <c r="J460" s="109"/>
      <c r="K460" s="109"/>
      <c r="L460" s="109"/>
      <c r="M460" s="109"/>
      <c r="N460" s="109"/>
      <c r="O460" s="109"/>
      <c r="P460" s="109"/>
      <c r="Q460" s="109"/>
      <c r="R460" s="44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30"/>
      <c r="AP460" s="109"/>
      <c r="AQ460" s="109"/>
      <c r="AR460" s="109"/>
      <c r="AS460" s="109"/>
      <c r="AT460" s="109"/>
      <c r="AU460" s="109"/>
      <c r="AV460" s="109"/>
      <c r="AW460" s="109"/>
      <c r="AX460" s="109"/>
      <c r="AY460" s="109"/>
      <c r="AZ460" s="109"/>
      <c r="BA460" s="109"/>
      <c r="BB460" s="109"/>
      <c r="BC460" s="109"/>
      <c r="BD460" s="130"/>
      <c r="BE460" s="175"/>
      <c r="BF460" s="109"/>
      <c r="BG460" s="109"/>
      <c r="BH460" s="109"/>
      <c r="BI460" s="109"/>
      <c r="BJ460" s="109"/>
      <c r="BK460" s="109"/>
      <c r="BL460" s="109"/>
      <c r="BM460" s="109"/>
      <c r="BN460" s="109"/>
      <c r="BO460" s="109"/>
      <c r="BP460" s="130"/>
      <c r="BQ460" s="109"/>
    </row>
    <row r="461" spans="1:69" s="37" customFormat="1" x14ac:dyDescent="0.25">
      <c r="A461" s="234"/>
      <c r="B461" s="109"/>
      <c r="C461" s="109"/>
      <c r="D461" s="130"/>
      <c r="E461" s="126"/>
      <c r="F461" s="109"/>
      <c r="G461" s="130"/>
      <c r="H461" s="109"/>
      <c r="I461" s="130"/>
      <c r="J461" s="109"/>
      <c r="K461" s="109"/>
      <c r="L461" s="109"/>
      <c r="M461" s="109"/>
      <c r="N461" s="109"/>
      <c r="O461" s="109"/>
      <c r="P461" s="109"/>
      <c r="Q461" s="109"/>
      <c r="R461" s="44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30"/>
      <c r="AP461" s="109"/>
      <c r="AQ461" s="109"/>
      <c r="AR461" s="109"/>
      <c r="AS461" s="109"/>
      <c r="AT461" s="109"/>
      <c r="AU461" s="109"/>
      <c r="AV461" s="109"/>
      <c r="AW461" s="109"/>
      <c r="AX461" s="109"/>
      <c r="AY461" s="109"/>
      <c r="AZ461" s="109"/>
      <c r="BA461" s="109"/>
      <c r="BB461" s="109"/>
      <c r="BC461" s="109"/>
      <c r="BD461" s="130"/>
      <c r="BE461" s="175"/>
      <c r="BF461" s="109"/>
      <c r="BG461" s="109"/>
      <c r="BH461" s="109"/>
      <c r="BI461" s="109"/>
      <c r="BJ461" s="109"/>
      <c r="BK461" s="109"/>
      <c r="BL461" s="109"/>
      <c r="BM461" s="109"/>
      <c r="BN461" s="109"/>
      <c r="BO461" s="109"/>
      <c r="BP461" s="130"/>
      <c r="BQ461" s="109"/>
    </row>
    <row r="462" spans="1:69" s="37" customFormat="1" ht="15.75" customHeight="1" x14ac:dyDescent="0.25">
      <c r="A462" s="234"/>
      <c r="B462" s="109"/>
      <c r="C462" s="109"/>
      <c r="D462" s="130"/>
      <c r="E462" s="126"/>
      <c r="F462" s="109"/>
      <c r="G462" s="130"/>
      <c r="H462" s="109"/>
      <c r="I462" s="130"/>
      <c r="J462" s="109"/>
      <c r="K462" s="109"/>
      <c r="L462" s="109"/>
      <c r="M462" s="109"/>
      <c r="N462" s="109"/>
      <c r="O462" s="109"/>
      <c r="P462" s="109"/>
      <c r="Q462" s="109"/>
      <c r="R462" s="44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30"/>
      <c r="AP462" s="109"/>
      <c r="AQ462" s="109"/>
      <c r="AR462" s="109"/>
      <c r="AS462" s="109"/>
      <c r="AT462" s="109"/>
      <c r="AU462" s="109"/>
      <c r="AV462" s="109"/>
      <c r="AW462" s="109"/>
      <c r="AX462" s="109"/>
      <c r="AY462" s="109"/>
      <c r="AZ462" s="109"/>
      <c r="BA462" s="109"/>
      <c r="BB462" s="109"/>
      <c r="BC462" s="109"/>
      <c r="BD462" s="130"/>
      <c r="BE462" s="175"/>
      <c r="BF462" s="109"/>
      <c r="BG462" s="109"/>
      <c r="BH462" s="109"/>
      <c r="BI462" s="109"/>
      <c r="BJ462" s="109"/>
      <c r="BK462" s="109"/>
      <c r="BL462" s="109"/>
      <c r="BM462" s="109"/>
      <c r="BN462" s="109"/>
      <c r="BO462" s="109"/>
      <c r="BP462" s="130"/>
      <c r="BQ462" s="109"/>
    </row>
    <row r="463" spans="1:69" s="37" customFormat="1" x14ac:dyDescent="0.25">
      <c r="A463" s="234"/>
      <c r="B463" s="109"/>
      <c r="C463" s="109"/>
      <c r="D463" s="130"/>
      <c r="E463" s="126"/>
      <c r="F463" s="109"/>
      <c r="G463" s="130"/>
      <c r="H463" s="109"/>
      <c r="I463" s="130"/>
      <c r="J463" s="109"/>
      <c r="K463" s="109"/>
      <c r="L463" s="109"/>
      <c r="M463" s="109"/>
      <c r="N463" s="109"/>
      <c r="O463" s="109"/>
      <c r="P463" s="109"/>
      <c r="Q463" s="109"/>
      <c r="R463" s="44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30"/>
      <c r="AP463" s="109"/>
      <c r="AQ463" s="109"/>
      <c r="AR463" s="109"/>
      <c r="AS463" s="109"/>
      <c r="AT463" s="109"/>
      <c r="AU463" s="109"/>
      <c r="AV463" s="109"/>
      <c r="AW463" s="109"/>
      <c r="AX463" s="109"/>
      <c r="AY463" s="109"/>
      <c r="AZ463" s="109"/>
      <c r="BA463" s="109"/>
      <c r="BB463" s="109"/>
      <c r="BC463" s="109"/>
      <c r="BD463" s="130"/>
      <c r="BE463" s="175"/>
      <c r="BF463" s="109"/>
      <c r="BG463" s="109"/>
      <c r="BH463" s="109"/>
      <c r="BI463" s="109"/>
      <c r="BJ463" s="109"/>
      <c r="BK463" s="109"/>
      <c r="BL463" s="109"/>
      <c r="BM463" s="109"/>
      <c r="BN463" s="109"/>
      <c r="BO463" s="109"/>
      <c r="BP463" s="130"/>
      <c r="BQ463" s="109"/>
    </row>
    <row r="464" spans="1:69" s="37" customFormat="1" ht="15.75" customHeight="1" x14ac:dyDescent="0.25">
      <c r="A464" s="234"/>
      <c r="B464" s="109"/>
      <c r="C464" s="109"/>
      <c r="D464" s="130"/>
      <c r="E464" s="126"/>
      <c r="F464" s="109"/>
      <c r="G464" s="130"/>
      <c r="H464" s="109"/>
      <c r="I464" s="130"/>
      <c r="J464" s="109"/>
      <c r="K464" s="109"/>
      <c r="L464" s="109"/>
      <c r="M464" s="109"/>
      <c r="N464" s="109"/>
      <c r="O464" s="109"/>
      <c r="P464" s="109"/>
      <c r="Q464" s="109"/>
      <c r="R464" s="44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  <c r="AO464" s="130"/>
      <c r="AP464" s="109"/>
      <c r="AQ464" s="109"/>
      <c r="AR464" s="109"/>
      <c r="AS464" s="109"/>
      <c r="AT464" s="109"/>
      <c r="AU464" s="109"/>
      <c r="AV464" s="109"/>
      <c r="AW464" s="109"/>
      <c r="AX464" s="109"/>
      <c r="AY464" s="109"/>
      <c r="AZ464" s="109"/>
      <c r="BA464" s="109"/>
      <c r="BB464" s="109"/>
      <c r="BC464" s="109"/>
      <c r="BD464" s="130"/>
      <c r="BE464" s="175"/>
      <c r="BF464" s="109"/>
      <c r="BG464" s="109"/>
      <c r="BH464" s="109"/>
      <c r="BI464" s="109"/>
      <c r="BJ464" s="109"/>
      <c r="BK464" s="109"/>
      <c r="BL464" s="109"/>
      <c r="BM464" s="109"/>
      <c r="BN464" s="109"/>
      <c r="BO464" s="109"/>
      <c r="BP464" s="130"/>
      <c r="BQ464" s="109"/>
    </row>
    <row r="465" spans="1:69" s="37" customFormat="1" x14ac:dyDescent="0.25">
      <c r="A465" s="234"/>
      <c r="B465" s="109"/>
      <c r="C465" s="109"/>
      <c r="D465" s="130"/>
      <c r="E465" s="126"/>
      <c r="F465" s="109"/>
      <c r="G465" s="130"/>
      <c r="H465" s="109"/>
      <c r="I465" s="130"/>
      <c r="J465" s="109"/>
      <c r="K465" s="109"/>
      <c r="L465" s="109"/>
      <c r="M465" s="109"/>
      <c r="N465" s="109"/>
      <c r="O465" s="109"/>
      <c r="P465" s="109"/>
      <c r="Q465" s="109"/>
      <c r="R465" s="44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30"/>
      <c r="AP465" s="109"/>
      <c r="AQ465" s="109"/>
      <c r="AR465" s="109"/>
      <c r="AS465" s="109"/>
      <c r="AT465" s="109"/>
      <c r="AU465" s="109"/>
      <c r="AV465" s="109"/>
      <c r="AW465" s="109"/>
      <c r="AX465" s="109"/>
      <c r="AY465" s="109"/>
      <c r="AZ465" s="109"/>
      <c r="BA465" s="109"/>
      <c r="BB465" s="109"/>
      <c r="BC465" s="109"/>
      <c r="BD465" s="130"/>
      <c r="BE465" s="175"/>
      <c r="BF465" s="109"/>
      <c r="BG465" s="109"/>
      <c r="BH465" s="109"/>
      <c r="BI465" s="109"/>
      <c r="BJ465" s="109"/>
      <c r="BK465" s="109"/>
      <c r="BL465" s="109"/>
      <c r="BM465" s="109"/>
      <c r="BN465" s="109"/>
      <c r="BO465" s="109"/>
      <c r="BP465" s="130"/>
      <c r="BQ465" s="109"/>
    </row>
    <row r="466" spans="1:69" s="37" customFormat="1" ht="15.75" customHeight="1" x14ac:dyDescent="0.25">
      <c r="A466" s="234"/>
      <c r="B466" s="109"/>
      <c r="C466" s="109"/>
      <c r="D466" s="130"/>
      <c r="E466" s="126"/>
      <c r="F466" s="109"/>
      <c r="G466" s="130"/>
      <c r="H466" s="109"/>
      <c r="I466" s="130"/>
      <c r="J466" s="109"/>
      <c r="K466" s="109"/>
      <c r="L466" s="109"/>
      <c r="M466" s="109"/>
      <c r="N466" s="109"/>
      <c r="O466" s="109"/>
      <c r="P466" s="109"/>
      <c r="Q466" s="109"/>
      <c r="R466" s="44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30"/>
      <c r="AP466" s="109"/>
      <c r="AQ466" s="109"/>
      <c r="AR466" s="109"/>
      <c r="AS466" s="109"/>
      <c r="AT466" s="109"/>
      <c r="AU466" s="109"/>
      <c r="AV466" s="109"/>
      <c r="AW466" s="109"/>
      <c r="AX466" s="109"/>
      <c r="AY466" s="109"/>
      <c r="AZ466" s="109"/>
      <c r="BA466" s="109"/>
      <c r="BB466" s="109"/>
      <c r="BC466" s="109"/>
      <c r="BD466" s="130"/>
      <c r="BE466" s="175"/>
      <c r="BF466" s="109"/>
      <c r="BG466" s="109"/>
      <c r="BH466" s="109"/>
      <c r="BI466" s="109"/>
      <c r="BJ466" s="109"/>
      <c r="BK466" s="109"/>
      <c r="BL466" s="109"/>
      <c r="BM466" s="109"/>
      <c r="BN466" s="109"/>
      <c r="BO466" s="109"/>
      <c r="BP466" s="130"/>
      <c r="BQ466" s="109"/>
    </row>
    <row r="467" spans="1:69" s="37" customFormat="1" x14ac:dyDescent="0.25">
      <c r="A467" s="234"/>
      <c r="B467" s="109"/>
      <c r="C467" s="109"/>
      <c r="D467" s="130"/>
      <c r="E467" s="126"/>
      <c r="F467" s="109"/>
      <c r="G467" s="130"/>
      <c r="H467" s="109"/>
      <c r="I467" s="130"/>
      <c r="J467" s="109"/>
      <c r="K467" s="109"/>
      <c r="L467" s="109"/>
      <c r="M467" s="109"/>
      <c r="N467" s="109"/>
      <c r="O467" s="109"/>
      <c r="P467" s="109"/>
      <c r="Q467" s="109"/>
      <c r="R467" s="44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30"/>
      <c r="AP467" s="109"/>
      <c r="AQ467" s="109"/>
      <c r="AR467" s="109"/>
      <c r="AS467" s="109"/>
      <c r="AT467" s="109"/>
      <c r="AU467" s="109"/>
      <c r="AV467" s="109"/>
      <c r="AW467" s="109"/>
      <c r="AX467" s="109"/>
      <c r="AY467" s="109"/>
      <c r="AZ467" s="109"/>
      <c r="BA467" s="109"/>
      <c r="BB467" s="109"/>
      <c r="BC467" s="109"/>
      <c r="BD467" s="130"/>
      <c r="BE467" s="175"/>
      <c r="BF467" s="109"/>
      <c r="BG467" s="109"/>
      <c r="BH467" s="109"/>
      <c r="BI467" s="109"/>
      <c r="BJ467" s="109"/>
      <c r="BK467" s="109"/>
      <c r="BL467" s="109"/>
      <c r="BM467" s="109"/>
      <c r="BN467" s="109"/>
      <c r="BO467" s="109"/>
      <c r="BP467" s="130"/>
      <c r="BQ467" s="109"/>
    </row>
    <row r="468" spans="1:69" s="37" customFormat="1" ht="15.75" customHeight="1" x14ac:dyDescent="0.25">
      <c r="A468" s="234"/>
      <c r="B468" s="109"/>
      <c r="C468" s="109"/>
      <c r="D468" s="130"/>
      <c r="E468" s="126"/>
      <c r="F468" s="109"/>
      <c r="G468" s="130"/>
      <c r="H468" s="109"/>
      <c r="I468" s="130"/>
      <c r="J468" s="109"/>
      <c r="K468" s="109"/>
      <c r="L468" s="109"/>
      <c r="M468" s="109"/>
      <c r="N468" s="109"/>
      <c r="O468" s="109"/>
      <c r="P468" s="109"/>
      <c r="Q468" s="109"/>
      <c r="R468" s="44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30"/>
      <c r="AP468" s="109"/>
      <c r="AQ468" s="109"/>
      <c r="AR468" s="109"/>
      <c r="AS468" s="109"/>
      <c r="AT468" s="109"/>
      <c r="AU468" s="109"/>
      <c r="AV468" s="109"/>
      <c r="AW468" s="109"/>
      <c r="AX468" s="109"/>
      <c r="AY468" s="109"/>
      <c r="AZ468" s="109"/>
      <c r="BA468" s="109"/>
      <c r="BB468" s="109"/>
      <c r="BC468" s="109"/>
      <c r="BD468" s="130"/>
      <c r="BE468" s="175"/>
      <c r="BF468" s="109"/>
      <c r="BG468" s="109"/>
      <c r="BH468" s="109"/>
      <c r="BI468" s="109"/>
      <c r="BJ468" s="109"/>
      <c r="BK468" s="109"/>
      <c r="BL468" s="109"/>
      <c r="BM468" s="109"/>
      <c r="BN468" s="109"/>
      <c r="BO468" s="109"/>
      <c r="BP468" s="130"/>
      <c r="BQ468" s="109"/>
    </row>
    <row r="469" spans="1:69" s="37" customFormat="1" x14ac:dyDescent="0.25">
      <c r="A469" s="234"/>
      <c r="B469" s="109"/>
      <c r="C469" s="109"/>
      <c r="D469" s="130"/>
      <c r="E469" s="126"/>
      <c r="F469" s="109"/>
      <c r="G469" s="130"/>
      <c r="H469" s="109"/>
      <c r="I469" s="130"/>
      <c r="J469" s="109"/>
      <c r="K469" s="109"/>
      <c r="L469" s="109"/>
      <c r="M469" s="109"/>
      <c r="N469" s="109"/>
      <c r="O469" s="109"/>
      <c r="P469" s="109"/>
      <c r="Q469" s="109"/>
      <c r="R469" s="44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30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09"/>
      <c r="AZ469" s="109"/>
      <c r="BA469" s="109"/>
      <c r="BB469" s="109"/>
      <c r="BC469" s="109"/>
      <c r="BD469" s="130"/>
      <c r="BE469" s="175"/>
      <c r="BF469" s="109"/>
      <c r="BG469" s="109"/>
      <c r="BH469" s="109"/>
      <c r="BI469" s="109"/>
      <c r="BJ469" s="109"/>
      <c r="BK469" s="109"/>
      <c r="BL469" s="109"/>
      <c r="BM469" s="109"/>
      <c r="BN469" s="109"/>
      <c r="BO469" s="109"/>
      <c r="BP469" s="130"/>
      <c r="BQ469" s="109"/>
    </row>
    <row r="470" spans="1:69" s="37" customFormat="1" ht="15.75" customHeight="1" x14ac:dyDescent="0.25">
      <c r="A470" s="234"/>
      <c r="B470" s="109"/>
      <c r="C470" s="109"/>
      <c r="D470" s="130"/>
      <c r="E470" s="126"/>
      <c r="F470" s="109"/>
      <c r="G470" s="130"/>
      <c r="H470" s="109"/>
      <c r="I470" s="130"/>
      <c r="J470" s="109"/>
      <c r="K470" s="109"/>
      <c r="L470" s="109"/>
      <c r="M470" s="109"/>
      <c r="N470" s="109"/>
      <c r="O470" s="109"/>
      <c r="P470" s="109"/>
      <c r="Q470" s="109"/>
      <c r="R470" s="44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30"/>
      <c r="AP470" s="109"/>
      <c r="AQ470" s="109"/>
      <c r="AR470" s="109"/>
      <c r="AS470" s="109"/>
      <c r="AT470" s="109"/>
      <c r="AU470" s="109"/>
      <c r="AV470" s="109"/>
      <c r="AW470" s="109"/>
      <c r="AX470" s="109"/>
      <c r="AY470" s="109"/>
      <c r="AZ470" s="109"/>
      <c r="BA470" s="109"/>
      <c r="BB470" s="109"/>
      <c r="BC470" s="109"/>
      <c r="BD470" s="130"/>
      <c r="BE470" s="175"/>
      <c r="BF470" s="109"/>
      <c r="BG470" s="109"/>
      <c r="BH470" s="109"/>
      <c r="BI470" s="109"/>
      <c r="BJ470" s="109"/>
      <c r="BK470" s="109"/>
      <c r="BL470" s="109"/>
      <c r="BM470" s="109"/>
      <c r="BN470" s="109"/>
      <c r="BO470" s="109"/>
      <c r="BP470" s="130"/>
      <c r="BQ470" s="109"/>
    </row>
    <row r="471" spans="1:69" s="37" customFormat="1" x14ac:dyDescent="0.25">
      <c r="A471" s="234"/>
      <c r="B471" s="109"/>
      <c r="C471" s="109"/>
      <c r="D471" s="130"/>
      <c r="E471" s="126"/>
      <c r="F471" s="109"/>
      <c r="G471" s="130"/>
      <c r="H471" s="109"/>
      <c r="I471" s="130"/>
      <c r="J471" s="109"/>
      <c r="K471" s="109"/>
      <c r="L471" s="109"/>
      <c r="M471" s="109"/>
      <c r="N471" s="109"/>
      <c r="O471" s="109"/>
      <c r="P471" s="109"/>
      <c r="Q471" s="109"/>
      <c r="R471" s="44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30"/>
      <c r="AP471" s="109"/>
      <c r="AQ471" s="109"/>
      <c r="AR471" s="109"/>
      <c r="AS471" s="109"/>
      <c r="AT471" s="109"/>
      <c r="AU471" s="109"/>
      <c r="AV471" s="109"/>
      <c r="AW471" s="109"/>
      <c r="AX471" s="109"/>
      <c r="AY471" s="109"/>
      <c r="AZ471" s="109"/>
      <c r="BA471" s="109"/>
      <c r="BB471" s="109"/>
      <c r="BC471" s="109"/>
      <c r="BD471" s="130"/>
      <c r="BE471" s="175"/>
      <c r="BF471" s="109"/>
      <c r="BG471" s="109"/>
      <c r="BH471" s="109"/>
      <c r="BI471" s="109"/>
      <c r="BJ471" s="109"/>
      <c r="BK471" s="109"/>
      <c r="BL471" s="109"/>
      <c r="BM471" s="109"/>
      <c r="BN471" s="109"/>
      <c r="BO471" s="109"/>
      <c r="BP471" s="130"/>
      <c r="BQ471" s="109"/>
    </row>
    <row r="472" spans="1:69" s="37" customFormat="1" ht="15.75" customHeight="1" x14ac:dyDescent="0.25">
      <c r="A472" s="234"/>
      <c r="B472" s="109"/>
      <c r="C472" s="109"/>
      <c r="D472" s="130"/>
      <c r="E472" s="126"/>
      <c r="F472" s="109"/>
      <c r="G472" s="130"/>
      <c r="H472" s="109"/>
      <c r="I472" s="130"/>
      <c r="J472" s="109"/>
      <c r="K472" s="109"/>
      <c r="L472" s="109"/>
      <c r="M472" s="109"/>
      <c r="N472" s="109"/>
      <c r="O472" s="109"/>
      <c r="P472" s="109"/>
      <c r="Q472" s="109"/>
      <c r="R472" s="44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30"/>
      <c r="AP472" s="109"/>
      <c r="AQ472" s="109"/>
      <c r="AR472" s="109"/>
      <c r="AS472" s="109"/>
      <c r="AT472" s="109"/>
      <c r="AU472" s="109"/>
      <c r="AV472" s="109"/>
      <c r="AW472" s="109"/>
      <c r="AX472" s="109"/>
      <c r="AY472" s="109"/>
      <c r="AZ472" s="109"/>
      <c r="BA472" s="109"/>
      <c r="BB472" s="109"/>
      <c r="BC472" s="109"/>
      <c r="BD472" s="130"/>
      <c r="BE472" s="175"/>
      <c r="BF472" s="109"/>
      <c r="BG472" s="109"/>
      <c r="BH472" s="109"/>
      <c r="BI472" s="109"/>
      <c r="BJ472" s="109"/>
      <c r="BK472" s="109"/>
      <c r="BL472" s="109"/>
      <c r="BM472" s="109"/>
      <c r="BN472" s="109"/>
      <c r="BO472" s="109"/>
      <c r="BP472" s="130"/>
      <c r="BQ472" s="109"/>
    </row>
    <row r="473" spans="1:69" s="37" customFormat="1" x14ac:dyDescent="0.25">
      <c r="A473" s="234"/>
      <c r="B473" s="109"/>
      <c r="C473" s="109"/>
      <c r="D473" s="130"/>
      <c r="E473" s="126"/>
      <c r="F473" s="109"/>
      <c r="G473" s="130"/>
      <c r="H473" s="109"/>
      <c r="I473" s="130"/>
      <c r="J473" s="109"/>
      <c r="K473" s="109"/>
      <c r="L473" s="109"/>
      <c r="M473" s="109"/>
      <c r="N473" s="109"/>
      <c r="O473" s="109"/>
      <c r="P473" s="109"/>
      <c r="Q473" s="109"/>
      <c r="R473" s="44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30"/>
      <c r="AP473" s="109"/>
      <c r="AQ473" s="109"/>
      <c r="AR473" s="109"/>
      <c r="AS473" s="109"/>
      <c r="AT473" s="109"/>
      <c r="AU473" s="109"/>
      <c r="AV473" s="109"/>
      <c r="AW473" s="109"/>
      <c r="AX473" s="109"/>
      <c r="AY473" s="109"/>
      <c r="AZ473" s="109"/>
      <c r="BA473" s="109"/>
      <c r="BB473" s="109"/>
      <c r="BC473" s="109"/>
      <c r="BD473" s="130"/>
      <c r="BE473" s="175"/>
      <c r="BF473" s="109"/>
      <c r="BG473" s="109"/>
      <c r="BH473" s="109"/>
      <c r="BI473" s="109"/>
      <c r="BJ473" s="109"/>
      <c r="BK473" s="109"/>
      <c r="BL473" s="109"/>
      <c r="BM473" s="109"/>
      <c r="BN473" s="109"/>
      <c r="BO473" s="109"/>
      <c r="BP473" s="130"/>
      <c r="BQ473" s="109"/>
    </row>
    <row r="474" spans="1:69" s="37" customFormat="1" ht="15.75" customHeight="1" x14ac:dyDescent="0.25">
      <c r="A474" s="234"/>
      <c r="B474" s="109"/>
      <c r="C474" s="109"/>
      <c r="D474" s="130"/>
      <c r="E474" s="126"/>
      <c r="F474" s="109"/>
      <c r="G474" s="130"/>
      <c r="H474" s="109"/>
      <c r="I474" s="130"/>
      <c r="J474" s="109"/>
      <c r="K474" s="109"/>
      <c r="L474" s="109"/>
      <c r="M474" s="109"/>
      <c r="N474" s="109"/>
      <c r="O474" s="109"/>
      <c r="P474" s="109"/>
      <c r="Q474" s="109"/>
      <c r="R474" s="44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30"/>
      <c r="AP474" s="109"/>
      <c r="AQ474" s="109"/>
      <c r="AR474" s="109"/>
      <c r="AS474" s="109"/>
      <c r="AT474" s="109"/>
      <c r="AU474" s="109"/>
      <c r="AV474" s="109"/>
      <c r="AW474" s="109"/>
      <c r="AX474" s="109"/>
      <c r="AY474" s="109"/>
      <c r="AZ474" s="109"/>
      <c r="BA474" s="109"/>
      <c r="BB474" s="109"/>
      <c r="BC474" s="109"/>
      <c r="BD474" s="130"/>
      <c r="BE474" s="175"/>
      <c r="BF474" s="109"/>
      <c r="BG474" s="109"/>
      <c r="BH474" s="109"/>
      <c r="BI474" s="109"/>
      <c r="BJ474" s="109"/>
      <c r="BK474" s="109"/>
      <c r="BL474" s="109"/>
      <c r="BM474" s="109"/>
      <c r="BN474" s="109"/>
      <c r="BO474" s="109"/>
      <c r="BP474" s="130"/>
      <c r="BQ474" s="109"/>
    </row>
    <row r="475" spans="1:69" s="37" customFormat="1" x14ac:dyDescent="0.25">
      <c r="A475" s="234"/>
      <c r="B475" s="109"/>
      <c r="C475" s="109"/>
      <c r="D475" s="130"/>
      <c r="E475" s="126"/>
      <c r="F475" s="109"/>
      <c r="G475" s="130"/>
      <c r="H475" s="109"/>
      <c r="I475" s="130"/>
      <c r="J475" s="109"/>
      <c r="K475" s="109"/>
      <c r="L475" s="109"/>
      <c r="M475" s="109"/>
      <c r="N475" s="109"/>
      <c r="O475" s="109"/>
      <c r="P475" s="109"/>
      <c r="Q475" s="109"/>
      <c r="R475" s="44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  <c r="AO475" s="130"/>
      <c r="AP475" s="109"/>
      <c r="AQ475" s="109"/>
      <c r="AR475" s="109"/>
      <c r="AS475" s="109"/>
      <c r="AT475" s="109"/>
      <c r="AU475" s="109"/>
      <c r="AV475" s="109"/>
      <c r="AW475" s="109"/>
      <c r="AX475" s="109"/>
      <c r="AY475" s="109"/>
      <c r="AZ475" s="109"/>
      <c r="BA475" s="109"/>
      <c r="BB475" s="109"/>
      <c r="BC475" s="109"/>
      <c r="BD475" s="130"/>
      <c r="BE475" s="175"/>
      <c r="BF475" s="109"/>
      <c r="BG475" s="109"/>
      <c r="BH475" s="109"/>
      <c r="BI475" s="109"/>
      <c r="BJ475" s="109"/>
      <c r="BK475" s="109"/>
      <c r="BL475" s="109"/>
      <c r="BM475" s="109"/>
      <c r="BN475" s="109"/>
      <c r="BO475" s="109"/>
      <c r="BP475" s="130"/>
      <c r="BQ475" s="109"/>
    </row>
    <row r="476" spans="1:69" s="37" customFormat="1" ht="15.75" customHeight="1" x14ac:dyDescent="0.25">
      <c r="A476" s="234"/>
      <c r="B476" s="109"/>
      <c r="C476" s="109"/>
      <c r="D476" s="130"/>
      <c r="E476" s="126"/>
      <c r="F476" s="109"/>
      <c r="G476" s="130"/>
      <c r="H476" s="109"/>
      <c r="I476" s="130"/>
      <c r="J476" s="109"/>
      <c r="K476" s="109"/>
      <c r="L476" s="109"/>
      <c r="M476" s="109"/>
      <c r="N476" s="109"/>
      <c r="O476" s="109"/>
      <c r="P476" s="109"/>
      <c r="Q476" s="109"/>
      <c r="R476" s="44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  <c r="AO476" s="130"/>
      <c r="AP476" s="109"/>
      <c r="AQ476" s="109"/>
      <c r="AR476" s="109"/>
      <c r="AS476" s="109"/>
      <c r="AT476" s="109"/>
      <c r="AU476" s="109"/>
      <c r="AV476" s="109"/>
      <c r="AW476" s="109"/>
      <c r="AX476" s="109"/>
      <c r="AY476" s="109"/>
      <c r="AZ476" s="109"/>
      <c r="BA476" s="109"/>
      <c r="BB476" s="109"/>
      <c r="BC476" s="109"/>
      <c r="BD476" s="130"/>
      <c r="BE476" s="175"/>
      <c r="BF476" s="109"/>
      <c r="BG476" s="109"/>
      <c r="BH476" s="109"/>
      <c r="BI476" s="109"/>
      <c r="BJ476" s="109"/>
      <c r="BK476" s="109"/>
      <c r="BL476" s="109"/>
      <c r="BM476" s="109"/>
      <c r="BN476" s="109"/>
      <c r="BO476" s="109"/>
      <c r="BP476" s="130"/>
      <c r="BQ476" s="109"/>
    </row>
    <row r="477" spans="1:69" s="37" customFormat="1" x14ac:dyDescent="0.25">
      <c r="A477" s="234"/>
      <c r="B477" s="109"/>
      <c r="C477" s="109"/>
      <c r="D477" s="130"/>
      <c r="E477" s="126"/>
      <c r="F477" s="109"/>
      <c r="G477" s="130"/>
      <c r="H477" s="109"/>
      <c r="I477" s="130"/>
      <c r="J477" s="109"/>
      <c r="K477" s="109"/>
      <c r="L477" s="109"/>
      <c r="M477" s="109"/>
      <c r="N477" s="109"/>
      <c r="O477" s="109"/>
      <c r="P477" s="109"/>
      <c r="Q477" s="109"/>
      <c r="R477" s="44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30"/>
      <c r="AP477" s="109"/>
      <c r="AQ477" s="109"/>
      <c r="AR477" s="109"/>
      <c r="AS477" s="109"/>
      <c r="AT477" s="109"/>
      <c r="AU477" s="109"/>
      <c r="AV477" s="109"/>
      <c r="AW477" s="109"/>
      <c r="AX477" s="109"/>
      <c r="AY477" s="109"/>
      <c r="AZ477" s="109"/>
      <c r="BA477" s="109"/>
      <c r="BB477" s="109"/>
      <c r="BC477" s="109"/>
      <c r="BD477" s="130"/>
      <c r="BE477" s="175"/>
      <c r="BF477" s="109"/>
      <c r="BG477" s="109"/>
      <c r="BH477" s="109"/>
      <c r="BI477" s="109"/>
      <c r="BJ477" s="109"/>
      <c r="BK477" s="109"/>
      <c r="BL477" s="109"/>
      <c r="BM477" s="109"/>
      <c r="BN477" s="109"/>
      <c r="BO477" s="109"/>
      <c r="BP477" s="130"/>
      <c r="BQ477" s="109"/>
    </row>
    <row r="478" spans="1:69" s="37" customFormat="1" ht="15.75" customHeight="1" x14ac:dyDescent="0.25">
      <c r="A478" s="234"/>
      <c r="B478" s="109"/>
      <c r="C478" s="109"/>
      <c r="D478" s="130"/>
      <c r="E478" s="126"/>
      <c r="F478" s="109"/>
      <c r="G478" s="130"/>
      <c r="H478" s="109"/>
      <c r="I478" s="130"/>
      <c r="J478" s="109"/>
      <c r="K478" s="109"/>
      <c r="L478" s="109"/>
      <c r="M478" s="109"/>
      <c r="N478" s="109"/>
      <c r="O478" s="109"/>
      <c r="P478" s="109"/>
      <c r="Q478" s="109"/>
      <c r="R478" s="44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  <c r="AO478" s="130"/>
      <c r="AP478" s="109"/>
      <c r="AQ478" s="109"/>
      <c r="AR478" s="109"/>
      <c r="AS478" s="109"/>
      <c r="AT478" s="109"/>
      <c r="AU478" s="109"/>
      <c r="AV478" s="109"/>
      <c r="AW478" s="109"/>
      <c r="AX478" s="109"/>
      <c r="AY478" s="109"/>
      <c r="AZ478" s="109"/>
      <c r="BA478" s="109"/>
      <c r="BB478" s="109"/>
      <c r="BC478" s="109"/>
      <c r="BD478" s="130"/>
      <c r="BE478" s="175"/>
      <c r="BF478" s="109"/>
      <c r="BG478" s="109"/>
      <c r="BH478" s="109"/>
      <c r="BI478" s="109"/>
      <c r="BJ478" s="109"/>
      <c r="BK478" s="109"/>
      <c r="BL478" s="109"/>
      <c r="BM478" s="109"/>
      <c r="BN478" s="109"/>
      <c r="BO478" s="109"/>
      <c r="BP478" s="130"/>
      <c r="BQ478" s="109"/>
    </row>
    <row r="479" spans="1:69" s="37" customFormat="1" x14ac:dyDescent="0.25">
      <c r="A479" s="234"/>
      <c r="B479" s="109"/>
      <c r="C479" s="109"/>
      <c r="D479" s="130"/>
      <c r="E479" s="126"/>
      <c r="F479" s="109"/>
      <c r="G479" s="130"/>
      <c r="H479" s="109"/>
      <c r="I479" s="130"/>
      <c r="J479" s="109"/>
      <c r="K479" s="109"/>
      <c r="L479" s="109"/>
      <c r="M479" s="109"/>
      <c r="N479" s="109"/>
      <c r="O479" s="109"/>
      <c r="P479" s="109"/>
      <c r="Q479" s="109"/>
      <c r="R479" s="44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  <c r="AO479" s="130"/>
      <c r="AP479" s="109"/>
      <c r="AQ479" s="109"/>
      <c r="AR479" s="109"/>
      <c r="AS479" s="109"/>
      <c r="AT479" s="109"/>
      <c r="AU479" s="109"/>
      <c r="AV479" s="109"/>
      <c r="AW479" s="109"/>
      <c r="AX479" s="109"/>
      <c r="AY479" s="109"/>
      <c r="AZ479" s="109"/>
      <c r="BA479" s="109"/>
      <c r="BB479" s="109"/>
      <c r="BC479" s="109"/>
      <c r="BD479" s="130"/>
      <c r="BE479" s="175"/>
      <c r="BF479" s="109"/>
      <c r="BG479" s="109"/>
      <c r="BH479" s="109"/>
      <c r="BI479" s="109"/>
      <c r="BJ479" s="109"/>
      <c r="BK479" s="109"/>
      <c r="BL479" s="109"/>
      <c r="BM479" s="109"/>
      <c r="BN479" s="109"/>
      <c r="BO479" s="109"/>
      <c r="BP479" s="130"/>
      <c r="BQ479" s="109"/>
    </row>
    <row r="480" spans="1:69" s="37" customFormat="1" ht="15.75" customHeight="1" x14ac:dyDescent="0.25">
      <c r="A480" s="234"/>
      <c r="B480" s="109"/>
      <c r="C480" s="109"/>
      <c r="D480" s="130"/>
      <c r="E480" s="126"/>
      <c r="F480" s="109"/>
      <c r="G480" s="130"/>
      <c r="H480" s="109"/>
      <c r="I480" s="130"/>
      <c r="J480" s="109"/>
      <c r="K480" s="109"/>
      <c r="L480" s="109"/>
      <c r="M480" s="109"/>
      <c r="N480" s="109"/>
      <c r="O480" s="109"/>
      <c r="P480" s="109"/>
      <c r="Q480" s="109"/>
      <c r="R480" s="44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30"/>
      <c r="AP480" s="109"/>
      <c r="AQ480" s="109"/>
      <c r="AR480" s="109"/>
      <c r="AS480" s="109"/>
      <c r="AT480" s="109"/>
      <c r="AU480" s="109"/>
      <c r="AV480" s="109"/>
      <c r="AW480" s="109"/>
      <c r="AX480" s="109"/>
      <c r="AY480" s="109"/>
      <c r="AZ480" s="109"/>
      <c r="BA480" s="109"/>
      <c r="BB480" s="109"/>
      <c r="BC480" s="109"/>
      <c r="BD480" s="130"/>
      <c r="BE480" s="175"/>
      <c r="BF480" s="109"/>
      <c r="BG480" s="109"/>
      <c r="BH480" s="109"/>
      <c r="BI480" s="109"/>
      <c r="BJ480" s="109"/>
      <c r="BK480" s="109"/>
      <c r="BL480" s="109"/>
      <c r="BM480" s="109"/>
      <c r="BN480" s="109"/>
      <c r="BO480" s="109"/>
      <c r="BP480" s="130"/>
      <c r="BQ480" s="109"/>
    </row>
    <row r="481" spans="1:69" s="37" customFormat="1" x14ac:dyDescent="0.25">
      <c r="A481" s="234"/>
      <c r="B481" s="109"/>
      <c r="C481" s="109"/>
      <c r="D481" s="130"/>
      <c r="E481" s="126"/>
      <c r="F481" s="109"/>
      <c r="G481" s="130"/>
      <c r="H481" s="109"/>
      <c r="I481" s="130"/>
      <c r="J481" s="109"/>
      <c r="K481" s="109"/>
      <c r="L481" s="109"/>
      <c r="M481" s="109"/>
      <c r="N481" s="109"/>
      <c r="O481" s="109"/>
      <c r="P481" s="109"/>
      <c r="Q481" s="109"/>
      <c r="R481" s="44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30"/>
      <c r="AP481" s="109"/>
      <c r="AQ481" s="109"/>
      <c r="AR481" s="109"/>
      <c r="AS481" s="109"/>
      <c r="AT481" s="109"/>
      <c r="AU481" s="109"/>
      <c r="AV481" s="109"/>
      <c r="AW481" s="109"/>
      <c r="AX481" s="109"/>
      <c r="AY481" s="109"/>
      <c r="AZ481" s="109"/>
      <c r="BA481" s="109"/>
      <c r="BB481" s="109"/>
      <c r="BC481" s="109"/>
      <c r="BD481" s="130"/>
      <c r="BE481" s="175"/>
      <c r="BF481" s="109"/>
      <c r="BG481" s="109"/>
      <c r="BH481" s="109"/>
      <c r="BI481" s="109"/>
      <c r="BJ481" s="109"/>
      <c r="BK481" s="109"/>
      <c r="BL481" s="109"/>
      <c r="BM481" s="109"/>
      <c r="BN481" s="109"/>
      <c r="BO481" s="109"/>
      <c r="BP481" s="130"/>
      <c r="BQ481" s="109"/>
    </row>
    <row r="482" spans="1:69" s="37" customFormat="1" ht="15.75" customHeight="1" x14ac:dyDescent="0.25">
      <c r="A482" s="234"/>
      <c r="B482" s="109"/>
      <c r="C482" s="109"/>
      <c r="D482" s="130"/>
      <c r="E482" s="126"/>
      <c r="F482" s="109"/>
      <c r="G482" s="130"/>
      <c r="H482" s="109"/>
      <c r="I482" s="130"/>
      <c r="J482" s="109"/>
      <c r="K482" s="109"/>
      <c r="L482" s="109"/>
      <c r="M482" s="109"/>
      <c r="N482" s="109"/>
      <c r="O482" s="109"/>
      <c r="P482" s="109"/>
      <c r="Q482" s="109"/>
      <c r="R482" s="44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30"/>
      <c r="AP482" s="109"/>
      <c r="AQ482" s="109"/>
      <c r="AR482" s="109"/>
      <c r="AS482" s="109"/>
      <c r="AT482" s="109"/>
      <c r="AU482" s="109"/>
      <c r="AV482" s="109"/>
      <c r="AW482" s="109"/>
      <c r="AX482" s="109"/>
      <c r="AY482" s="109"/>
      <c r="AZ482" s="109"/>
      <c r="BA482" s="109"/>
      <c r="BB482" s="109"/>
      <c r="BC482" s="109"/>
      <c r="BD482" s="130"/>
      <c r="BE482" s="175"/>
      <c r="BF482" s="109"/>
      <c r="BG482" s="109"/>
      <c r="BH482" s="109"/>
      <c r="BI482" s="109"/>
      <c r="BJ482" s="109"/>
      <c r="BK482" s="109"/>
      <c r="BL482" s="109"/>
      <c r="BM482" s="109"/>
      <c r="BN482" s="109"/>
      <c r="BO482" s="109"/>
      <c r="BP482" s="130"/>
      <c r="BQ482" s="109"/>
    </row>
    <row r="483" spans="1:69" s="37" customFormat="1" x14ac:dyDescent="0.25">
      <c r="A483" s="234"/>
      <c r="B483" s="109"/>
      <c r="C483" s="109"/>
      <c r="D483" s="130"/>
      <c r="E483" s="126"/>
      <c r="F483" s="109"/>
      <c r="G483" s="130"/>
      <c r="H483" s="109"/>
      <c r="I483" s="130"/>
      <c r="J483" s="109"/>
      <c r="K483" s="109"/>
      <c r="L483" s="109"/>
      <c r="M483" s="109"/>
      <c r="N483" s="109"/>
      <c r="O483" s="109"/>
      <c r="P483" s="109"/>
      <c r="Q483" s="109"/>
      <c r="R483" s="44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30"/>
      <c r="AP483" s="109"/>
      <c r="AQ483" s="109"/>
      <c r="AR483" s="109"/>
      <c r="AS483" s="109"/>
      <c r="AT483" s="109"/>
      <c r="AU483" s="109"/>
      <c r="AV483" s="109"/>
      <c r="AW483" s="109"/>
      <c r="AX483" s="109"/>
      <c r="AY483" s="109"/>
      <c r="AZ483" s="109"/>
      <c r="BA483" s="109"/>
      <c r="BB483" s="109"/>
      <c r="BC483" s="109"/>
      <c r="BD483" s="130"/>
      <c r="BE483" s="175"/>
      <c r="BF483" s="109"/>
      <c r="BG483" s="109"/>
      <c r="BH483" s="109"/>
      <c r="BI483" s="109"/>
      <c r="BJ483" s="109"/>
      <c r="BK483" s="109"/>
      <c r="BL483" s="109"/>
      <c r="BM483" s="109"/>
      <c r="BN483" s="109"/>
      <c r="BO483" s="109"/>
      <c r="BP483" s="130"/>
      <c r="BQ483" s="109"/>
    </row>
    <row r="484" spans="1:69" s="37" customFormat="1" ht="15.75" customHeight="1" x14ac:dyDescent="0.25">
      <c r="A484" s="234"/>
      <c r="B484" s="109"/>
      <c r="C484" s="109"/>
      <c r="D484" s="130"/>
      <c r="E484" s="126"/>
      <c r="F484" s="109"/>
      <c r="G484" s="130"/>
      <c r="H484" s="109"/>
      <c r="I484" s="130"/>
      <c r="J484" s="109"/>
      <c r="K484" s="109"/>
      <c r="L484" s="109"/>
      <c r="M484" s="109"/>
      <c r="N484" s="109"/>
      <c r="O484" s="109"/>
      <c r="P484" s="109"/>
      <c r="Q484" s="109"/>
      <c r="R484" s="44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30"/>
      <c r="AP484" s="109"/>
      <c r="AQ484" s="109"/>
      <c r="AR484" s="109"/>
      <c r="AS484" s="109"/>
      <c r="AT484" s="109"/>
      <c r="AU484" s="109"/>
      <c r="AV484" s="109"/>
      <c r="AW484" s="109"/>
      <c r="AX484" s="109"/>
      <c r="AY484" s="109"/>
      <c r="AZ484" s="109"/>
      <c r="BA484" s="109"/>
      <c r="BB484" s="109"/>
      <c r="BC484" s="109"/>
      <c r="BD484" s="130"/>
      <c r="BE484" s="175"/>
      <c r="BF484" s="109"/>
      <c r="BG484" s="109"/>
      <c r="BH484" s="109"/>
      <c r="BI484" s="109"/>
      <c r="BJ484" s="109"/>
      <c r="BK484" s="109"/>
      <c r="BL484" s="109"/>
      <c r="BM484" s="109"/>
      <c r="BN484" s="109"/>
      <c r="BO484" s="109"/>
      <c r="BP484" s="130"/>
      <c r="BQ484" s="109"/>
    </row>
    <row r="485" spans="1:69" s="37" customFormat="1" x14ac:dyDescent="0.25">
      <c r="A485" s="234"/>
      <c r="B485" s="109"/>
      <c r="C485" s="109"/>
      <c r="D485" s="130"/>
      <c r="E485" s="126"/>
      <c r="F485" s="109"/>
      <c r="G485" s="130"/>
      <c r="H485" s="109"/>
      <c r="I485" s="130"/>
      <c r="J485" s="109"/>
      <c r="K485" s="109"/>
      <c r="L485" s="109"/>
      <c r="M485" s="109"/>
      <c r="N485" s="109"/>
      <c r="O485" s="109"/>
      <c r="P485" s="109"/>
      <c r="Q485" s="109"/>
      <c r="R485" s="44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30"/>
      <c r="AP485" s="109"/>
      <c r="AQ485" s="109"/>
      <c r="AR485" s="109"/>
      <c r="AS485" s="109"/>
      <c r="AT485" s="109"/>
      <c r="AU485" s="109"/>
      <c r="AV485" s="109"/>
      <c r="AW485" s="109"/>
      <c r="AX485" s="109"/>
      <c r="AY485" s="109"/>
      <c r="AZ485" s="109"/>
      <c r="BA485" s="109"/>
      <c r="BB485" s="109"/>
      <c r="BC485" s="109"/>
      <c r="BD485" s="130"/>
      <c r="BE485" s="175"/>
      <c r="BF485" s="109"/>
      <c r="BG485" s="109"/>
      <c r="BH485" s="109"/>
      <c r="BI485" s="109"/>
      <c r="BJ485" s="109"/>
      <c r="BK485" s="109"/>
      <c r="BL485" s="109"/>
      <c r="BM485" s="109"/>
      <c r="BN485" s="109"/>
      <c r="BO485" s="109"/>
      <c r="BP485" s="130"/>
      <c r="BQ485" s="109"/>
    </row>
    <row r="486" spans="1:69" s="37" customFormat="1" ht="15.75" customHeight="1" x14ac:dyDescent="0.25">
      <c r="A486" s="234"/>
      <c r="B486" s="109"/>
      <c r="C486" s="109"/>
      <c r="D486" s="130"/>
      <c r="E486" s="126"/>
      <c r="F486" s="109"/>
      <c r="G486" s="130"/>
      <c r="H486" s="109"/>
      <c r="I486" s="130"/>
      <c r="J486" s="109"/>
      <c r="K486" s="109"/>
      <c r="L486" s="109"/>
      <c r="M486" s="109"/>
      <c r="N486" s="109"/>
      <c r="O486" s="109"/>
      <c r="P486" s="109"/>
      <c r="Q486" s="109"/>
      <c r="R486" s="44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30"/>
      <c r="AP486" s="109"/>
      <c r="AQ486" s="109"/>
      <c r="AR486" s="109"/>
      <c r="AS486" s="109"/>
      <c r="AT486" s="109"/>
      <c r="AU486" s="109"/>
      <c r="AV486" s="109"/>
      <c r="AW486" s="109"/>
      <c r="AX486" s="109"/>
      <c r="AY486" s="109"/>
      <c r="AZ486" s="109"/>
      <c r="BA486" s="109"/>
      <c r="BB486" s="109"/>
      <c r="BC486" s="109"/>
      <c r="BD486" s="130"/>
      <c r="BE486" s="175"/>
      <c r="BF486" s="109"/>
      <c r="BG486" s="109"/>
      <c r="BH486" s="109"/>
      <c r="BI486" s="109"/>
      <c r="BJ486" s="109"/>
      <c r="BK486" s="109"/>
      <c r="BL486" s="109"/>
      <c r="BM486" s="109"/>
      <c r="BN486" s="109"/>
      <c r="BO486" s="109"/>
      <c r="BP486" s="130"/>
      <c r="BQ486" s="109"/>
    </row>
    <row r="487" spans="1:69" s="37" customFormat="1" x14ac:dyDescent="0.25">
      <c r="A487" s="234"/>
      <c r="B487" s="109"/>
      <c r="C487" s="109"/>
      <c r="D487" s="130"/>
      <c r="E487" s="126"/>
      <c r="F487" s="109"/>
      <c r="G487" s="130"/>
      <c r="H487" s="109"/>
      <c r="I487" s="130"/>
      <c r="J487" s="109"/>
      <c r="K487" s="109"/>
      <c r="L487" s="109"/>
      <c r="M487" s="109"/>
      <c r="N487" s="109"/>
      <c r="O487" s="109"/>
      <c r="P487" s="109"/>
      <c r="Q487" s="109"/>
      <c r="R487" s="44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130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30"/>
      <c r="BE487" s="175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30"/>
      <c r="BQ487" s="109"/>
    </row>
    <row r="488" spans="1:69" s="37" customFormat="1" ht="15.75" customHeight="1" x14ac:dyDescent="0.25">
      <c r="A488" s="234"/>
      <c r="B488" s="109"/>
      <c r="C488" s="109"/>
      <c r="D488" s="130"/>
      <c r="E488" s="126"/>
      <c r="F488" s="109"/>
      <c r="G488" s="130"/>
      <c r="H488" s="109"/>
      <c r="I488" s="130"/>
      <c r="J488" s="109"/>
      <c r="K488" s="109"/>
      <c r="L488" s="109"/>
      <c r="M488" s="109"/>
      <c r="N488" s="109"/>
      <c r="O488" s="109"/>
      <c r="P488" s="109"/>
      <c r="Q488" s="109"/>
      <c r="R488" s="44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30"/>
      <c r="AP488" s="109"/>
      <c r="AQ488" s="109"/>
      <c r="AR488" s="109"/>
      <c r="AS488" s="109"/>
      <c r="AT488" s="109"/>
      <c r="AU488" s="109"/>
      <c r="AV488" s="109"/>
      <c r="AW488" s="109"/>
      <c r="AX488" s="109"/>
      <c r="AY488" s="109"/>
      <c r="AZ488" s="109"/>
      <c r="BA488" s="109"/>
      <c r="BB488" s="109"/>
      <c r="BC488" s="109"/>
      <c r="BD488" s="130"/>
      <c r="BE488" s="175"/>
      <c r="BF488" s="109"/>
      <c r="BG488" s="109"/>
      <c r="BH488" s="109"/>
      <c r="BI488" s="109"/>
      <c r="BJ488" s="109"/>
      <c r="BK488" s="109"/>
      <c r="BL488" s="109"/>
      <c r="BM488" s="109"/>
      <c r="BN488" s="109"/>
      <c r="BO488" s="109"/>
      <c r="BP488" s="130"/>
      <c r="BQ488" s="109"/>
    </row>
    <row r="489" spans="1:69" s="37" customFormat="1" x14ac:dyDescent="0.25">
      <c r="A489" s="234"/>
      <c r="B489" s="109"/>
      <c r="C489" s="109"/>
      <c r="D489" s="130"/>
      <c r="E489" s="126"/>
      <c r="F489" s="109"/>
      <c r="G489" s="130"/>
      <c r="H489" s="109"/>
      <c r="I489" s="130"/>
      <c r="J489" s="109"/>
      <c r="K489" s="109"/>
      <c r="L489" s="109"/>
      <c r="M489" s="109"/>
      <c r="N489" s="109"/>
      <c r="O489" s="109"/>
      <c r="P489" s="109"/>
      <c r="Q489" s="109"/>
      <c r="R489" s="44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30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  <c r="AZ489" s="109"/>
      <c r="BA489" s="109"/>
      <c r="BB489" s="109"/>
      <c r="BC489" s="109"/>
      <c r="BD489" s="130"/>
      <c r="BE489" s="175"/>
      <c r="BF489" s="109"/>
      <c r="BG489" s="109"/>
      <c r="BH489" s="109"/>
      <c r="BI489" s="109"/>
      <c r="BJ489" s="109"/>
      <c r="BK489" s="109"/>
      <c r="BL489" s="109"/>
      <c r="BM489" s="109"/>
      <c r="BN489" s="109"/>
      <c r="BO489" s="109"/>
      <c r="BP489" s="130"/>
      <c r="BQ489" s="109"/>
    </row>
    <row r="490" spans="1:69" s="37" customFormat="1" ht="15.75" customHeight="1" x14ac:dyDescent="0.25">
      <c r="A490" s="234"/>
      <c r="B490" s="109"/>
      <c r="C490" s="109"/>
      <c r="D490" s="130"/>
      <c r="E490" s="126"/>
      <c r="F490" s="109"/>
      <c r="G490" s="130"/>
      <c r="H490" s="109"/>
      <c r="I490" s="130"/>
      <c r="J490" s="109"/>
      <c r="K490" s="109"/>
      <c r="L490" s="109"/>
      <c r="M490" s="109"/>
      <c r="N490" s="109"/>
      <c r="O490" s="109"/>
      <c r="P490" s="109"/>
      <c r="Q490" s="109"/>
      <c r="R490" s="44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30"/>
      <c r="AP490" s="109"/>
      <c r="AQ490" s="109"/>
      <c r="AR490" s="109"/>
      <c r="AS490" s="109"/>
      <c r="AT490" s="109"/>
      <c r="AU490" s="109"/>
      <c r="AV490" s="109"/>
      <c r="AW490" s="109"/>
      <c r="AX490" s="109"/>
      <c r="AY490" s="109"/>
      <c r="AZ490" s="109"/>
      <c r="BA490" s="109"/>
      <c r="BB490" s="109"/>
      <c r="BC490" s="109"/>
      <c r="BD490" s="130"/>
      <c r="BE490" s="175"/>
      <c r="BF490" s="109"/>
      <c r="BG490" s="109"/>
      <c r="BH490" s="109"/>
      <c r="BI490" s="109"/>
      <c r="BJ490" s="109"/>
      <c r="BK490" s="109"/>
      <c r="BL490" s="109"/>
      <c r="BM490" s="109"/>
      <c r="BN490" s="109"/>
      <c r="BO490" s="109"/>
      <c r="BP490" s="130"/>
      <c r="BQ490" s="109"/>
    </row>
    <row r="491" spans="1:69" s="37" customFormat="1" x14ac:dyDescent="0.25">
      <c r="A491" s="234"/>
      <c r="B491" s="109"/>
      <c r="C491" s="109"/>
      <c r="D491" s="130"/>
      <c r="E491" s="126"/>
      <c r="F491" s="109"/>
      <c r="G491" s="130"/>
      <c r="H491" s="109"/>
      <c r="I491" s="130"/>
      <c r="J491" s="109"/>
      <c r="K491" s="109"/>
      <c r="L491" s="109"/>
      <c r="M491" s="109"/>
      <c r="N491" s="109"/>
      <c r="O491" s="109"/>
      <c r="P491" s="109"/>
      <c r="Q491" s="109"/>
      <c r="R491" s="44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30"/>
      <c r="AP491" s="109"/>
      <c r="AQ491" s="109"/>
      <c r="AR491" s="109"/>
      <c r="AS491" s="109"/>
      <c r="AT491" s="109"/>
      <c r="AU491" s="109"/>
      <c r="AV491" s="109"/>
      <c r="AW491" s="109"/>
      <c r="AX491" s="109"/>
      <c r="AY491" s="109"/>
      <c r="AZ491" s="109"/>
      <c r="BA491" s="109"/>
      <c r="BB491" s="109"/>
      <c r="BC491" s="109"/>
      <c r="BD491" s="130"/>
      <c r="BE491" s="175"/>
      <c r="BF491" s="109"/>
      <c r="BG491" s="109"/>
      <c r="BH491" s="109"/>
      <c r="BI491" s="109"/>
      <c r="BJ491" s="109"/>
      <c r="BK491" s="109"/>
      <c r="BL491" s="109"/>
      <c r="BM491" s="109"/>
      <c r="BN491" s="109"/>
      <c r="BO491" s="109"/>
      <c r="BP491" s="130"/>
      <c r="BQ491" s="109"/>
    </row>
    <row r="492" spans="1:69" s="37" customFormat="1" ht="15.75" customHeight="1" x14ac:dyDescent="0.25">
      <c r="A492" s="234"/>
      <c r="B492" s="109"/>
      <c r="C492" s="109"/>
      <c r="D492" s="130"/>
      <c r="E492" s="126"/>
      <c r="F492" s="109"/>
      <c r="G492" s="130"/>
      <c r="H492" s="109"/>
      <c r="I492" s="130"/>
      <c r="J492" s="109"/>
      <c r="K492" s="109"/>
      <c r="L492" s="109"/>
      <c r="M492" s="109"/>
      <c r="N492" s="109"/>
      <c r="O492" s="109"/>
      <c r="P492" s="109"/>
      <c r="Q492" s="109"/>
      <c r="R492" s="44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30"/>
      <c r="AP492" s="109"/>
      <c r="AQ492" s="109"/>
      <c r="AR492" s="109"/>
      <c r="AS492" s="109"/>
      <c r="AT492" s="109"/>
      <c r="AU492" s="109"/>
      <c r="AV492" s="109"/>
      <c r="AW492" s="109"/>
      <c r="AX492" s="109"/>
      <c r="AY492" s="109"/>
      <c r="AZ492" s="109"/>
      <c r="BA492" s="109"/>
      <c r="BB492" s="109"/>
      <c r="BC492" s="109"/>
      <c r="BD492" s="130"/>
      <c r="BE492" s="175"/>
      <c r="BF492" s="109"/>
      <c r="BG492" s="109"/>
      <c r="BH492" s="109"/>
      <c r="BI492" s="109"/>
      <c r="BJ492" s="109"/>
      <c r="BK492" s="109"/>
      <c r="BL492" s="109"/>
      <c r="BM492" s="109"/>
      <c r="BN492" s="109"/>
      <c r="BO492" s="109"/>
      <c r="BP492" s="130"/>
      <c r="BQ492" s="109"/>
    </row>
    <row r="493" spans="1:69" s="37" customFormat="1" x14ac:dyDescent="0.25">
      <c r="A493" s="234"/>
      <c r="B493" s="109"/>
      <c r="C493" s="109"/>
      <c r="D493" s="130"/>
      <c r="E493" s="126"/>
      <c r="F493" s="109"/>
      <c r="G493" s="130"/>
      <c r="H493" s="109"/>
      <c r="I493" s="130"/>
      <c r="J493" s="109"/>
      <c r="K493" s="109"/>
      <c r="L493" s="109"/>
      <c r="M493" s="109"/>
      <c r="N493" s="109"/>
      <c r="O493" s="109"/>
      <c r="P493" s="109"/>
      <c r="Q493" s="109"/>
      <c r="R493" s="44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30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30"/>
      <c r="BE493" s="175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30"/>
      <c r="BQ493" s="109"/>
    </row>
    <row r="494" spans="1:69" s="37" customFormat="1" ht="15.75" customHeight="1" x14ac:dyDescent="0.25">
      <c r="A494" s="234"/>
      <c r="B494" s="109"/>
      <c r="C494" s="109"/>
      <c r="D494" s="130"/>
      <c r="E494" s="126"/>
      <c r="F494" s="109"/>
      <c r="G494" s="130"/>
      <c r="H494" s="109"/>
      <c r="I494" s="130"/>
      <c r="J494" s="109"/>
      <c r="K494" s="109"/>
      <c r="L494" s="109"/>
      <c r="M494" s="109"/>
      <c r="N494" s="109"/>
      <c r="O494" s="109"/>
      <c r="P494" s="109"/>
      <c r="Q494" s="109"/>
      <c r="R494" s="44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30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  <c r="AZ494" s="109"/>
      <c r="BA494" s="109"/>
      <c r="BB494" s="109"/>
      <c r="BC494" s="109"/>
      <c r="BD494" s="130"/>
      <c r="BE494" s="175"/>
      <c r="BF494" s="109"/>
      <c r="BG494" s="109"/>
      <c r="BH494" s="109"/>
      <c r="BI494" s="109"/>
      <c r="BJ494" s="109"/>
      <c r="BK494" s="109"/>
      <c r="BL494" s="109"/>
      <c r="BM494" s="109"/>
      <c r="BN494" s="109"/>
      <c r="BO494" s="109"/>
      <c r="BP494" s="130"/>
      <c r="BQ494" s="109"/>
    </row>
    <row r="495" spans="1:69" s="37" customFormat="1" x14ac:dyDescent="0.25">
      <c r="A495" s="234"/>
      <c r="B495" s="109"/>
      <c r="C495" s="109"/>
      <c r="D495" s="130"/>
      <c r="E495" s="126"/>
      <c r="F495" s="109"/>
      <c r="G495" s="130"/>
      <c r="H495" s="109"/>
      <c r="I495" s="130"/>
      <c r="J495" s="109"/>
      <c r="K495" s="109"/>
      <c r="L495" s="109"/>
      <c r="M495" s="109"/>
      <c r="N495" s="109"/>
      <c r="O495" s="109"/>
      <c r="P495" s="109"/>
      <c r="Q495" s="109"/>
      <c r="R495" s="44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30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09"/>
      <c r="BD495" s="130"/>
      <c r="BE495" s="175"/>
      <c r="BF495" s="109"/>
      <c r="BG495" s="109"/>
      <c r="BH495" s="109"/>
      <c r="BI495" s="109"/>
      <c r="BJ495" s="109"/>
      <c r="BK495" s="109"/>
      <c r="BL495" s="109"/>
      <c r="BM495" s="109"/>
      <c r="BN495" s="109"/>
      <c r="BO495" s="109"/>
      <c r="BP495" s="130"/>
      <c r="BQ495" s="109"/>
    </row>
    <row r="496" spans="1:69" s="37" customFormat="1" ht="15.75" customHeight="1" x14ac:dyDescent="0.25">
      <c r="A496" s="234"/>
      <c r="B496" s="109"/>
      <c r="C496" s="109"/>
      <c r="D496" s="130"/>
      <c r="E496" s="126"/>
      <c r="F496" s="109"/>
      <c r="G496" s="130"/>
      <c r="H496" s="109"/>
      <c r="I496" s="130"/>
      <c r="J496" s="109"/>
      <c r="K496" s="109"/>
      <c r="L496" s="109"/>
      <c r="M496" s="109"/>
      <c r="N496" s="109"/>
      <c r="O496" s="109"/>
      <c r="P496" s="109"/>
      <c r="Q496" s="109"/>
      <c r="R496" s="44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30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30"/>
      <c r="BE496" s="175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30"/>
      <c r="BQ496" s="109"/>
    </row>
    <row r="497" spans="1:69" s="37" customFormat="1" x14ac:dyDescent="0.25">
      <c r="A497" s="234"/>
      <c r="B497" s="109"/>
      <c r="C497" s="109"/>
      <c r="D497" s="130"/>
      <c r="E497" s="126"/>
      <c r="F497" s="109"/>
      <c r="G497" s="130"/>
      <c r="H497" s="109"/>
      <c r="I497" s="130"/>
      <c r="J497" s="109"/>
      <c r="K497" s="109"/>
      <c r="L497" s="109"/>
      <c r="M497" s="109"/>
      <c r="N497" s="109"/>
      <c r="O497" s="109"/>
      <c r="P497" s="109"/>
      <c r="Q497" s="109"/>
      <c r="R497" s="44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30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30"/>
      <c r="BE497" s="175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30"/>
      <c r="BQ497" s="109"/>
    </row>
    <row r="498" spans="1:69" s="37" customFormat="1" ht="15.75" customHeight="1" x14ac:dyDescent="0.25">
      <c r="A498" s="234"/>
      <c r="B498" s="109"/>
      <c r="C498" s="109"/>
      <c r="D498" s="130"/>
      <c r="E498" s="126"/>
      <c r="F498" s="109"/>
      <c r="G498" s="130"/>
      <c r="H498" s="109"/>
      <c r="I498" s="130"/>
      <c r="J498" s="109"/>
      <c r="K498" s="109"/>
      <c r="L498" s="109"/>
      <c r="M498" s="109"/>
      <c r="N498" s="109"/>
      <c r="O498" s="109"/>
      <c r="P498" s="109"/>
      <c r="Q498" s="109"/>
      <c r="R498" s="44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30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30"/>
      <c r="BE498" s="175"/>
      <c r="BF498" s="109"/>
      <c r="BG498" s="109"/>
      <c r="BH498" s="109"/>
      <c r="BI498" s="109"/>
      <c r="BJ498" s="109"/>
      <c r="BK498" s="109"/>
      <c r="BL498" s="109"/>
      <c r="BM498" s="109"/>
      <c r="BN498" s="109"/>
      <c r="BO498" s="109"/>
      <c r="BP498" s="130"/>
      <c r="BQ498" s="109"/>
    </row>
    <row r="499" spans="1:69" s="37" customFormat="1" x14ac:dyDescent="0.25">
      <c r="A499" s="234"/>
      <c r="B499" s="109"/>
      <c r="C499" s="109"/>
      <c r="D499" s="130"/>
      <c r="E499" s="126"/>
      <c r="F499" s="109"/>
      <c r="G499" s="130"/>
      <c r="H499" s="109"/>
      <c r="I499" s="130"/>
      <c r="J499" s="109"/>
      <c r="K499" s="109"/>
      <c r="L499" s="109"/>
      <c r="M499" s="109"/>
      <c r="N499" s="109"/>
      <c r="O499" s="109"/>
      <c r="P499" s="109"/>
      <c r="Q499" s="109"/>
      <c r="R499" s="44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30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30"/>
      <c r="BE499" s="175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30"/>
      <c r="BQ499" s="109"/>
    </row>
    <row r="500" spans="1:69" s="37" customFormat="1" ht="15.75" customHeight="1" x14ac:dyDescent="0.25">
      <c r="A500" s="234"/>
      <c r="B500" s="109"/>
      <c r="C500" s="109"/>
      <c r="D500" s="130"/>
      <c r="E500" s="126"/>
      <c r="F500" s="109"/>
      <c r="G500" s="130"/>
      <c r="H500" s="109"/>
      <c r="I500" s="130"/>
      <c r="J500" s="109"/>
      <c r="K500" s="109"/>
      <c r="L500" s="109"/>
      <c r="M500" s="109"/>
      <c r="N500" s="109"/>
      <c r="O500" s="109"/>
      <c r="P500" s="109"/>
      <c r="Q500" s="109"/>
      <c r="R500" s="44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30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30"/>
      <c r="BE500" s="175"/>
      <c r="BF500" s="109"/>
      <c r="BG500" s="109"/>
      <c r="BH500" s="109"/>
      <c r="BI500" s="109"/>
      <c r="BJ500" s="109"/>
      <c r="BK500" s="109"/>
      <c r="BL500" s="109"/>
      <c r="BM500" s="109"/>
      <c r="BN500" s="109"/>
      <c r="BO500" s="109"/>
      <c r="BP500" s="130"/>
      <c r="BQ500" s="109"/>
    </row>
    <row r="501" spans="1:69" s="37" customFormat="1" x14ac:dyDescent="0.25">
      <c r="A501" s="234"/>
      <c r="B501" s="109"/>
      <c r="C501" s="109"/>
      <c r="D501" s="130"/>
      <c r="E501" s="126"/>
      <c r="F501" s="109"/>
      <c r="G501" s="130"/>
      <c r="H501" s="109"/>
      <c r="I501" s="130"/>
      <c r="J501" s="109"/>
      <c r="K501" s="109"/>
      <c r="L501" s="109"/>
      <c r="M501" s="109"/>
      <c r="N501" s="109"/>
      <c r="O501" s="109"/>
      <c r="P501" s="109"/>
      <c r="Q501" s="109"/>
      <c r="R501" s="44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30"/>
      <c r="AP501" s="109"/>
      <c r="AQ501" s="109"/>
      <c r="AR501" s="109"/>
      <c r="AS501" s="109"/>
      <c r="AT501" s="109"/>
      <c r="AU501" s="109"/>
      <c r="AV501" s="109"/>
      <c r="AW501" s="109"/>
      <c r="AX501" s="109"/>
      <c r="AY501" s="109"/>
      <c r="AZ501" s="109"/>
      <c r="BA501" s="109"/>
      <c r="BB501" s="109"/>
      <c r="BC501" s="109"/>
      <c r="BD501" s="130"/>
      <c r="BE501" s="175"/>
      <c r="BF501" s="109"/>
      <c r="BG501" s="109"/>
      <c r="BH501" s="109"/>
      <c r="BI501" s="109"/>
      <c r="BJ501" s="109"/>
      <c r="BK501" s="109"/>
      <c r="BL501" s="109"/>
      <c r="BM501" s="109"/>
      <c r="BN501" s="109"/>
      <c r="BO501" s="109"/>
      <c r="BP501" s="130"/>
      <c r="BQ501" s="109"/>
    </row>
    <row r="502" spans="1:69" s="37" customFormat="1" ht="15.75" customHeight="1" x14ac:dyDescent="0.25">
      <c r="A502" s="234"/>
      <c r="B502" s="109"/>
      <c r="C502" s="109"/>
      <c r="D502" s="130"/>
      <c r="E502" s="126"/>
      <c r="F502" s="109"/>
      <c r="G502" s="130"/>
      <c r="H502" s="109"/>
      <c r="I502" s="130"/>
      <c r="J502" s="109"/>
      <c r="K502" s="109"/>
      <c r="L502" s="109"/>
      <c r="M502" s="109"/>
      <c r="N502" s="109"/>
      <c r="O502" s="109"/>
      <c r="P502" s="109"/>
      <c r="Q502" s="109"/>
      <c r="R502" s="44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30"/>
      <c r="AP502" s="109"/>
      <c r="AQ502" s="109"/>
      <c r="AR502" s="109"/>
      <c r="AS502" s="109"/>
      <c r="AT502" s="109"/>
      <c r="AU502" s="109"/>
      <c r="AV502" s="109"/>
      <c r="AW502" s="109"/>
      <c r="AX502" s="109"/>
      <c r="AY502" s="109"/>
      <c r="AZ502" s="109"/>
      <c r="BA502" s="109"/>
      <c r="BB502" s="109"/>
      <c r="BC502" s="109"/>
      <c r="BD502" s="130"/>
      <c r="BE502" s="175"/>
      <c r="BF502" s="109"/>
      <c r="BG502" s="109"/>
      <c r="BH502" s="109"/>
      <c r="BI502" s="109"/>
      <c r="BJ502" s="109"/>
      <c r="BK502" s="109"/>
      <c r="BL502" s="109"/>
      <c r="BM502" s="109"/>
      <c r="BN502" s="109"/>
      <c r="BO502" s="109"/>
      <c r="BP502" s="130"/>
      <c r="BQ502" s="109"/>
    </row>
    <row r="503" spans="1:69" s="37" customFormat="1" x14ac:dyDescent="0.25">
      <c r="A503" s="234"/>
      <c r="B503" s="109"/>
      <c r="C503" s="109"/>
      <c r="D503" s="130"/>
      <c r="E503" s="126"/>
      <c r="F503" s="109"/>
      <c r="G503" s="130"/>
      <c r="H503" s="109"/>
      <c r="I503" s="130"/>
      <c r="J503" s="109"/>
      <c r="K503" s="109"/>
      <c r="L503" s="109"/>
      <c r="M503" s="109"/>
      <c r="N503" s="109"/>
      <c r="O503" s="109"/>
      <c r="P503" s="109"/>
      <c r="Q503" s="109"/>
      <c r="R503" s="44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30"/>
      <c r="AP503" s="109"/>
      <c r="AQ503" s="109"/>
      <c r="AR503" s="109"/>
      <c r="AS503" s="109"/>
      <c r="AT503" s="109"/>
      <c r="AU503" s="109"/>
      <c r="AV503" s="109"/>
      <c r="AW503" s="109"/>
      <c r="AX503" s="109"/>
      <c r="AY503" s="109"/>
      <c r="AZ503" s="109"/>
      <c r="BA503" s="109"/>
      <c r="BB503" s="109"/>
      <c r="BC503" s="109"/>
      <c r="BD503" s="130"/>
      <c r="BE503" s="175"/>
      <c r="BF503" s="109"/>
      <c r="BG503" s="109"/>
      <c r="BH503" s="109"/>
      <c r="BI503" s="109"/>
      <c r="BJ503" s="109"/>
      <c r="BK503" s="109"/>
      <c r="BL503" s="109"/>
      <c r="BM503" s="109"/>
      <c r="BN503" s="109"/>
      <c r="BO503" s="109"/>
      <c r="BP503" s="130"/>
      <c r="BQ503" s="109"/>
    </row>
    <row r="504" spans="1:69" s="37" customFormat="1" ht="15.75" customHeight="1" x14ac:dyDescent="0.25">
      <c r="A504" s="234"/>
      <c r="B504" s="109"/>
      <c r="C504" s="109"/>
      <c r="D504" s="130"/>
      <c r="E504" s="126"/>
      <c r="F504" s="109"/>
      <c r="G504" s="130"/>
      <c r="H504" s="109"/>
      <c r="I504" s="130"/>
      <c r="J504" s="109"/>
      <c r="K504" s="109"/>
      <c r="L504" s="109"/>
      <c r="M504" s="109"/>
      <c r="N504" s="109"/>
      <c r="O504" s="109"/>
      <c r="P504" s="109"/>
      <c r="Q504" s="109"/>
      <c r="R504" s="44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30"/>
      <c r="AP504" s="109"/>
      <c r="AQ504" s="109"/>
      <c r="AR504" s="109"/>
      <c r="AS504" s="109"/>
      <c r="AT504" s="109"/>
      <c r="AU504" s="109"/>
      <c r="AV504" s="109"/>
      <c r="AW504" s="109"/>
      <c r="AX504" s="109"/>
      <c r="AY504" s="109"/>
      <c r="AZ504" s="109"/>
      <c r="BA504" s="109"/>
      <c r="BB504" s="109"/>
      <c r="BC504" s="109"/>
      <c r="BD504" s="130"/>
      <c r="BE504" s="175"/>
      <c r="BF504" s="109"/>
      <c r="BG504" s="109"/>
      <c r="BH504" s="109"/>
      <c r="BI504" s="109"/>
      <c r="BJ504" s="109"/>
      <c r="BK504" s="109"/>
      <c r="BL504" s="109"/>
      <c r="BM504" s="109"/>
      <c r="BN504" s="109"/>
      <c r="BO504" s="109"/>
      <c r="BP504" s="130"/>
      <c r="BQ504" s="109"/>
    </row>
    <row r="505" spans="1:69" s="37" customFormat="1" x14ac:dyDescent="0.25">
      <c r="A505" s="234"/>
      <c r="B505" s="109"/>
      <c r="C505" s="109"/>
      <c r="D505" s="130"/>
      <c r="E505" s="126"/>
      <c r="F505" s="109"/>
      <c r="G505" s="130"/>
      <c r="H505" s="109"/>
      <c r="I505" s="130"/>
      <c r="J505" s="109"/>
      <c r="K505" s="109"/>
      <c r="L505" s="109"/>
      <c r="M505" s="109"/>
      <c r="N505" s="109"/>
      <c r="O505" s="109"/>
      <c r="P505" s="109"/>
      <c r="Q505" s="109"/>
      <c r="R505" s="44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30"/>
      <c r="AP505" s="109"/>
      <c r="AQ505" s="109"/>
      <c r="AR505" s="109"/>
      <c r="AS505" s="109"/>
      <c r="AT505" s="109"/>
      <c r="AU505" s="109"/>
      <c r="AV505" s="109"/>
      <c r="AW505" s="109"/>
      <c r="AX505" s="109"/>
      <c r="AY505" s="109"/>
      <c r="AZ505" s="109"/>
      <c r="BA505" s="109"/>
      <c r="BB505" s="109"/>
      <c r="BC505" s="109"/>
      <c r="BD505" s="130"/>
      <c r="BE505" s="175"/>
      <c r="BF505" s="109"/>
      <c r="BG505" s="109"/>
      <c r="BH505" s="109"/>
      <c r="BI505" s="109"/>
      <c r="BJ505" s="109"/>
      <c r="BK505" s="109"/>
      <c r="BL505" s="109"/>
      <c r="BM505" s="109"/>
      <c r="BN505" s="109"/>
      <c r="BO505" s="109"/>
      <c r="BP505" s="130"/>
      <c r="BQ505" s="109"/>
    </row>
    <row r="506" spans="1:69" s="37" customFormat="1" ht="15.75" customHeight="1" x14ac:dyDescent="0.25">
      <c r="A506" s="234"/>
      <c r="B506" s="109"/>
      <c r="C506" s="109"/>
      <c r="D506" s="130"/>
      <c r="E506" s="126"/>
      <c r="F506" s="109"/>
      <c r="G506" s="130"/>
      <c r="H506" s="109"/>
      <c r="I506" s="130"/>
      <c r="J506" s="109"/>
      <c r="K506" s="109"/>
      <c r="L506" s="109"/>
      <c r="M506" s="109"/>
      <c r="N506" s="109"/>
      <c r="O506" s="109"/>
      <c r="P506" s="109"/>
      <c r="Q506" s="109"/>
      <c r="R506" s="44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30"/>
      <c r="AP506" s="109"/>
      <c r="AQ506" s="109"/>
      <c r="AR506" s="109"/>
      <c r="AS506" s="109"/>
      <c r="AT506" s="109"/>
      <c r="AU506" s="109"/>
      <c r="AV506" s="109"/>
      <c r="AW506" s="109"/>
      <c r="AX506" s="109"/>
      <c r="AY506" s="109"/>
      <c r="AZ506" s="109"/>
      <c r="BA506" s="109"/>
      <c r="BB506" s="109"/>
      <c r="BC506" s="109"/>
      <c r="BD506" s="130"/>
      <c r="BE506" s="175"/>
      <c r="BF506" s="109"/>
      <c r="BG506" s="109"/>
      <c r="BH506" s="109"/>
      <c r="BI506" s="109"/>
      <c r="BJ506" s="109"/>
      <c r="BK506" s="109"/>
      <c r="BL506" s="109"/>
      <c r="BM506" s="109"/>
      <c r="BN506" s="109"/>
      <c r="BO506" s="109"/>
      <c r="BP506" s="130"/>
      <c r="BQ506" s="109"/>
    </row>
    <row r="507" spans="1:69" s="37" customFormat="1" x14ac:dyDescent="0.25">
      <c r="A507" s="234"/>
      <c r="B507" s="109"/>
      <c r="C507" s="109"/>
      <c r="D507" s="130"/>
      <c r="E507" s="126"/>
      <c r="F507" s="109"/>
      <c r="G507" s="130"/>
      <c r="H507" s="109"/>
      <c r="I507" s="130"/>
      <c r="J507" s="109"/>
      <c r="K507" s="109"/>
      <c r="L507" s="109"/>
      <c r="M507" s="109"/>
      <c r="N507" s="109"/>
      <c r="O507" s="109"/>
      <c r="P507" s="109"/>
      <c r="Q507" s="109"/>
      <c r="R507" s="44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30"/>
      <c r="AP507" s="109"/>
      <c r="AQ507" s="109"/>
      <c r="AR507" s="109"/>
      <c r="AS507" s="109"/>
      <c r="AT507" s="109"/>
      <c r="AU507" s="109"/>
      <c r="AV507" s="109"/>
      <c r="AW507" s="109"/>
      <c r="AX507" s="109"/>
      <c r="AY507" s="109"/>
      <c r="AZ507" s="109"/>
      <c r="BA507" s="109"/>
      <c r="BB507" s="109"/>
      <c r="BC507" s="109"/>
      <c r="BD507" s="130"/>
      <c r="BE507" s="175"/>
      <c r="BF507" s="109"/>
      <c r="BG507" s="109"/>
      <c r="BH507" s="109"/>
      <c r="BI507" s="109"/>
      <c r="BJ507" s="109"/>
      <c r="BK507" s="109"/>
      <c r="BL507" s="109"/>
      <c r="BM507" s="109"/>
      <c r="BN507" s="109"/>
      <c r="BO507" s="109"/>
      <c r="BP507" s="130"/>
      <c r="BQ507" s="109"/>
    </row>
    <row r="508" spans="1:69" s="37" customFormat="1" ht="15.75" customHeight="1" x14ac:dyDescent="0.25">
      <c r="A508" s="234"/>
      <c r="B508" s="109"/>
      <c r="C508" s="109"/>
      <c r="D508" s="130"/>
      <c r="E508" s="126"/>
      <c r="F508" s="109"/>
      <c r="G508" s="130"/>
      <c r="H508" s="109"/>
      <c r="I508" s="130"/>
      <c r="J508" s="109"/>
      <c r="K508" s="109"/>
      <c r="L508" s="109"/>
      <c r="M508" s="109"/>
      <c r="N508" s="109"/>
      <c r="O508" s="109"/>
      <c r="P508" s="109"/>
      <c r="Q508" s="109"/>
      <c r="R508" s="44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30"/>
      <c r="AP508" s="109"/>
      <c r="AQ508" s="109"/>
      <c r="AR508" s="109"/>
      <c r="AS508" s="109"/>
      <c r="AT508" s="109"/>
      <c r="AU508" s="109"/>
      <c r="AV508" s="109"/>
      <c r="AW508" s="109"/>
      <c r="AX508" s="109"/>
      <c r="AY508" s="109"/>
      <c r="AZ508" s="109"/>
      <c r="BA508" s="109"/>
      <c r="BB508" s="109"/>
      <c r="BC508" s="109"/>
      <c r="BD508" s="130"/>
      <c r="BE508" s="175"/>
      <c r="BF508" s="109"/>
      <c r="BG508" s="109"/>
      <c r="BH508" s="109"/>
      <c r="BI508" s="109"/>
      <c r="BJ508" s="109"/>
      <c r="BK508" s="109"/>
      <c r="BL508" s="109"/>
      <c r="BM508" s="109"/>
      <c r="BN508" s="109"/>
      <c r="BO508" s="109"/>
      <c r="BP508" s="130"/>
      <c r="BQ508" s="109"/>
    </row>
    <row r="509" spans="1:69" s="37" customFormat="1" x14ac:dyDescent="0.25">
      <c r="A509" s="234"/>
      <c r="B509" s="109"/>
      <c r="C509" s="109"/>
      <c r="D509" s="130"/>
      <c r="E509" s="126"/>
      <c r="F509" s="109"/>
      <c r="G509" s="130"/>
      <c r="H509" s="109"/>
      <c r="I509" s="130"/>
      <c r="J509" s="109"/>
      <c r="K509" s="109"/>
      <c r="L509" s="109"/>
      <c r="M509" s="109"/>
      <c r="N509" s="109"/>
      <c r="O509" s="109"/>
      <c r="P509" s="109"/>
      <c r="Q509" s="109"/>
      <c r="R509" s="44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  <c r="AO509" s="130"/>
      <c r="AP509" s="109"/>
      <c r="AQ509" s="109"/>
      <c r="AR509" s="109"/>
      <c r="AS509" s="109"/>
      <c r="AT509" s="109"/>
      <c r="AU509" s="109"/>
      <c r="AV509" s="109"/>
      <c r="AW509" s="109"/>
      <c r="AX509" s="109"/>
      <c r="AY509" s="109"/>
      <c r="AZ509" s="109"/>
      <c r="BA509" s="109"/>
      <c r="BB509" s="109"/>
      <c r="BC509" s="109"/>
      <c r="BD509" s="130"/>
      <c r="BE509" s="175"/>
      <c r="BF509" s="109"/>
      <c r="BG509" s="109"/>
      <c r="BH509" s="109"/>
      <c r="BI509" s="109"/>
      <c r="BJ509" s="109"/>
      <c r="BK509" s="109"/>
      <c r="BL509" s="109"/>
      <c r="BM509" s="109"/>
      <c r="BN509" s="109"/>
      <c r="BO509" s="109"/>
      <c r="BP509" s="130"/>
      <c r="BQ509" s="109"/>
    </row>
    <row r="510" spans="1:69" s="37" customFormat="1" ht="15.75" customHeight="1" x14ac:dyDescent="0.25">
      <c r="A510" s="234"/>
      <c r="B510" s="109"/>
      <c r="C510" s="109"/>
      <c r="D510" s="130"/>
      <c r="E510" s="126"/>
      <c r="F510" s="109"/>
      <c r="G510" s="130"/>
      <c r="H510" s="109"/>
      <c r="I510" s="130"/>
      <c r="J510" s="109"/>
      <c r="K510" s="109"/>
      <c r="L510" s="109"/>
      <c r="M510" s="109"/>
      <c r="N510" s="109"/>
      <c r="O510" s="109"/>
      <c r="P510" s="109"/>
      <c r="Q510" s="109"/>
      <c r="R510" s="44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30"/>
      <c r="AP510" s="109"/>
      <c r="AQ510" s="109"/>
      <c r="AR510" s="109"/>
      <c r="AS510" s="109"/>
      <c r="AT510" s="109"/>
      <c r="AU510" s="109"/>
      <c r="AV510" s="109"/>
      <c r="AW510" s="109"/>
      <c r="AX510" s="109"/>
      <c r="AY510" s="109"/>
      <c r="AZ510" s="109"/>
      <c r="BA510" s="109"/>
      <c r="BB510" s="109"/>
      <c r="BC510" s="109"/>
      <c r="BD510" s="130"/>
      <c r="BE510" s="175"/>
      <c r="BF510" s="109"/>
      <c r="BG510" s="109"/>
      <c r="BH510" s="109"/>
      <c r="BI510" s="109"/>
      <c r="BJ510" s="109"/>
      <c r="BK510" s="109"/>
      <c r="BL510" s="109"/>
      <c r="BM510" s="109"/>
      <c r="BN510" s="109"/>
      <c r="BO510" s="109"/>
      <c r="BP510" s="130"/>
      <c r="BQ510" s="109"/>
    </row>
    <row r="511" spans="1:69" s="37" customFormat="1" x14ac:dyDescent="0.25">
      <c r="A511" s="234"/>
      <c r="B511" s="109"/>
      <c r="C511" s="109"/>
      <c r="D511" s="130"/>
      <c r="E511" s="126"/>
      <c r="F511" s="109"/>
      <c r="G511" s="130"/>
      <c r="H511" s="109"/>
      <c r="I511" s="130"/>
      <c r="J511" s="109"/>
      <c r="K511" s="109"/>
      <c r="L511" s="109"/>
      <c r="M511" s="109"/>
      <c r="N511" s="109"/>
      <c r="O511" s="109"/>
      <c r="P511" s="109"/>
      <c r="Q511" s="109"/>
      <c r="R511" s="44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30"/>
      <c r="AP511" s="109"/>
      <c r="AQ511" s="109"/>
      <c r="AR511" s="109"/>
      <c r="AS511" s="109"/>
      <c r="AT511" s="109"/>
      <c r="AU511" s="109"/>
      <c r="AV511" s="109"/>
      <c r="AW511" s="109"/>
      <c r="AX511" s="109"/>
      <c r="AY511" s="109"/>
      <c r="AZ511" s="109"/>
      <c r="BA511" s="109"/>
      <c r="BB511" s="109"/>
      <c r="BC511" s="109"/>
      <c r="BD511" s="130"/>
      <c r="BE511" s="175"/>
      <c r="BF511" s="109"/>
      <c r="BG511" s="109"/>
      <c r="BH511" s="109"/>
      <c r="BI511" s="109"/>
      <c r="BJ511" s="109"/>
      <c r="BK511" s="109"/>
      <c r="BL511" s="109"/>
      <c r="BM511" s="109"/>
      <c r="BN511" s="109"/>
      <c r="BO511" s="109"/>
      <c r="BP511" s="130"/>
      <c r="BQ511" s="109"/>
    </row>
    <row r="512" spans="1:69" s="37" customFormat="1" ht="15.75" customHeight="1" x14ac:dyDescent="0.25">
      <c r="A512" s="234"/>
      <c r="B512" s="109"/>
      <c r="C512" s="109"/>
      <c r="D512" s="130"/>
      <c r="E512" s="126"/>
      <c r="F512" s="109"/>
      <c r="G512" s="130"/>
      <c r="H512" s="109"/>
      <c r="I512" s="130"/>
      <c r="J512" s="109"/>
      <c r="K512" s="109"/>
      <c r="L512" s="109"/>
      <c r="M512" s="109"/>
      <c r="N512" s="109"/>
      <c r="O512" s="109"/>
      <c r="P512" s="109"/>
      <c r="Q512" s="109"/>
      <c r="R512" s="44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  <c r="AO512" s="130"/>
      <c r="AP512" s="109"/>
      <c r="AQ512" s="109"/>
      <c r="AR512" s="109"/>
      <c r="AS512" s="109"/>
      <c r="AT512" s="109"/>
      <c r="AU512" s="109"/>
      <c r="AV512" s="109"/>
      <c r="AW512" s="109"/>
      <c r="AX512" s="109"/>
      <c r="AY512" s="109"/>
      <c r="AZ512" s="109"/>
      <c r="BA512" s="109"/>
      <c r="BB512" s="109"/>
      <c r="BC512" s="109"/>
      <c r="BD512" s="130"/>
      <c r="BE512" s="175"/>
      <c r="BF512" s="109"/>
      <c r="BG512" s="109"/>
      <c r="BH512" s="109"/>
      <c r="BI512" s="109"/>
      <c r="BJ512" s="109"/>
      <c r="BK512" s="109"/>
      <c r="BL512" s="109"/>
      <c r="BM512" s="109"/>
      <c r="BN512" s="109"/>
      <c r="BO512" s="109"/>
      <c r="BP512" s="130"/>
      <c r="BQ512" s="109"/>
    </row>
    <row r="513" spans="1:69" s="37" customFormat="1" x14ac:dyDescent="0.25">
      <c r="A513" s="234"/>
      <c r="B513" s="109"/>
      <c r="C513" s="109"/>
      <c r="D513" s="130"/>
      <c r="E513" s="126"/>
      <c r="F513" s="109"/>
      <c r="G513" s="130"/>
      <c r="H513" s="109"/>
      <c r="I513" s="130"/>
      <c r="J513" s="109"/>
      <c r="K513" s="109"/>
      <c r="L513" s="109"/>
      <c r="M513" s="109"/>
      <c r="N513" s="109"/>
      <c r="O513" s="109"/>
      <c r="P513" s="109"/>
      <c r="Q513" s="109"/>
      <c r="R513" s="44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  <c r="AO513" s="130"/>
      <c r="AP513" s="109"/>
      <c r="AQ513" s="109"/>
      <c r="AR513" s="109"/>
      <c r="AS513" s="109"/>
      <c r="AT513" s="109"/>
      <c r="AU513" s="109"/>
      <c r="AV513" s="109"/>
      <c r="AW513" s="109"/>
      <c r="AX513" s="109"/>
      <c r="AY513" s="109"/>
      <c r="AZ513" s="109"/>
      <c r="BA513" s="109"/>
      <c r="BB513" s="109"/>
      <c r="BC513" s="109"/>
      <c r="BD513" s="130"/>
      <c r="BE513" s="175"/>
      <c r="BF513" s="109"/>
      <c r="BG513" s="109"/>
      <c r="BH513" s="109"/>
      <c r="BI513" s="109"/>
      <c r="BJ513" s="109"/>
      <c r="BK513" s="109"/>
      <c r="BL513" s="109"/>
      <c r="BM513" s="109"/>
      <c r="BN513" s="109"/>
      <c r="BO513" s="109"/>
      <c r="BP513" s="130"/>
      <c r="BQ513" s="109"/>
    </row>
    <row r="514" spans="1:69" s="37" customFormat="1" ht="15.75" customHeight="1" x14ac:dyDescent="0.25">
      <c r="A514" s="234"/>
      <c r="B514" s="109"/>
      <c r="C514" s="109"/>
      <c r="D514" s="130"/>
      <c r="E514" s="126"/>
      <c r="F514" s="109"/>
      <c r="G514" s="130"/>
      <c r="H514" s="109"/>
      <c r="I514" s="130"/>
      <c r="J514" s="109"/>
      <c r="K514" s="109"/>
      <c r="L514" s="109"/>
      <c r="M514" s="109"/>
      <c r="N514" s="109"/>
      <c r="O514" s="109"/>
      <c r="P514" s="109"/>
      <c r="Q514" s="109"/>
      <c r="R514" s="44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30"/>
      <c r="AP514" s="109"/>
      <c r="AQ514" s="109"/>
      <c r="AR514" s="109"/>
      <c r="AS514" s="109"/>
      <c r="AT514" s="109"/>
      <c r="AU514" s="109"/>
      <c r="AV514" s="109"/>
      <c r="AW514" s="109"/>
      <c r="AX514" s="109"/>
      <c r="AY514" s="109"/>
      <c r="AZ514" s="109"/>
      <c r="BA514" s="109"/>
      <c r="BB514" s="109"/>
      <c r="BC514" s="109"/>
      <c r="BD514" s="130"/>
      <c r="BE514" s="175"/>
      <c r="BF514" s="109"/>
      <c r="BG514" s="109"/>
      <c r="BH514" s="109"/>
      <c r="BI514" s="109"/>
      <c r="BJ514" s="109"/>
      <c r="BK514" s="109"/>
      <c r="BL514" s="109"/>
      <c r="BM514" s="109"/>
      <c r="BN514" s="109"/>
      <c r="BO514" s="109"/>
      <c r="BP514" s="130"/>
      <c r="BQ514" s="109"/>
    </row>
    <row r="515" spans="1:69" s="37" customFormat="1" x14ac:dyDescent="0.25">
      <c r="A515" s="234"/>
      <c r="B515" s="109"/>
      <c r="C515" s="109"/>
      <c r="D515" s="130"/>
      <c r="E515" s="126"/>
      <c r="F515" s="109"/>
      <c r="G515" s="130"/>
      <c r="H515" s="109"/>
      <c r="I515" s="130"/>
      <c r="J515" s="109"/>
      <c r="K515" s="109"/>
      <c r="L515" s="109"/>
      <c r="M515" s="109"/>
      <c r="N515" s="109"/>
      <c r="O515" s="109"/>
      <c r="P515" s="109"/>
      <c r="Q515" s="109"/>
      <c r="R515" s="44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30"/>
      <c r="AP515" s="109"/>
      <c r="AQ515" s="109"/>
      <c r="AR515" s="109"/>
      <c r="AS515" s="109"/>
      <c r="AT515" s="109"/>
      <c r="AU515" s="109"/>
      <c r="AV515" s="109"/>
      <c r="AW515" s="109"/>
      <c r="AX515" s="109"/>
      <c r="AY515" s="109"/>
      <c r="AZ515" s="109"/>
      <c r="BA515" s="109"/>
      <c r="BB515" s="109"/>
      <c r="BC515" s="109"/>
      <c r="BD515" s="130"/>
      <c r="BE515" s="175"/>
      <c r="BF515" s="109"/>
      <c r="BG515" s="109"/>
      <c r="BH515" s="109"/>
      <c r="BI515" s="109"/>
      <c r="BJ515" s="109"/>
      <c r="BK515" s="109"/>
      <c r="BL515" s="109"/>
      <c r="BM515" s="109"/>
      <c r="BN515" s="109"/>
      <c r="BO515" s="109"/>
      <c r="BP515" s="130"/>
      <c r="BQ515" s="109"/>
    </row>
    <row r="516" spans="1:69" s="37" customFormat="1" ht="15.75" customHeight="1" x14ac:dyDescent="0.25">
      <c r="A516" s="234"/>
      <c r="B516" s="109"/>
      <c r="C516" s="109"/>
      <c r="D516" s="130"/>
      <c r="E516" s="126"/>
      <c r="F516" s="109"/>
      <c r="G516" s="130"/>
      <c r="H516" s="109"/>
      <c r="I516" s="130"/>
      <c r="J516" s="109"/>
      <c r="K516" s="109"/>
      <c r="L516" s="109"/>
      <c r="M516" s="109"/>
      <c r="N516" s="109"/>
      <c r="O516" s="109"/>
      <c r="P516" s="109"/>
      <c r="Q516" s="109"/>
      <c r="R516" s="44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  <c r="AO516" s="130"/>
      <c r="AP516" s="109"/>
      <c r="AQ516" s="109"/>
      <c r="AR516" s="109"/>
      <c r="AS516" s="109"/>
      <c r="AT516" s="109"/>
      <c r="AU516" s="109"/>
      <c r="AV516" s="109"/>
      <c r="AW516" s="109"/>
      <c r="AX516" s="109"/>
      <c r="AY516" s="109"/>
      <c r="AZ516" s="109"/>
      <c r="BA516" s="109"/>
      <c r="BB516" s="109"/>
      <c r="BC516" s="109"/>
      <c r="BD516" s="130"/>
      <c r="BE516" s="175"/>
      <c r="BF516" s="109"/>
      <c r="BG516" s="109"/>
      <c r="BH516" s="109"/>
      <c r="BI516" s="109"/>
      <c r="BJ516" s="109"/>
      <c r="BK516" s="109"/>
      <c r="BL516" s="109"/>
      <c r="BM516" s="109"/>
      <c r="BN516" s="109"/>
      <c r="BO516" s="109"/>
      <c r="BP516" s="130"/>
      <c r="BQ516" s="109"/>
    </row>
    <row r="517" spans="1:69" s="37" customFormat="1" x14ac:dyDescent="0.25">
      <c r="A517" s="234"/>
      <c r="B517" s="109"/>
      <c r="C517" s="109"/>
      <c r="D517" s="130"/>
      <c r="E517" s="126"/>
      <c r="F517" s="109"/>
      <c r="G517" s="130"/>
      <c r="H517" s="109"/>
      <c r="I517" s="130"/>
      <c r="J517" s="109"/>
      <c r="K517" s="109"/>
      <c r="L517" s="109"/>
      <c r="M517" s="109"/>
      <c r="N517" s="109"/>
      <c r="O517" s="109"/>
      <c r="P517" s="109"/>
      <c r="Q517" s="109"/>
      <c r="R517" s="44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30"/>
      <c r="AP517" s="109"/>
      <c r="AQ517" s="109"/>
      <c r="AR517" s="109"/>
      <c r="AS517" s="109"/>
      <c r="AT517" s="109"/>
      <c r="AU517" s="109"/>
      <c r="AV517" s="109"/>
      <c r="AW517" s="109"/>
      <c r="AX517" s="109"/>
      <c r="AY517" s="109"/>
      <c r="AZ517" s="109"/>
      <c r="BA517" s="109"/>
      <c r="BB517" s="109"/>
      <c r="BC517" s="109"/>
      <c r="BD517" s="130"/>
      <c r="BE517" s="175"/>
      <c r="BF517" s="109"/>
      <c r="BG517" s="109"/>
      <c r="BH517" s="109"/>
      <c r="BI517" s="109"/>
      <c r="BJ517" s="109"/>
      <c r="BK517" s="109"/>
      <c r="BL517" s="109"/>
      <c r="BM517" s="109"/>
      <c r="BN517" s="109"/>
      <c r="BO517" s="109"/>
      <c r="BP517" s="130"/>
      <c r="BQ517" s="109"/>
    </row>
    <row r="518" spans="1:69" s="37" customFormat="1" ht="15.75" customHeight="1" x14ac:dyDescent="0.25">
      <c r="A518" s="234"/>
      <c r="B518" s="109"/>
      <c r="C518" s="109"/>
      <c r="D518" s="130"/>
      <c r="E518" s="126"/>
      <c r="F518" s="109"/>
      <c r="G518" s="130"/>
      <c r="H518" s="109"/>
      <c r="I518" s="130"/>
      <c r="J518" s="109"/>
      <c r="K518" s="109"/>
      <c r="L518" s="109"/>
      <c r="M518" s="109"/>
      <c r="N518" s="109"/>
      <c r="O518" s="109"/>
      <c r="P518" s="109"/>
      <c r="Q518" s="109"/>
      <c r="R518" s="44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30"/>
      <c r="AP518" s="109"/>
      <c r="AQ518" s="109"/>
      <c r="AR518" s="109"/>
      <c r="AS518" s="109"/>
      <c r="AT518" s="109"/>
      <c r="AU518" s="109"/>
      <c r="AV518" s="109"/>
      <c r="AW518" s="109"/>
      <c r="AX518" s="109"/>
      <c r="AY518" s="109"/>
      <c r="AZ518" s="109"/>
      <c r="BA518" s="109"/>
      <c r="BB518" s="109"/>
      <c r="BC518" s="109"/>
      <c r="BD518" s="130"/>
      <c r="BE518" s="175"/>
      <c r="BF518" s="109"/>
      <c r="BG518" s="109"/>
      <c r="BH518" s="109"/>
      <c r="BI518" s="109"/>
      <c r="BJ518" s="109"/>
      <c r="BK518" s="109"/>
      <c r="BL518" s="109"/>
      <c r="BM518" s="109"/>
      <c r="BN518" s="109"/>
      <c r="BO518" s="109"/>
      <c r="BP518" s="130"/>
      <c r="BQ518" s="109"/>
    </row>
    <row r="519" spans="1:69" s="37" customFormat="1" x14ac:dyDescent="0.25">
      <c r="A519" s="234"/>
      <c r="B519" s="109"/>
      <c r="C519" s="109"/>
      <c r="D519" s="130"/>
      <c r="E519" s="126"/>
      <c r="F519" s="109"/>
      <c r="G519" s="130"/>
      <c r="H519" s="109"/>
      <c r="I519" s="130"/>
      <c r="J519" s="109"/>
      <c r="K519" s="109"/>
      <c r="L519" s="109"/>
      <c r="M519" s="109"/>
      <c r="N519" s="109"/>
      <c r="O519" s="109"/>
      <c r="P519" s="109"/>
      <c r="Q519" s="109"/>
      <c r="R519" s="44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  <c r="AO519" s="130"/>
      <c r="AP519" s="109"/>
      <c r="AQ519" s="109"/>
      <c r="AR519" s="109"/>
      <c r="AS519" s="109"/>
      <c r="AT519" s="109"/>
      <c r="AU519" s="109"/>
      <c r="AV519" s="109"/>
      <c r="AW519" s="109"/>
      <c r="AX519" s="109"/>
      <c r="AY519" s="109"/>
      <c r="AZ519" s="109"/>
      <c r="BA519" s="109"/>
      <c r="BB519" s="109"/>
      <c r="BC519" s="109"/>
      <c r="BD519" s="130"/>
      <c r="BE519" s="175"/>
      <c r="BF519" s="109"/>
      <c r="BG519" s="109"/>
      <c r="BH519" s="109"/>
      <c r="BI519" s="109"/>
      <c r="BJ519" s="109"/>
      <c r="BK519" s="109"/>
      <c r="BL519" s="109"/>
      <c r="BM519" s="109"/>
      <c r="BN519" s="109"/>
      <c r="BO519" s="109"/>
      <c r="BP519" s="130"/>
      <c r="BQ519" s="109"/>
    </row>
    <row r="520" spans="1:69" s="37" customFormat="1" ht="15.75" customHeight="1" x14ac:dyDescent="0.25">
      <c r="A520" s="234"/>
      <c r="B520" s="109"/>
      <c r="C520" s="109"/>
      <c r="D520" s="130"/>
      <c r="E520" s="126"/>
      <c r="F520" s="109"/>
      <c r="G520" s="130"/>
      <c r="H520" s="109"/>
      <c r="I520" s="130"/>
      <c r="J520" s="109"/>
      <c r="K520" s="109"/>
      <c r="L520" s="109"/>
      <c r="M520" s="109"/>
      <c r="N520" s="109"/>
      <c r="O520" s="109"/>
      <c r="P520" s="109"/>
      <c r="Q520" s="109"/>
      <c r="R520" s="44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  <c r="AO520" s="130"/>
      <c r="AP520" s="109"/>
      <c r="AQ520" s="109"/>
      <c r="AR520" s="109"/>
      <c r="AS520" s="109"/>
      <c r="AT520" s="109"/>
      <c r="AU520" s="109"/>
      <c r="AV520" s="109"/>
      <c r="AW520" s="109"/>
      <c r="AX520" s="109"/>
      <c r="AY520" s="109"/>
      <c r="AZ520" s="109"/>
      <c r="BA520" s="109"/>
      <c r="BB520" s="109"/>
      <c r="BC520" s="109"/>
      <c r="BD520" s="130"/>
      <c r="BE520" s="175"/>
      <c r="BF520" s="109"/>
      <c r="BG520" s="109"/>
      <c r="BH520" s="109"/>
      <c r="BI520" s="109"/>
      <c r="BJ520" s="109"/>
      <c r="BK520" s="109"/>
      <c r="BL520" s="109"/>
      <c r="BM520" s="109"/>
      <c r="BN520" s="109"/>
      <c r="BO520" s="109"/>
      <c r="BP520" s="130"/>
      <c r="BQ520" s="109"/>
    </row>
    <row r="521" spans="1:69" s="37" customFormat="1" x14ac:dyDescent="0.25">
      <c r="A521" s="234"/>
      <c r="B521" s="109"/>
      <c r="C521" s="109"/>
      <c r="D521" s="130"/>
      <c r="E521" s="126"/>
      <c r="F521" s="109"/>
      <c r="G521" s="130"/>
      <c r="H521" s="109"/>
      <c r="I521" s="130"/>
      <c r="J521" s="109"/>
      <c r="K521" s="109"/>
      <c r="L521" s="109"/>
      <c r="M521" s="109"/>
      <c r="N521" s="109"/>
      <c r="O521" s="109"/>
      <c r="P521" s="109"/>
      <c r="Q521" s="109"/>
      <c r="R521" s="44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  <c r="AO521" s="130"/>
      <c r="AP521" s="109"/>
      <c r="AQ521" s="109"/>
      <c r="AR521" s="109"/>
      <c r="AS521" s="109"/>
      <c r="AT521" s="109"/>
      <c r="AU521" s="109"/>
      <c r="AV521" s="109"/>
      <c r="AW521" s="109"/>
      <c r="AX521" s="109"/>
      <c r="AY521" s="109"/>
      <c r="AZ521" s="109"/>
      <c r="BA521" s="109"/>
      <c r="BB521" s="109"/>
      <c r="BC521" s="109"/>
      <c r="BD521" s="130"/>
      <c r="BE521" s="175"/>
      <c r="BF521" s="109"/>
      <c r="BG521" s="109"/>
      <c r="BH521" s="109"/>
      <c r="BI521" s="109"/>
      <c r="BJ521" s="109"/>
      <c r="BK521" s="109"/>
      <c r="BL521" s="109"/>
      <c r="BM521" s="109"/>
      <c r="BN521" s="109"/>
      <c r="BO521" s="109"/>
      <c r="BP521" s="130"/>
      <c r="BQ521" s="109"/>
    </row>
    <row r="522" spans="1:69" s="37" customFormat="1" ht="15.75" customHeight="1" x14ac:dyDescent="0.25">
      <c r="A522" s="234"/>
      <c r="B522" s="109"/>
      <c r="C522" s="109"/>
      <c r="D522" s="130"/>
      <c r="E522" s="126"/>
      <c r="F522" s="109"/>
      <c r="G522" s="130"/>
      <c r="H522" s="109"/>
      <c r="I522" s="130"/>
      <c r="J522" s="109"/>
      <c r="K522" s="109"/>
      <c r="L522" s="109"/>
      <c r="M522" s="109"/>
      <c r="N522" s="109"/>
      <c r="O522" s="109"/>
      <c r="P522" s="109"/>
      <c r="Q522" s="109"/>
      <c r="R522" s="44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30"/>
      <c r="AP522" s="109"/>
      <c r="AQ522" s="109"/>
      <c r="AR522" s="109"/>
      <c r="AS522" s="109"/>
      <c r="AT522" s="109"/>
      <c r="AU522" s="109"/>
      <c r="AV522" s="109"/>
      <c r="AW522" s="109"/>
      <c r="AX522" s="109"/>
      <c r="AY522" s="109"/>
      <c r="AZ522" s="109"/>
      <c r="BA522" s="109"/>
      <c r="BB522" s="109"/>
      <c r="BC522" s="109"/>
      <c r="BD522" s="130"/>
      <c r="BE522" s="175"/>
      <c r="BF522" s="109"/>
      <c r="BG522" s="109"/>
      <c r="BH522" s="109"/>
      <c r="BI522" s="109"/>
      <c r="BJ522" s="109"/>
      <c r="BK522" s="109"/>
      <c r="BL522" s="109"/>
      <c r="BM522" s="109"/>
      <c r="BN522" s="109"/>
      <c r="BO522" s="109"/>
      <c r="BP522" s="130"/>
      <c r="BQ522" s="109"/>
    </row>
    <row r="523" spans="1:69" s="37" customFormat="1" x14ac:dyDescent="0.25">
      <c r="A523" s="234"/>
      <c r="B523" s="109"/>
      <c r="C523" s="109"/>
      <c r="D523" s="130"/>
      <c r="E523" s="126"/>
      <c r="F523" s="109"/>
      <c r="G523" s="130"/>
      <c r="H523" s="109"/>
      <c r="I523" s="130"/>
      <c r="J523" s="109"/>
      <c r="K523" s="109"/>
      <c r="L523" s="109"/>
      <c r="M523" s="109"/>
      <c r="N523" s="109"/>
      <c r="O523" s="109"/>
      <c r="P523" s="109"/>
      <c r="Q523" s="109"/>
      <c r="R523" s="44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30"/>
      <c r="AP523" s="109"/>
      <c r="AQ523" s="109"/>
      <c r="AR523" s="109"/>
      <c r="AS523" s="109"/>
      <c r="AT523" s="109"/>
      <c r="AU523" s="109"/>
      <c r="AV523" s="109"/>
      <c r="AW523" s="109"/>
      <c r="AX523" s="109"/>
      <c r="AY523" s="109"/>
      <c r="AZ523" s="109"/>
      <c r="BA523" s="109"/>
      <c r="BB523" s="109"/>
      <c r="BC523" s="109"/>
      <c r="BD523" s="130"/>
      <c r="BE523" s="175"/>
      <c r="BF523" s="109"/>
      <c r="BG523" s="109"/>
      <c r="BH523" s="109"/>
      <c r="BI523" s="109"/>
      <c r="BJ523" s="109"/>
      <c r="BK523" s="109"/>
      <c r="BL523" s="109"/>
      <c r="BM523" s="109"/>
      <c r="BN523" s="109"/>
      <c r="BO523" s="109"/>
      <c r="BP523" s="130"/>
      <c r="BQ523" s="109"/>
    </row>
    <row r="524" spans="1:69" s="37" customFormat="1" ht="15.75" customHeight="1" x14ac:dyDescent="0.25">
      <c r="A524" s="234"/>
      <c r="B524" s="109"/>
      <c r="C524" s="109"/>
      <c r="D524" s="130"/>
      <c r="E524" s="126"/>
      <c r="F524" s="109"/>
      <c r="G524" s="130"/>
      <c r="H524" s="109"/>
      <c r="I524" s="130"/>
      <c r="J524" s="109"/>
      <c r="K524" s="109"/>
      <c r="L524" s="109"/>
      <c r="M524" s="109"/>
      <c r="N524" s="109"/>
      <c r="O524" s="109"/>
      <c r="P524" s="109"/>
      <c r="Q524" s="109"/>
      <c r="R524" s="44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30"/>
      <c r="AP524" s="109"/>
      <c r="AQ524" s="109"/>
      <c r="AR524" s="109"/>
      <c r="AS524" s="109"/>
      <c r="AT524" s="109"/>
      <c r="AU524" s="109"/>
      <c r="AV524" s="109"/>
      <c r="AW524" s="109"/>
      <c r="AX524" s="109"/>
      <c r="AY524" s="109"/>
      <c r="AZ524" s="109"/>
      <c r="BA524" s="109"/>
      <c r="BB524" s="109"/>
      <c r="BC524" s="109"/>
      <c r="BD524" s="130"/>
      <c r="BE524" s="175"/>
      <c r="BF524" s="109"/>
      <c r="BG524" s="109"/>
      <c r="BH524" s="109"/>
      <c r="BI524" s="109"/>
      <c r="BJ524" s="109"/>
      <c r="BK524" s="109"/>
      <c r="BL524" s="109"/>
      <c r="BM524" s="109"/>
      <c r="BN524" s="109"/>
      <c r="BO524" s="109"/>
      <c r="BP524" s="130"/>
      <c r="BQ524" s="109"/>
    </row>
    <row r="525" spans="1:69" s="37" customFormat="1" x14ac:dyDescent="0.25">
      <c r="A525" s="234"/>
      <c r="B525" s="109"/>
      <c r="C525" s="109"/>
      <c r="D525" s="130"/>
      <c r="E525" s="126"/>
      <c r="F525" s="109"/>
      <c r="G525" s="130"/>
      <c r="H525" s="109"/>
      <c r="I525" s="130"/>
      <c r="J525" s="109"/>
      <c r="K525" s="109"/>
      <c r="L525" s="109"/>
      <c r="M525" s="109"/>
      <c r="N525" s="109"/>
      <c r="O525" s="109"/>
      <c r="P525" s="109"/>
      <c r="Q525" s="109"/>
      <c r="R525" s="44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  <c r="AO525" s="130"/>
      <c r="AP525" s="109"/>
      <c r="AQ525" s="109"/>
      <c r="AR525" s="109"/>
      <c r="AS525" s="109"/>
      <c r="AT525" s="109"/>
      <c r="AU525" s="109"/>
      <c r="AV525" s="109"/>
      <c r="AW525" s="109"/>
      <c r="AX525" s="109"/>
      <c r="AY525" s="109"/>
      <c r="AZ525" s="109"/>
      <c r="BA525" s="109"/>
      <c r="BB525" s="109"/>
      <c r="BC525" s="109"/>
      <c r="BD525" s="130"/>
      <c r="BE525" s="175"/>
      <c r="BF525" s="109"/>
      <c r="BG525" s="109"/>
      <c r="BH525" s="109"/>
      <c r="BI525" s="109"/>
      <c r="BJ525" s="109"/>
      <c r="BK525" s="109"/>
      <c r="BL525" s="109"/>
      <c r="BM525" s="109"/>
      <c r="BN525" s="109"/>
      <c r="BO525" s="109"/>
      <c r="BP525" s="130"/>
      <c r="BQ525" s="109"/>
    </row>
    <row r="526" spans="1:69" s="37" customFormat="1" ht="15.75" customHeight="1" x14ac:dyDescent="0.25">
      <c r="A526" s="234"/>
      <c r="B526" s="109"/>
      <c r="C526" s="109"/>
      <c r="D526" s="130"/>
      <c r="E526" s="126"/>
      <c r="F526" s="109"/>
      <c r="G526" s="130"/>
      <c r="H526" s="109"/>
      <c r="I526" s="130"/>
      <c r="J526" s="109"/>
      <c r="K526" s="109"/>
      <c r="L526" s="109"/>
      <c r="M526" s="109"/>
      <c r="N526" s="109"/>
      <c r="O526" s="109"/>
      <c r="P526" s="109"/>
      <c r="Q526" s="109"/>
      <c r="R526" s="44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30"/>
      <c r="AP526" s="109"/>
      <c r="AQ526" s="109"/>
      <c r="AR526" s="109"/>
      <c r="AS526" s="109"/>
      <c r="AT526" s="109"/>
      <c r="AU526" s="109"/>
      <c r="AV526" s="109"/>
      <c r="AW526" s="109"/>
      <c r="AX526" s="109"/>
      <c r="AY526" s="109"/>
      <c r="AZ526" s="109"/>
      <c r="BA526" s="109"/>
      <c r="BB526" s="109"/>
      <c r="BC526" s="109"/>
      <c r="BD526" s="130"/>
      <c r="BE526" s="175"/>
      <c r="BF526" s="109"/>
      <c r="BG526" s="109"/>
      <c r="BH526" s="109"/>
      <c r="BI526" s="109"/>
      <c r="BJ526" s="109"/>
      <c r="BK526" s="109"/>
      <c r="BL526" s="109"/>
      <c r="BM526" s="109"/>
      <c r="BN526" s="109"/>
      <c r="BO526" s="109"/>
      <c r="BP526" s="130"/>
      <c r="BQ526" s="109"/>
    </row>
    <row r="527" spans="1:69" s="37" customFormat="1" x14ac:dyDescent="0.25">
      <c r="A527" s="234"/>
      <c r="B527" s="109"/>
      <c r="C527" s="109"/>
      <c r="D527" s="130"/>
      <c r="E527" s="126"/>
      <c r="F527" s="109"/>
      <c r="G527" s="130"/>
      <c r="H527" s="109"/>
      <c r="I527" s="130"/>
      <c r="J527" s="109"/>
      <c r="K527" s="109"/>
      <c r="L527" s="109"/>
      <c r="M527" s="109"/>
      <c r="N527" s="109"/>
      <c r="O527" s="109"/>
      <c r="P527" s="109"/>
      <c r="Q527" s="109"/>
      <c r="R527" s="44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  <c r="AO527" s="130"/>
      <c r="AP527" s="109"/>
      <c r="AQ527" s="109"/>
      <c r="AR527" s="109"/>
      <c r="AS527" s="109"/>
      <c r="AT527" s="109"/>
      <c r="AU527" s="109"/>
      <c r="AV527" s="109"/>
      <c r="AW527" s="109"/>
      <c r="AX527" s="109"/>
      <c r="AY527" s="109"/>
      <c r="AZ527" s="109"/>
      <c r="BA527" s="109"/>
      <c r="BB527" s="109"/>
      <c r="BC527" s="109"/>
      <c r="BD527" s="130"/>
      <c r="BE527" s="175"/>
      <c r="BF527" s="109"/>
      <c r="BG527" s="109"/>
      <c r="BH527" s="109"/>
      <c r="BI527" s="109"/>
      <c r="BJ527" s="109"/>
      <c r="BK527" s="109"/>
      <c r="BL527" s="109"/>
      <c r="BM527" s="109"/>
      <c r="BN527" s="109"/>
      <c r="BO527" s="109"/>
      <c r="BP527" s="130"/>
      <c r="BQ527" s="109"/>
    </row>
    <row r="528" spans="1:69" s="37" customFormat="1" ht="15.75" customHeight="1" x14ac:dyDescent="0.25">
      <c r="A528" s="234"/>
      <c r="B528" s="109"/>
      <c r="C528" s="109"/>
      <c r="D528" s="130"/>
      <c r="E528" s="126"/>
      <c r="F528" s="109"/>
      <c r="G528" s="130"/>
      <c r="H528" s="109"/>
      <c r="I528" s="130"/>
      <c r="J528" s="109"/>
      <c r="K528" s="109"/>
      <c r="L528" s="109"/>
      <c r="M528" s="109"/>
      <c r="N528" s="109"/>
      <c r="O528" s="109"/>
      <c r="P528" s="109"/>
      <c r="Q528" s="109"/>
      <c r="R528" s="44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30"/>
      <c r="AP528" s="109"/>
      <c r="AQ528" s="109"/>
      <c r="AR528" s="109"/>
      <c r="AS528" s="109"/>
      <c r="AT528" s="109"/>
      <c r="AU528" s="109"/>
      <c r="AV528" s="109"/>
      <c r="AW528" s="109"/>
      <c r="AX528" s="109"/>
      <c r="AY528" s="109"/>
      <c r="AZ528" s="109"/>
      <c r="BA528" s="109"/>
      <c r="BB528" s="109"/>
      <c r="BC528" s="109"/>
      <c r="BD528" s="130"/>
      <c r="BE528" s="175"/>
      <c r="BF528" s="109"/>
      <c r="BG528" s="109"/>
      <c r="BH528" s="109"/>
      <c r="BI528" s="109"/>
      <c r="BJ528" s="109"/>
      <c r="BK528" s="109"/>
      <c r="BL528" s="109"/>
      <c r="BM528" s="109"/>
      <c r="BN528" s="109"/>
      <c r="BO528" s="109"/>
      <c r="BP528" s="130"/>
      <c r="BQ528" s="109"/>
    </row>
    <row r="529" spans="1:69" s="37" customFormat="1" x14ac:dyDescent="0.25">
      <c r="A529" s="234"/>
      <c r="B529" s="109"/>
      <c r="C529" s="109"/>
      <c r="D529" s="130"/>
      <c r="E529" s="126"/>
      <c r="F529" s="109"/>
      <c r="G529" s="130"/>
      <c r="H529" s="109"/>
      <c r="I529" s="130"/>
      <c r="J529" s="109"/>
      <c r="K529" s="109"/>
      <c r="L529" s="109"/>
      <c r="M529" s="109"/>
      <c r="N529" s="109"/>
      <c r="O529" s="109"/>
      <c r="P529" s="109"/>
      <c r="Q529" s="109"/>
      <c r="R529" s="44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30"/>
      <c r="AP529" s="109"/>
      <c r="AQ529" s="109"/>
      <c r="AR529" s="109"/>
      <c r="AS529" s="109"/>
      <c r="AT529" s="109"/>
      <c r="AU529" s="109"/>
      <c r="AV529" s="109"/>
      <c r="AW529" s="109"/>
      <c r="AX529" s="109"/>
      <c r="AY529" s="109"/>
      <c r="AZ529" s="109"/>
      <c r="BA529" s="109"/>
      <c r="BB529" s="109"/>
      <c r="BC529" s="109"/>
      <c r="BD529" s="130"/>
      <c r="BE529" s="175"/>
      <c r="BF529" s="109"/>
      <c r="BG529" s="109"/>
      <c r="BH529" s="109"/>
      <c r="BI529" s="109"/>
      <c r="BJ529" s="109"/>
      <c r="BK529" s="109"/>
      <c r="BL529" s="109"/>
      <c r="BM529" s="109"/>
      <c r="BN529" s="109"/>
      <c r="BO529" s="109"/>
      <c r="BP529" s="130"/>
      <c r="BQ529" s="109"/>
    </row>
    <row r="530" spans="1:69" s="37" customFormat="1" ht="15.75" customHeight="1" x14ac:dyDescent="0.25">
      <c r="A530" s="234"/>
      <c r="B530" s="109"/>
      <c r="C530" s="109"/>
      <c r="D530" s="130"/>
      <c r="E530" s="126"/>
      <c r="F530" s="109"/>
      <c r="G530" s="130"/>
      <c r="H530" s="109"/>
      <c r="I530" s="130"/>
      <c r="J530" s="109"/>
      <c r="K530" s="109"/>
      <c r="L530" s="109"/>
      <c r="M530" s="109"/>
      <c r="N530" s="109"/>
      <c r="O530" s="109"/>
      <c r="P530" s="109"/>
      <c r="Q530" s="109"/>
      <c r="R530" s="44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30"/>
      <c r="AP530" s="109"/>
      <c r="AQ530" s="109"/>
      <c r="AR530" s="109"/>
      <c r="AS530" s="109"/>
      <c r="AT530" s="109"/>
      <c r="AU530" s="109"/>
      <c r="AV530" s="109"/>
      <c r="AW530" s="109"/>
      <c r="AX530" s="109"/>
      <c r="AY530" s="109"/>
      <c r="AZ530" s="109"/>
      <c r="BA530" s="109"/>
      <c r="BB530" s="109"/>
      <c r="BC530" s="109"/>
      <c r="BD530" s="130"/>
      <c r="BE530" s="175"/>
      <c r="BF530" s="109"/>
      <c r="BG530" s="109"/>
      <c r="BH530" s="109"/>
      <c r="BI530" s="109"/>
      <c r="BJ530" s="109"/>
      <c r="BK530" s="109"/>
      <c r="BL530" s="109"/>
      <c r="BM530" s="109"/>
      <c r="BN530" s="109"/>
      <c r="BO530" s="109"/>
      <c r="BP530" s="130"/>
      <c r="BQ530" s="109"/>
    </row>
    <row r="531" spans="1:69" s="37" customFormat="1" x14ac:dyDescent="0.25">
      <c r="A531" s="234"/>
      <c r="B531" s="109"/>
      <c r="C531" s="109"/>
      <c r="D531" s="130"/>
      <c r="E531" s="126"/>
      <c r="F531" s="109"/>
      <c r="G531" s="130"/>
      <c r="H531" s="109"/>
      <c r="I531" s="130"/>
      <c r="J531" s="109"/>
      <c r="K531" s="109"/>
      <c r="L531" s="109"/>
      <c r="M531" s="109"/>
      <c r="N531" s="109"/>
      <c r="O531" s="109"/>
      <c r="P531" s="109"/>
      <c r="Q531" s="109"/>
      <c r="R531" s="44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  <c r="AO531" s="130"/>
      <c r="AP531" s="109"/>
      <c r="AQ531" s="109"/>
      <c r="AR531" s="109"/>
      <c r="AS531" s="109"/>
      <c r="AT531" s="109"/>
      <c r="AU531" s="109"/>
      <c r="AV531" s="109"/>
      <c r="AW531" s="109"/>
      <c r="AX531" s="109"/>
      <c r="AY531" s="109"/>
      <c r="AZ531" s="109"/>
      <c r="BA531" s="109"/>
      <c r="BB531" s="109"/>
      <c r="BC531" s="109"/>
      <c r="BD531" s="130"/>
      <c r="BE531" s="175"/>
      <c r="BF531" s="109"/>
      <c r="BG531" s="109"/>
      <c r="BH531" s="109"/>
      <c r="BI531" s="109"/>
      <c r="BJ531" s="109"/>
      <c r="BK531" s="109"/>
      <c r="BL531" s="109"/>
      <c r="BM531" s="109"/>
      <c r="BN531" s="109"/>
      <c r="BO531" s="109"/>
      <c r="BP531" s="130"/>
      <c r="BQ531" s="109"/>
    </row>
    <row r="532" spans="1:69" s="37" customFormat="1" ht="15.75" customHeight="1" x14ac:dyDescent="0.25">
      <c r="A532" s="234"/>
      <c r="B532" s="109"/>
      <c r="C532" s="109"/>
      <c r="D532" s="130"/>
      <c r="E532" s="126"/>
      <c r="F532" s="109"/>
      <c r="G532" s="130"/>
      <c r="H532" s="109"/>
      <c r="I532" s="130"/>
      <c r="J532" s="109"/>
      <c r="K532" s="109"/>
      <c r="L532" s="109"/>
      <c r="M532" s="109"/>
      <c r="N532" s="109"/>
      <c r="O532" s="109"/>
      <c r="P532" s="109"/>
      <c r="Q532" s="109"/>
      <c r="R532" s="44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  <c r="AO532" s="130"/>
      <c r="AP532" s="109"/>
      <c r="AQ532" s="109"/>
      <c r="AR532" s="109"/>
      <c r="AS532" s="109"/>
      <c r="AT532" s="109"/>
      <c r="AU532" s="109"/>
      <c r="AV532" s="109"/>
      <c r="AW532" s="109"/>
      <c r="AX532" s="109"/>
      <c r="AY532" s="109"/>
      <c r="AZ532" s="109"/>
      <c r="BA532" s="109"/>
      <c r="BB532" s="109"/>
      <c r="BC532" s="109"/>
      <c r="BD532" s="130"/>
      <c r="BE532" s="175"/>
      <c r="BF532" s="109"/>
      <c r="BG532" s="109"/>
      <c r="BH532" s="109"/>
      <c r="BI532" s="109"/>
      <c r="BJ532" s="109"/>
      <c r="BK532" s="109"/>
      <c r="BL532" s="109"/>
      <c r="BM532" s="109"/>
      <c r="BN532" s="109"/>
      <c r="BO532" s="109"/>
      <c r="BP532" s="130"/>
      <c r="BQ532" s="109"/>
    </row>
    <row r="533" spans="1:69" s="37" customFormat="1" x14ac:dyDescent="0.25">
      <c r="A533" s="234"/>
      <c r="B533" s="109"/>
      <c r="C533" s="109"/>
      <c r="D533" s="130"/>
      <c r="E533" s="126"/>
      <c r="F533" s="109"/>
      <c r="G533" s="130"/>
      <c r="H533" s="109"/>
      <c r="I533" s="130"/>
      <c r="J533" s="109"/>
      <c r="K533" s="109"/>
      <c r="L533" s="109"/>
      <c r="M533" s="109"/>
      <c r="N533" s="109"/>
      <c r="O533" s="109"/>
      <c r="P533" s="109"/>
      <c r="Q533" s="109"/>
      <c r="R533" s="44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30"/>
      <c r="AP533" s="109"/>
      <c r="AQ533" s="109"/>
      <c r="AR533" s="109"/>
      <c r="AS533" s="109"/>
      <c r="AT533" s="109"/>
      <c r="AU533" s="109"/>
      <c r="AV533" s="109"/>
      <c r="AW533" s="109"/>
      <c r="AX533" s="109"/>
      <c r="AY533" s="109"/>
      <c r="AZ533" s="109"/>
      <c r="BA533" s="109"/>
      <c r="BB533" s="109"/>
      <c r="BC533" s="109"/>
      <c r="BD533" s="130"/>
      <c r="BE533" s="175"/>
      <c r="BF533" s="109"/>
      <c r="BG533" s="109"/>
      <c r="BH533" s="109"/>
      <c r="BI533" s="109"/>
      <c r="BJ533" s="109"/>
      <c r="BK533" s="109"/>
      <c r="BL533" s="109"/>
      <c r="BM533" s="109"/>
      <c r="BN533" s="109"/>
      <c r="BO533" s="109"/>
      <c r="BP533" s="130"/>
      <c r="BQ533" s="109"/>
    </row>
    <row r="534" spans="1:69" s="37" customFormat="1" ht="15.75" customHeight="1" x14ac:dyDescent="0.25">
      <c r="A534" s="234"/>
      <c r="B534" s="109"/>
      <c r="C534" s="109"/>
      <c r="D534" s="130"/>
      <c r="E534" s="126"/>
      <c r="F534" s="109"/>
      <c r="G534" s="130"/>
      <c r="H534" s="109"/>
      <c r="I534" s="130"/>
      <c r="J534" s="109"/>
      <c r="K534" s="109"/>
      <c r="L534" s="109"/>
      <c r="M534" s="109"/>
      <c r="N534" s="109"/>
      <c r="O534" s="109"/>
      <c r="P534" s="109"/>
      <c r="Q534" s="109"/>
      <c r="R534" s="44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30"/>
      <c r="AP534" s="109"/>
      <c r="AQ534" s="109"/>
      <c r="AR534" s="109"/>
      <c r="AS534" s="109"/>
      <c r="AT534" s="109"/>
      <c r="AU534" s="109"/>
      <c r="AV534" s="109"/>
      <c r="AW534" s="109"/>
      <c r="AX534" s="109"/>
      <c r="AY534" s="109"/>
      <c r="AZ534" s="109"/>
      <c r="BA534" s="109"/>
      <c r="BB534" s="109"/>
      <c r="BC534" s="109"/>
      <c r="BD534" s="130"/>
      <c r="BE534" s="175"/>
      <c r="BF534" s="109"/>
      <c r="BG534" s="109"/>
      <c r="BH534" s="109"/>
      <c r="BI534" s="109"/>
      <c r="BJ534" s="109"/>
      <c r="BK534" s="109"/>
      <c r="BL534" s="109"/>
      <c r="BM534" s="109"/>
      <c r="BN534" s="109"/>
      <c r="BO534" s="109"/>
      <c r="BP534" s="130"/>
      <c r="BQ534" s="109"/>
    </row>
    <row r="535" spans="1:69" s="37" customFormat="1" x14ac:dyDescent="0.25">
      <c r="A535" s="234"/>
      <c r="B535" s="109"/>
      <c r="C535" s="109"/>
      <c r="D535" s="130"/>
      <c r="E535" s="126"/>
      <c r="F535" s="109"/>
      <c r="G535" s="130"/>
      <c r="H535" s="109"/>
      <c r="I535" s="130"/>
      <c r="J535" s="109"/>
      <c r="K535" s="109"/>
      <c r="L535" s="109"/>
      <c r="M535" s="109"/>
      <c r="N535" s="109"/>
      <c r="O535" s="109"/>
      <c r="P535" s="109"/>
      <c r="Q535" s="109"/>
      <c r="R535" s="44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  <c r="AO535" s="130"/>
      <c r="AP535" s="109"/>
      <c r="AQ535" s="109"/>
      <c r="AR535" s="109"/>
      <c r="AS535" s="109"/>
      <c r="AT535" s="109"/>
      <c r="AU535" s="109"/>
      <c r="AV535" s="109"/>
      <c r="AW535" s="109"/>
      <c r="AX535" s="109"/>
      <c r="AY535" s="109"/>
      <c r="AZ535" s="109"/>
      <c r="BA535" s="109"/>
      <c r="BB535" s="109"/>
      <c r="BC535" s="109"/>
      <c r="BD535" s="130"/>
      <c r="BE535" s="175"/>
      <c r="BF535" s="109"/>
      <c r="BG535" s="109"/>
      <c r="BH535" s="109"/>
      <c r="BI535" s="109"/>
      <c r="BJ535" s="109"/>
      <c r="BK535" s="109"/>
      <c r="BL535" s="109"/>
      <c r="BM535" s="109"/>
      <c r="BN535" s="109"/>
      <c r="BO535" s="109"/>
      <c r="BP535" s="130"/>
      <c r="BQ535" s="109"/>
    </row>
    <row r="536" spans="1:69" s="37" customFormat="1" ht="15.75" customHeight="1" x14ac:dyDescent="0.25">
      <c r="A536" s="234"/>
      <c r="B536" s="109"/>
      <c r="C536" s="109"/>
      <c r="D536" s="130"/>
      <c r="E536" s="126"/>
      <c r="F536" s="109"/>
      <c r="G536" s="130"/>
      <c r="H536" s="109"/>
      <c r="I536" s="130"/>
      <c r="J536" s="109"/>
      <c r="K536" s="109"/>
      <c r="L536" s="109"/>
      <c r="M536" s="109"/>
      <c r="N536" s="109"/>
      <c r="O536" s="109"/>
      <c r="P536" s="109"/>
      <c r="Q536" s="109"/>
      <c r="R536" s="44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30"/>
      <c r="AP536" s="109"/>
      <c r="AQ536" s="109"/>
      <c r="AR536" s="109"/>
      <c r="AS536" s="109"/>
      <c r="AT536" s="109"/>
      <c r="AU536" s="109"/>
      <c r="AV536" s="109"/>
      <c r="AW536" s="109"/>
      <c r="AX536" s="109"/>
      <c r="AY536" s="109"/>
      <c r="AZ536" s="109"/>
      <c r="BA536" s="109"/>
      <c r="BB536" s="109"/>
      <c r="BC536" s="109"/>
      <c r="BD536" s="130"/>
      <c r="BE536" s="175"/>
      <c r="BF536" s="109"/>
      <c r="BG536" s="109"/>
      <c r="BH536" s="109"/>
      <c r="BI536" s="109"/>
      <c r="BJ536" s="109"/>
      <c r="BK536" s="109"/>
      <c r="BL536" s="109"/>
      <c r="BM536" s="109"/>
      <c r="BN536" s="109"/>
      <c r="BO536" s="109"/>
      <c r="BP536" s="130"/>
      <c r="BQ536" s="109"/>
    </row>
    <row r="537" spans="1:69" s="37" customFormat="1" x14ac:dyDescent="0.25">
      <c r="A537" s="234"/>
      <c r="B537" s="109"/>
      <c r="C537" s="109"/>
      <c r="D537" s="130"/>
      <c r="E537" s="126"/>
      <c r="F537" s="109"/>
      <c r="G537" s="130"/>
      <c r="H537" s="109"/>
      <c r="I537" s="130"/>
      <c r="J537" s="109"/>
      <c r="K537" s="109"/>
      <c r="L537" s="109"/>
      <c r="M537" s="109"/>
      <c r="N537" s="109"/>
      <c r="O537" s="109"/>
      <c r="P537" s="109"/>
      <c r="Q537" s="109"/>
      <c r="R537" s="44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30"/>
      <c r="AP537" s="109"/>
      <c r="AQ537" s="109"/>
      <c r="AR537" s="109"/>
      <c r="AS537" s="109"/>
      <c r="AT537" s="109"/>
      <c r="AU537" s="109"/>
      <c r="AV537" s="109"/>
      <c r="AW537" s="109"/>
      <c r="AX537" s="109"/>
      <c r="AY537" s="109"/>
      <c r="AZ537" s="109"/>
      <c r="BA537" s="109"/>
      <c r="BB537" s="109"/>
      <c r="BC537" s="109"/>
      <c r="BD537" s="130"/>
      <c r="BE537" s="175"/>
      <c r="BF537" s="109"/>
      <c r="BG537" s="109"/>
      <c r="BH537" s="109"/>
      <c r="BI537" s="109"/>
      <c r="BJ537" s="109"/>
      <c r="BK537" s="109"/>
      <c r="BL537" s="109"/>
      <c r="BM537" s="109"/>
      <c r="BN537" s="109"/>
      <c r="BO537" s="109"/>
      <c r="BP537" s="130"/>
      <c r="BQ537" s="109"/>
    </row>
    <row r="538" spans="1:69" s="37" customFormat="1" ht="15.75" customHeight="1" x14ac:dyDescent="0.25">
      <c r="A538" s="234"/>
      <c r="B538" s="109"/>
      <c r="C538" s="109"/>
      <c r="D538" s="130"/>
      <c r="E538" s="126"/>
      <c r="F538" s="109"/>
      <c r="G538" s="130"/>
      <c r="H538" s="109"/>
      <c r="I538" s="130"/>
      <c r="J538" s="109"/>
      <c r="K538" s="109"/>
      <c r="L538" s="109"/>
      <c r="M538" s="109"/>
      <c r="N538" s="109"/>
      <c r="O538" s="109"/>
      <c r="P538" s="109"/>
      <c r="Q538" s="109"/>
      <c r="R538" s="44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  <c r="AO538" s="130"/>
      <c r="AP538" s="109"/>
      <c r="AQ538" s="109"/>
      <c r="AR538" s="109"/>
      <c r="AS538" s="109"/>
      <c r="AT538" s="109"/>
      <c r="AU538" s="109"/>
      <c r="AV538" s="109"/>
      <c r="AW538" s="109"/>
      <c r="AX538" s="109"/>
      <c r="AY538" s="109"/>
      <c r="AZ538" s="109"/>
      <c r="BA538" s="109"/>
      <c r="BB538" s="109"/>
      <c r="BC538" s="109"/>
      <c r="BD538" s="130"/>
      <c r="BE538" s="175"/>
      <c r="BF538" s="109"/>
      <c r="BG538" s="109"/>
      <c r="BH538" s="109"/>
      <c r="BI538" s="109"/>
      <c r="BJ538" s="109"/>
      <c r="BK538" s="109"/>
      <c r="BL538" s="109"/>
      <c r="BM538" s="109"/>
      <c r="BN538" s="109"/>
      <c r="BO538" s="109"/>
      <c r="BP538" s="130"/>
      <c r="BQ538" s="109"/>
    </row>
    <row r="539" spans="1:69" s="37" customFormat="1" x14ac:dyDescent="0.25">
      <c r="A539" s="234"/>
      <c r="B539" s="109"/>
      <c r="C539" s="109"/>
      <c r="D539" s="130"/>
      <c r="E539" s="126"/>
      <c r="F539" s="109"/>
      <c r="G539" s="130"/>
      <c r="H539" s="109"/>
      <c r="I539" s="130"/>
      <c r="J539" s="109"/>
      <c r="K539" s="109"/>
      <c r="L539" s="109"/>
      <c r="M539" s="109"/>
      <c r="N539" s="109"/>
      <c r="O539" s="109"/>
      <c r="P539" s="109"/>
      <c r="Q539" s="109"/>
      <c r="R539" s="44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30"/>
      <c r="AP539" s="109"/>
      <c r="AQ539" s="109"/>
      <c r="AR539" s="109"/>
      <c r="AS539" s="109"/>
      <c r="AT539" s="109"/>
      <c r="AU539" s="109"/>
      <c r="AV539" s="109"/>
      <c r="AW539" s="109"/>
      <c r="AX539" s="109"/>
      <c r="AY539" s="109"/>
      <c r="AZ539" s="109"/>
      <c r="BA539" s="109"/>
      <c r="BB539" s="109"/>
      <c r="BC539" s="109"/>
      <c r="BD539" s="130"/>
      <c r="BE539" s="175"/>
      <c r="BF539" s="109"/>
      <c r="BG539" s="109"/>
      <c r="BH539" s="109"/>
      <c r="BI539" s="109"/>
      <c r="BJ539" s="109"/>
      <c r="BK539" s="109"/>
      <c r="BL539" s="109"/>
      <c r="BM539" s="109"/>
      <c r="BN539" s="109"/>
      <c r="BO539" s="109"/>
      <c r="BP539" s="130"/>
      <c r="BQ539" s="109"/>
    </row>
    <row r="540" spans="1:69" s="37" customFormat="1" ht="15.75" customHeight="1" x14ac:dyDescent="0.25">
      <c r="A540" s="234"/>
      <c r="B540" s="109"/>
      <c r="C540" s="109"/>
      <c r="D540" s="130"/>
      <c r="E540" s="126"/>
      <c r="F540" s="109"/>
      <c r="G540" s="130"/>
      <c r="H540" s="109"/>
      <c r="I540" s="130"/>
      <c r="J540" s="109"/>
      <c r="K540" s="109"/>
      <c r="L540" s="109"/>
      <c r="M540" s="109"/>
      <c r="N540" s="109"/>
      <c r="O540" s="109"/>
      <c r="P540" s="109"/>
      <c r="Q540" s="109"/>
      <c r="R540" s="44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30"/>
      <c r="AP540" s="109"/>
      <c r="AQ540" s="109"/>
      <c r="AR540" s="109"/>
      <c r="AS540" s="109"/>
      <c r="AT540" s="109"/>
      <c r="AU540" s="109"/>
      <c r="AV540" s="109"/>
      <c r="AW540" s="109"/>
      <c r="AX540" s="109"/>
      <c r="AY540" s="109"/>
      <c r="AZ540" s="109"/>
      <c r="BA540" s="109"/>
      <c r="BB540" s="109"/>
      <c r="BC540" s="109"/>
      <c r="BD540" s="130"/>
      <c r="BE540" s="175"/>
      <c r="BF540" s="109"/>
      <c r="BG540" s="109"/>
      <c r="BH540" s="109"/>
      <c r="BI540" s="109"/>
      <c r="BJ540" s="109"/>
      <c r="BK540" s="109"/>
      <c r="BL540" s="109"/>
      <c r="BM540" s="109"/>
      <c r="BN540" s="109"/>
      <c r="BO540" s="109"/>
      <c r="BP540" s="130"/>
      <c r="BQ540" s="109"/>
    </row>
    <row r="541" spans="1:69" s="37" customFormat="1" x14ac:dyDescent="0.25">
      <c r="A541" s="234"/>
      <c r="B541" s="109"/>
      <c r="C541" s="109"/>
      <c r="D541" s="130"/>
      <c r="E541" s="126"/>
      <c r="F541" s="109"/>
      <c r="G541" s="130"/>
      <c r="H541" s="109"/>
      <c r="I541" s="130"/>
      <c r="J541" s="109"/>
      <c r="K541" s="109"/>
      <c r="L541" s="109"/>
      <c r="M541" s="109"/>
      <c r="N541" s="109"/>
      <c r="O541" s="109"/>
      <c r="P541" s="109"/>
      <c r="Q541" s="109"/>
      <c r="R541" s="44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30"/>
      <c r="AP541" s="109"/>
      <c r="AQ541" s="109"/>
      <c r="AR541" s="109"/>
      <c r="AS541" s="109"/>
      <c r="AT541" s="109"/>
      <c r="AU541" s="109"/>
      <c r="AV541" s="109"/>
      <c r="AW541" s="109"/>
      <c r="AX541" s="109"/>
      <c r="AY541" s="109"/>
      <c r="AZ541" s="109"/>
      <c r="BA541" s="109"/>
      <c r="BB541" s="109"/>
      <c r="BC541" s="109"/>
      <c r="BD541" s="130"/>
      <c r="BE541" s="175"/>
      <c r="BF541" s="109"/>
      <c r="BG541" s="109"/>
      <c r="BH541" s="109"/>
      <c r="BI541" s="109"/>
      <c r="BJ541" s="109"/>
      <c r="BK541" s="109"/>
      <c r="BL541" s="109"/>
      <c r="BM541" s="109"/>
      <c r="BN541" s="109"/>
      <c r="BO541" s="109"/>
      <c r="BP541" s="130"/>
      <c r="BQ541" s="109"/>
    </row>
    <row r="542" spans="1:69" s="37" customFormat="1" ht="15.75" customHeight="1" x14ac:dyDescent="0.25">
      <c r="A542" s="234"/>
      <c r="B542" s="109"/>
      <c r="C542" s="109"/>
      <c r="D542" s="130"/>
      <c r="E542" s="126"/>
      <c r="F542" s="109"/>
      <c r="G542" s="130"/>
      <c r="H542" s="109"/>
      <c r="I542" s="130"/>
      <c r="J542" s="109"/>
      <c r="K542" s="109"/>
      <c r="L542" s="109"/>
      <c r="M542" s="109"/>
      <c r="N542" s="109"/>
      <c r="O542" s="109"/>
      <c r="P542" s="109"/>
      <c r="Q542" s="109"/>
      <c r="R542" s="44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30"/>
      <c r="AP542" s="109"/>
      <c r="AQ542" s="109"/>
      <c r="AR542" s="109"/>
      <c r="AS542" s="109"/>
      <c r="AT542" s="109"/>
      <c r="AU542" s="109"/>
      <c r="AV542" s="109"/>
      <c r="AW542" s="109"/>
      <c r="AX542" s="109"/>
      <c r="AY542" s="109"/>
      <c r="AZ542" s="109"/>
      <c r="BA542" s="109"/>
      <c r="BB542" s="109"/>
      <c r="BC542" s="109"/>
      <c r="BD542" s="130"/>
      <c r="BE542" s="175"/>
      <c r="BF542" s="109"/>
      <c r="BG542" s="109"/>
      <c r="BH542" s="109"/>
      <c r="BI542" s="109"/>
      <c r="BJ542" s="109"/>
      <c r="BK542" s="109"/>
      <c r="BL542" s="109"/>
      <c r="BM542" s="109"/>
      <c r="BN542" s="109"/>
      <c r="BO542" s="109"/>
      <c r="BP542" s="130"/>
      <c r="BQ542" s="109"/>
    </row>
    <row r="543" spans="1:69" s="37" customFormat="1" x14ac:dyDescent="0.25">
      <c r="A543" s="234"/>
      <c r="B543" s="109"/>
      <c r="C543" s="109"/>
      <c r="D543" s="130"/>
      <c r="E543" s="126"/>
      <c r="F543" s="109"/>
      <c r="G543" s="130"/>
      <c r="H543" s="109"/>
      <c r="I543" s="130"/>
      <c r="J543" s="109"/>
      <c r="K543" s="109"/>
      <c r="L543" s="109"/>
      <c r="M543" s="109"/>
      <c r="N543" s="109"/>
      <c r="O543" s="109"/>
      <c r="P543" s="109"/>
      <c r="Q543" s="109"/>
      <c r="R543" s="44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30"/>
      <c r="AP543" s="109"/>
      <c r="AQ543" s="109"/>
      <c r="AR543" s="109"/>
      <c r="AS543" s="109"/>
      <c r="AT543" s="109"/>
      <c r="AU543" s="109"/>
      <c r="AV543" s="109"/>
      <c r="AW543" s="109"/>
      <c r="AX543" s="109"/>
      <c r="AY543" s="109"/>
      <c r="AZ543" s="109"/>
      <c r="BA543" s="109"/>
      <c r="BB543" s="109"/>
      <c r="BC543" s="109"/>
      <c r="BD543" s="130"/>
      <c r="BE543" s="175"/>
      <c r="BF543" s="109"/>
      <c r="BG543" s="109"/>
      <c r="BH543" s="109"/>
      <c r="BI543" s="109"/>
      <c r="BJ543" s="109"/>
      <c r="BK543" s="109"/>
      <c r="BL543" s="109"/>
      <c r="BM543" s="109"/>
      <c r="BN543" s="109"/>
      <c r="BO543" s="109"/>
      <c r="BP543" s="130"/>
      <c r="BQ543" s="109"/>
    </row>
    <row r="544" spans="1:69" s="37" customFormat="1" ht="15.75" customHeight="1" x14ac:dyDescent="0.25">
      <c r="A544" s="234"/>
      <c r="B544" s="109"/>
      <c r="C544" s="109"/>
      <c r="D544" s="130"/>
      <c r="E544" s="126"/>
      <c r="F544" s="109"/>
      <c r="G544" s="130"/>
      <c r="H544" s="109"/>
      <c r="I544" s="130"/>
      <c r="J544" s="109"/>
      <c r="K544" s="109"/>
      <c r="L544" s="109"/>
      <c r="M544" s="109"/>
      <c r="N544" s="109"/>
      <c r="O544" s="109"/>
      <c r="P544" s="109"/>
      <c r="Q544" s="109"/>
      <c r="R544" s="44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30"/>
      <c r="AP544" s="109"/>
      <c r="AQ544" s="109"/>
      <c r="AR544" s="109"/>
      <c r="AS544" s="109"/>
      <c r="AT544" s="109"/>
      <c r="AU544" s="109"/>
      <c r="AV544" s="109"/>
      <c r="AW544" s="109"/>
      <c r="AX544" s="109"/>
      <c r="AY544" s="109"/>
      <c r="AZ544" s="109"/>
      <c r="BA544" s="109"/>
      <c r="BB544" s="109"/>
      <c r="BC544" s="109"/>
      <c r="BD544" s="130"/>
      <c r="BE544" s="175"/>
      <c r="BF544" s="109"/>
      <c r="BG544" s="109"/>
      <c r="BH544" s="109"/>
      <c r="BI544" s="109"/>
      <c r="BJ544" s="109"/>
      <c r="BK544" s="109"/>
      <c r="BL544" s="109"/>
      <c r="BM544" s="109"/>
      <c r="BN544" s="109"/>
      <c r="BO544" s="109"/>
      <c r="BP544" s="130"/>
      <c r="BQ544" s="109"/>
    </row>
    <row r="545" spans="1:69" s="37" customFormat="1" x14ac:dyDescent="0.25">
      <c r="A545" s="234"/>
      <c r="B545" s="109"/>
      <c r="C545" s="109"/>
      <c r="D545" s="130"/>
      <c r="E545" s="126"/>
      <c r="F545" s="109"/>
      <c r="G545" s="130"/>
      <c r="H545" s="109"/>
      <c r="I545" s="130"/>
      <c r="J545" s="109"/>
      <c r="K545" s="109"/>
      <c r="L545" s="109"/>
      <c r="M545" s="109"/>
      <c r="N545" s="109"/>
      <c r="O545" s="109"/>
      <c r="P545" s="109"/>
      <c r="Q545" s="109"/>
      <c r="R545" s="44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30"/>
      <c r="AP545" s="109"/>
      <c r="AQ545" s="109"/>
      <c r="AR545" s="109"/>
      <c r="AS545" s="109"/>
      <c r="AT545" s="109"/>
      <c r="AU545" s="109"/>
      <c r="AV545" s="109"/>
      <c r="AW545" s="109"/>
      <c r="AX545" s="109"/>
      <c r="AY545" s="109"/>
      <c r="AZ545" s="109"/>
      <c r="BA545" s="109"/>
      <c r="BB545" s="109"/>
      <c r="BC545" s="109"/>
      <c r="BD545" s="130"/>
      <c r="BE545" s="175"/>
      <c r="BF545" s="109"/>
      <c r="BG545" s="109"/>
      <c r="BH545" s="109"/>
      <c r="BI545" s="109"/>
      <c r="BJ545" s="109"/>
      <c r="BK545" s="109"/>
      <c r="BL545" s="109"/>
      <c r="BM545" s="109"/>
      <c r="BN545" s="109"/>
      <c r="BO545" s="109"/>
      <c r="BP545" s="130"/>
      <c r="BQ545" s="109"/>
    </row>
    <row r="546" spans="1:69" s="37" customFormat="1" ht="15.75" customHeight="1" x14ac:dyDescent="0.25">
      <c r="A546" s="234"/>
      <c r="B546" s="109"/>
      <c r="C546" s="109"/>
      <c r="D546" s="130"/>
      <c r="E546" s="126"/>
      <c r="F546" s="109"/>
      <c r="G546" s="130"/>
      <c r="H546" s="109"/>
      <c r="I546" s="130"/>
      <c r="J546" s="109"/>
      <c r="K546" s="109"/>
      <c r="L546" s="109"/>
      <c r="M546" s="109"/>
      <c r="N546" s="109"/>
      <c r="O546" s="109"/>
      <c r="P546" s="109"/>
      <c r="Q546" s="109"/>
      <c r="R546" s="44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  <c r="AO546" s="130"/>
      <c r="AP546" s="109"/>
      <c r="AQ546" s="109"/>
      <c r="AR546" s="109"/>
      <c r="AS546" s="109"/>
      <c r="AT546" s="109"/>
      <c r="AU546" s="109"/>
      <c r="AV546" s="109"/>
      <c r="AW546" s="109"/>
      <c r="AX546" s="109"/>
      <c r="AY546" s="109"/>
      <c r="AZ546" s="109"/>
      <c r="BA546" s="109"/>
      <c r="BB546" s="109"/>
      <c r="BC546" s="109"/>
      <c r="BD546" s="130"/>
      <c r="BE546" s="175"/>
      <c r="BF546" s="109"/>
      <c r="BG546" s="109"/>
      <c r="BH546" s="109"/>
      <c r="BI546" s="109"/>
      <c r="BJ546" s="109"/>
      <c r="BK546" s="109"/>
      <c r="BL546" s="109"/>
      <c r="BM546" s="109"/>
      <c r="BN546" s="109"/>
      <c r="BO546" s="109"/>
      <c r="BP546" s="130"/>
      <c r="BQ546" s="109"/>
    </row>
    <row r="547" spans="1:69" s="37" customFormat="1" x14ac:dyDescent="0.25">
      <c r="A547" s="234"/>
      <c r="B547" s="109"/>
      <c r="C547" s="109"/>
      <c r="D547" s="130"/>
      <c r="E547" s="126"/>
      <c r="F547" s="109"/>
      <c r="G547" s="130"/>
      <c r="H547" s="109"/>
      <c r="I547" s="130"/>
      <c r="J547" s="109"/>
      <c r="K547" s="109"/>
      <c r="L547" s="109"/>
      <c r="M547" s="109"/>
      <c r="N547" s="109"/>
      <c r="O547" s="109"/>
      <c r="P547" s="109"/>
      <c r="Q547" s="109"/>
      <c r="R547" s="44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130"/>
      <c r="AP547" s="109"/>
      <c r="AQ547" s="109"/>
      <c r="AR547" s="109"/>
      <c r="AS547" s="109"/>
      <c r="AT547" s="109"/>
      <c r="AU547" s="109"/>
      <c r="AV547" s="109"/>
      <c r="AW547" s="109"/>
      <c r="AX547" s="109"/>
      <c r="AY547" s="109"/>
      <c r="AZ547" s="109"/>
      <c r="BA547" s="109"/>
      <c r="BB547" s="109"/>
      <c r="BC547" s="109"/>
      <c r="BD547" s="130"/>
      <c r="BE547" s="175"/>
      <c r="BF547" s="109"/>
      <c r="BG547" s="109"/>
      <c r="BH547" s="109"/>
      <c r="BI547" s="109"/>
      <c r="BJ547" s="109"/>
      <c r="BK547" s="109"/>
      <c r="BL547" s="109"/>
      <c r="BM547" s="109"/>
      <c r="BN547" s="109"/>
      <c r="BO547" s="109"/>
      <c r="BP547" s="130"/>
      <c r="BQ547" s="109"/>
    </row>
    <row r="548" spans="1:69" s="37" customFormat="1" ht="15.75" customHeight="1" x14ac:dyDescent="0.25">
      <c r="A548" s="234"/>
      <c r="B548" s="109"/>
      <c r="C548" s="109"/>
      <c r="D548" s="130"/>
      <c r="E548" s="126"/>
      <c r="F548" s="109"/>
      <c r="G548" s="130"/>
      <c r="H548" s="109"/>
      <c r="I548" s="130"/>
      <c r="J548" s="109"/>
      <c r="K548" s="109"/>
      <c r="L548" s="109"/>
      <c r="M548" s="109"/>
      <c r="N548" s="109"/>
      <c r="O548" s="109"/>
      <c r="P548" s="109"/>
      <c r="Q548" s="109"/>
      <c r="R548" s="44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  <c r="AO548" s="130"/>
      <c r="AP548" s="109"/>
      <c r="AQ548" s="109"/>
      <c r="AR548" s="109"/>
      <c r="AS548" s="109"/>
      <c r="AT548" s="109"/>
      <c r="AU548" s="109"/>
      <c r="AV548" s="109"/>
      <c r="AW548" s="109"/>
      <c r="AX548" s="109"/>
      <c r="AY548" s="109"/>
      <c r="AZ548" s="109"/>
      <c r="BA548" s="109"/>
      <c r="BB548" s="109"/>
      <c r="BC548" s="109"/>
      <c r="BD548" s="130"/>
      <c r="BE548" s="175"/>
      <c r="BF548" s="109"/>
      <c r="BG548" s="109"/>
      <c r="BH548" s="109"/>
      <c r="BI548" s="109"/>
      <c r="BJ548" s="109"/>
      <c r="BK548" s="109"/>
      <c r="BL548" s="109"/>
      <c r="BM548" s="109"/>
      <c r="BN548" s="109"/>
      <c r="BO548" s="109"/>
      <c r="BP548" s="130"/>
      <c r="BQ548" s="109"/>
    </row>
    <row r="549" spans="1:69" s="37" customFormat="1" x14ac:dyDescent="0.25">
      <c r="A549" s="234"/>
      <c r="B549" s="109"/>
      <c r="C549" s="109"/>
      <c r="D549" s="130"/>
      <c r="E549" s="126"/>
      <c r="F549" s="109"/>
      <c r="G549" s="130"/>
      <c r="H549" s="109"/>
      <c r="I549" s="130"/>
      <c r="J549" s="109"/>
      <c r="K549" s="109"/>
      <c r="L549" s="109"/>
      <c r="M549" s="109"/>
      <c r="N549" s="109"/>
      <c r="O549" s="109"/>
      <c r="P549" s="109"/>
      <c r="Q549" s="109"/>
      <c r="R549" s="44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  <c r="AO549" s="130"/>
      <c r="AP549" s="109"/>
      <c r="AQ549" s="109"/>
      <c r="AR549" s="109"/>
      <c r="AS549" s="109"/>
      <c r="AT549" s="109"/>
      <c r="AU549" s="109"/>
      <c r="AV549" s="109"/>
      <c r="AW549" s="109"/>
      <c r="AX549" s="109"/>
      <c r="AY549" s="109"/>
      <c r="AZ549" s="109"/>
      <c r="BA549" s="109"/>
      <c r="BB549" s="109"/>
      <c r="BC549" s="109"/>
      <c r="BD549" s="130"/>
      <c r="BE549" s="175"/>
      <c r="BF549" s="109"/>
      <c r="BG549" s="109"/>
      <c r="BH549" s="109"/>
      <c r="BI549" s="109"/>
      <c r="BJ549" s="109"/>
      <c r="BK549" s="109"/>
      <c r="BL549" s="109"/>
      <c r="BM549" s="109"/>
      <c r="BN549" s="109"/>
      <c r="BO549" s="109"/>
      <c r="BP549" s="130"/>
      <c r="BQ549" s="109"/>
    </row>
    <row r="550" spans="1:69" s="37" customFormat="1" ht="15.75" customHeight="1" x14ac:dyDescent="0.25">
      <c r="A550" s="234"/>
      <c r="B550" s="109"/>
      <c r="C550" s="109"/>
      <c r="D550" s="130"/>
      <c r="E550" s="126"/>
      <c r="F550" s="109"/>
      <c r="G550" s="130"/>
      <c r="H550" s="109"/>
      <c r="I550" s="130"/>
      <c r="J550" s="109"/>
      <c r="K550" s="109"/>
      <c r="L550" s="109"/>
      <c r="M550" s="109"/>
      <c r="N550" s="109"/>
      <c r="O550" s="109"/>
      <c r="P550" s="109"/>
      <c r="Q550" s="109"/>
      <c r="R550" s="44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  <c r="AO550" s="130"/>
      <c r="AP550" s="109"/>
      <c r="AQ550" s="109"/>
      <c r="AR550" s="109"/>
      <c r="AS550" s="109"/>
      <c r="AT550" s="109"/>
      <c r="AU550" s="109"/>
      <c r="AV550" s="109"/>
      <c r="AW550" s="109"/>
      <c r="AX550" s="109"/>
      <c r="AY550" s="109"/>
      <c r="AZ550" s="109"/>
      <c r="BA550" s="109"/>
      <c r="BB550" s="109"/>
      <c r="BC550" s="109"/>
      <c r="BD550" s="130"/>
      <c r="BE550" s="175"/>
      <c r="BF550" s="109"/>
      <c r="BG550" s="109"/>
      <c r="BH550" s="109"/>
      <c r="BI550" s="109"/>
      <c r="BJ550" s="109"/>
      <c r="BK550" s="109"/>
      <c r="BL550" s="109"/>
      <c r="BM550" s="109"/>
      <c r="BN550" s="109"/>
      <c r="BO550" s="109"/>
      <c r="BP550" s="130"/>
      <c r="BQ550" s="109"/>
    </row>
    <row r="551" spans="1:69" s="37" customFormat="1" x14ac:dyDescent="0.25">
      <c r="A551" s="234"/>
      <c r="B551" s="109"/>
      <c r="C551" s="109"/>
      <c r="D551" s="130"/>
      <c r="E551" s="126"/>
      <c r="F551" s="109"/>
      <c r="G551" s="130"/>
      <c r="H551" s="109"/>
      <c r="I551" s="130"/>
      <c r="J551" s="109"/>
      <c r="K551" s="109"/>
      <c r="L551" s="109"/>
      <c r="M551" s="109"/>
      <c r="N551" s="109"/>
      <c r="O551" s="109"/>
      <c r="P551" s="109"/>
      <c r="Q551" s="109"/>
      <c r="R551" s="44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  <c r="AL551" s="109"/>
      <c r="AM551" s="109"/>
      <c r="AN551" s="109"/>
      <c r="AO551" s="130"/>
      <c r="AP551" s="109"/>
      <c r="AQ551" s="109"/>
      <c r="AR551" s="109"/>
      <c r="AS551" s="109"/>
      <c r="AT551" s="109"/>
      <c r="AU551" s="109"/>
      <c r="AV551" s="109"/>
      <c r="AW551" s="109"/>
      <c r="AX551" s="109"/>
      <c r="AY551" s="109"/>
      <c r="AZ551" s="109"/>
      <c r="BA551" s="109"/>
      <c r="BB551" s="109"/>
      <c r="BC551" s="109"/>
      <c r="BD551" s="130"/>
      <c r="BE551" s="175"/>
      <c r="BF551" s="109"/>
      <c r="BG551" s="109"/>
      <c r="BH551" s="109"/>
      <c r="BI551" s="109"/>
      <c r="BJ551" s="109"/>
      <c r="BK551" s="109"/>
      <c r="BL551" s="109"/>
      <c r="BM551" s="109"/>
      <c r="BN551" s="109"/>
      <c r="BO551" s="109"/>
      <c r="BP551" s="130"/>
      <c r="BQ551" s="109"/>
    </row>
    <row r="552" spans="1:69" s="37" customFormat="1" ht="15.75" customHeight="1" x14ac:dyDescent="0.25">
      <c r="A552" s="234"/>
      <c r="B552" s="109"/>
      <c r="C552" s="109"/>
      <c r="D552" s="130"/>
      <c r="E552" s="126"/>
      <c r="F552" s="109"/>
      <c r="G552" s="130"/>
      <c r="H552" s="109"/>
      <c r="I552" s="130"/>
      <c r="J552" s="109"/>
      <c r="K552" s="109"/>
      <c r="L552" s="109"/>
      <c r="M552" s="109"/>
      <c r="N552" s="109"/>
      <c r="O552" s="109"/>
      <c r="P552" s="109"/>
      <c r="Q552" s="109"/>
      <c r="R552" s="44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  <c r="AL552" s="109"/>
      <c r="AM552" s="109"/>
      <c r="AN552" s="109"/>
      <c r="AO552" s="130"/>
      <c r="AP552" s="109"/>
      <c r="AQ552" s="109"/>
      <c r="AR552" s="109"/>
      <c r="AS552" s="109"/>
      <c r="AT552" s="109"/>
      <c r="AU552" s="109"/>
      <c r="AV552" s="109"/>
      <c r="AW552" s="109"/>
      <c r="AX552" s="109"/>
      <c r="AY552" s="109"/>
      <c r="AZ552" s="109"/>
      <c r="BA552" s="109"/>
      <c r="BB552" s="109"/>
      <c r="BC552" s="109"/>
      <c r="BD552" s="130"/>
      <c r="BE552" s="175"/>
      <c r="BF552" s="109"/>
      <c r="BG552" s="109"/>
      <c r="BH552" s="109"/>
      <c r="BI552" s="109"/>
      <c r="BJ552" s="109"/>
      <c r="BK552" s="109"/>
      <c r="BL552" s="109"/>
      <c r="BM552" s="109"/>
      <c r="BN552" s="109"/>
      <c r="BO552" s="109"/>
      <c r="BP552" s="130"/>
      <c r="BQ552" s="109"/>
    </row>
    <row r="553" spans="1:69" s="37" customFormat="1" x14ac:dyDescent="0.25">
      <c r="A553" s="234"/>
      <c r="B553" s="109"/>
      <c r="C553" s="109"/>
      <c r="D553" s="130"/>
      <c r="E553" s="126"/>
      <c r="F553" s="109"/>
      <c r="G553" s="130"/>
      <c r="H553" s="109"/>
      <c r="I553" s="130"/>
      <c r="J553" s="109"/>
      <c r="K553" s="109"/>
      <c r="L553" s="109"/>
      <c r="M553" s="109"/>
      <c r="N553" s="109"/>
      <c r="O553" s="109"/>
      <c r="P553" s="109"/>
      <c r="Q553" s="109"/>
      <c r="R553" s="44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  <c r="AL553" s="109"/>
      <c r="AM553" s="109"/>
      <c r="AN553" s="109"/>
      <c r="AO553" s="130"/>
      <c r="AP553" s="109"/>
      <c r="AQ553" s="109"/>
      <c r="AR553" s="109"/>
      <c r="AS553" s="109"/>
      <c r="AT553" s="109"/>
      <c r="AU553" s="109"/>
      <c r="AV553" s="109"/>
      <c r="AW553" s="109"/>
      <c r="AX553" s="109"/>
      <c r="AY553" s="109"/>
      <c r="AZ553" s="109"/>
      <c r="BA553" s="109"/>
      <c r="BB553" s="109"/>
      <c r="BC553" s="109"/>
      <c r="BD553" s="130"/>
      <c r="BE553" s="175"/>
      <c r="BF553" s="109"/>
      <c r="BG553" s="109"/>
      <c r="BH553" s="109"/>
      <c r="BI553" s="109"/>
      <c r="BJ553" s="109"/>
      <c r="BK553" s="109"/>
      <c r="BL553" s="109"/>
      <c r="BM553" s="109"/>
      <c r="BN553" s="109"/>
      <c r="BO553" s="109"/>
      <c r="BP553" s="130"/>
      <c r="BQ553" s="109"/>
    </row>
    <row r="554" spans="1:69" s="37" customFormat="1" ht="15.75" customHeight="1" x14ac:dyDescent="0.25">
      <c r="A554" s="234"/>
      <c r="B554" s="109"/>
      <c r="C554" s="109"/>
      <c r="D554" s="130"/>
      <c r="E554" s="126"/>
      <c r="F554" s="109"/>
      <c r="G554" s="130"/>
      <c r="H554" s="109"/>
      <c r="I554" s="130"/>
      <c r="J554" s="109"/>
      <c r="K554" s="109"/>
      <c r="L554" s="109"/>
      <c r="M554" s="109"/>
      <c r="N554" s="109"/>
      <c r="O554" s="109"/>
      <c r="P554" s="109"/>
      <c r="Q554" s="109"/>
      <c r="R554" s="44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  <c r="AO554" s="130"/>
      <c r="AP554" s="109"/>
      <c r="AQ554" s="109"/>
      <c r="AR554" s="109"/>
      <c r="AS554" s="109"/>
      <c r="AT554" s="109"/>
      <c r="AU554" s="109"/>
      <c r="AV554" s="109"/>
      <c r="AW554" s="109"/>
      <c r="AX554" s="109"/>
      <c r="AY554" s="109"/>
      <c r="AZ554" s="109"/>
      <c r="BA554" s="109"/>
      <c r="BB554" s="109"/>
      <c r="BC554" s="109"/>
      <c r="BD554" s="130"/>
      <c r="BE554" s="175"/>
      <c r="BF554" s="109"/>
      <c r="BG554" s="109"/>
      <c r="BH554" s="109"/>
      <c r="BI554" s="109"/>
      <c r="BJ554" s="109"/>
      <c r="BK554" s="109"/>
      <c r="BL554" s="109"/>
      <c r="BM554" s="109"/>
      <c r="BN554" s="109"/>
      <c r="BO554" s="109"/>
      <c r="BP554" s="130"/>
      <c r="BQ554" s="109"/>
    </row>
    <row r="555" spans="1:69" s="37" customFormat="1" x14ac:dyDescent="0.25">
      <c r="A555" s="234"/>
      <c r="B555" s="109"/>
      <c r="C555" s="109"/>
      <c r="D555" s="130"/>
      <c r="E555" s="126"/>
      <c r="F555" s="109"/>
      <c r="G555" s="130"/>
      <c r="H555" s="109"/>
      <c r="I555" s="130"/>
      <c r="J555" s="109"/>
      <c r="K555" s="109"/>
      <c r="L555" s="109"/>
      <c r="M555" s="109"/>
      <c r="N555" s="109"/>
      <c r="O555" s="109"/>
      <c r="P555" s="109"/>
      <c r="Q555" s="109"/>
      <c r="R555" s="44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  <c r="AO555" s="130"/>
      <c r="AP555" s="109"/>
      <c r="AQ555" s="109"/>
      <c r="AR555" s="109"/>
      <c r="AS555" s="109"/>
      <c r="AT555" s="109"/>
      <c r="AU555" s="109"/>
      <c r="AV555" s="109"/>
      <c r="AW555" s="109"/>
      <c r="AX555" s="109"/>
      <c r="AY555" s="109"/>
      <c r="AZ555" s="109"/>
      <c r="BA555" s="109"/>
      <c r="BB555" s="109"/>
      <c r="BC555" s="109"/>
      <c r="BD555" s="130"/>
      <c r="BE555" s="175"/>
      <c r="BF555" s="109"/>
      <c r="BG555" s="109"/>
      <c r="BH555" s="109"/>
      <c r="BI555" s="109"/>
      <c r="BJ555" s="109"/>
      <c r="BK555" s="109"/>
      <c r="BL555" s="109"/>
      <c r="BM555" s="109"/>
      <c r="BN555" s="109"/>
      <c r="BO555" s="109"/>
      <c r="BP555" s="130"/>
      <c r="BQ555" s="109"/>
    </row>
    <row r="556" spans="1:69" s="37" customFormat="1" ht="15.75" customHeight="1" x14ac:dyDescent="0.25">
      <c r="A556" s="234"/>
      <c r="B556" s="109"/>
      <c r="C556" s="109"/>
      <c r="D556" s="130"/>
      <c r="E556" s="126"/>
      <c r="F556" s="109"/>
      <c r="G556" s="130"/>
      <c r="H556" s="109"/>
      <c r="I556" s="130"/>
      <c r="J556" s="109"/>
      <c r="K556" s="109"/>
      <c r="L556" s="109"/>
      <c r="M556" s="109"/>
      <c r="N556" s="109"/>
      <c r="O556" s="109"/>
      <c r="P556" s="109"/>
      <c r="Q556" s="109"/>
      <c r="R556" s="44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  <c r="AO556" s="130"/>
      <c r="AP556" s="109"/>
      <c r="AQ556" s="109"/>
      <c r="AR556" s="109"/>
      <c r="AS556" s="109"/>
      <c r="AT556" s="109"/>
      <c r="AU556" s="109"/>
      <c r="AV556" s="109"/>
      <c r="AW556" s="109"/>
      <c r="AX556" s="109"/>
      <c r="AY556" s="109"/>
      <c r="AZ556" s="109"/>
      <c r="BA556" s="109"/>
      <c r="BB556" s="109"/>
      <c r="BC556" s="109"/>
      <c r="BD556" s="130"/>
      <c r="BE556" s="175"/>
      <c r="BF556" s="109"/>
      <c r="BG556" s="109"/>
      <c r="BH556" s="109"/>
      <c r="BI556" s="109"/>
      <c r="BJ556" s="109"/>
      <c r="BK556" s="109"/>
      <c r="BL556" s="109"/>
      <c r="BM556" s="109"/>
      <c r="BN556" s="109"/>
      <c r="BO556" s="109"/>
      <c r="BP556" s="130"/>
      <c r="BQ556" s="109"/>
    </row>
    <row r="557" spans="1:69" s="37" customFormat="1" x14ac:dyDescent="0.25">
      <c r="A557" s="234"/>
      <c r="B557" s="109"/>
      <c r="C557" s="109"/>
      <c r="D557" s="130"/>
      <c r="E557" s="126"/>
      <c r="F557" s="109"/>
      <c r="G557" s="130"/>
      <c r="H557" s="109"/>
      <c r="I557" s="130"/>
      <c r="J557" s="109"/>
      <c r="K557" s="109"/>
      <c r="L557" s="109"/>
      <c r="M557" s="109"/>
      <c r="N557" s="109"/>
      <c r="O557" s="109"/>
      <c r="P557" s="109"/>
      <c r="Q557" s="109"/>
      <c r="R557" s="44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30"/>
      <c r="AP557" s="109"/>
      <c r="AQ557" s="109"/>
      <c r="AR557" s="109"/>
      <c r="AS557" s="109"/>
      <c r="AT557" s="109"/>
      <c r="AU557" s="109"/>
      <c r="AV557" s="109"/>
      <c r="AW557" s="109"/>
      <c r="AX557" s="109"/>
      <c r="AY557" s="109"/>
      <c r="AZ557" s="109"/>
      <c r="BA557" s="109"/>
      <c r="BB557" s="109"/>
      <c r="BC557" s="109"/>
      <c r="BD557" s="130"/>
      <c r="BE557" s="175"/>
      <c r="BF557" s="109"/>
      <c r="BG557" s="109"/>
      <c r="BH557" s="109"/>
      <c r="BI557" s="109"/>
      <c r="BJ557" s="109"/>
      <c r="BK557" s="109"/>
      <c r="BL557" s="109"/>
      <c r="BM557" s="109"/>
      <c r="BN557" s="109"/>
      <c r="BO557" s="109"/>
      <c r="BP557" s="130"/>
      <c r="BQ557" s="109"/>
    </row>
    <row r="558" spans="1:69" s="37" customFormat="1" ht="15.75" customHeight="1" x14ac:dyDescent="0.25">
      <c r="A558" s="234"/>
      <c r="B558" s="109"/>
      <c r="C558" s="109"/>
      <c r="D558" s="130"/>
      <c r="E558" s="126"/>
      <c r="F558" s="109"/>
      <c r="G558" s="130"/>
      <c r="H558" s="109"/>
      <c r="I558" s="130"/>
      <c r="J558" s="109"/>
      <c r="K558" s="109"/>
      <c r="L558" s="109"/>
      <c r="M558" s="109"/>
      <c r="N558" s="109"/>
      <c r="O558" s="109"/>
      <c r="P558" s="109"/>
      <c r="Q558" s="109"/>
      <c r="R558" s="44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30"/>
      <c r="AP558" s="109"/>
      <c r="AQ558" s="109"/>
      <c r="AR558" s="109"/>
      <c r="AS558" s="109"/>
      <c r="AT558" s="109"/>
      <c r="AU558" s="109"/>
      <c r="AV558" s="109"/>
      <c r="AW558" s="109"/>
      <c r="AX558" s="109"/>
      <c r="AY558" s="109"/>
      <c r="AZ558" s="109"/>
      <c r="BA558" s="109"/>
      <c r="BB558" s="109"/>
      <c r="BC558" s="109"/>
      <c r="BD558" s="130"/>
      <c r="BE558" s="175"/>
      <c r="BF558" s="109"/>
      <c r="BG558" s="109"/>
      <c r="BH558" s="109"/>
      <c r="BI558" s="109"/>
      <c r="BJ558" s="109"/>
      <c r="BK558" s="109"/>
      <c r="BL558" s="109"/>
      <c r="BM558" s="109"/>
      <c r="BN558" s="109"/>
      <c r="BO558" s="109"/>
      <c r="BP558" s="130"/>
      <c r="BQ558" s="109"/>
    </row>
    <row r="559" spans="1:69" s="37" customFormat="1" x14ac:dyDescent="0.25">
      <c r="A559" s="234"/>
      <c r="B559" s="109"/>
      <c r="C559" s="109"/>
      <c r="D559" s="130"/>
      <c r="E559" s="126"/>
      <c r="F559" s="109"/>
      <c r="G559" s="130"/>
      <c r="H559" s="109"/>
      <c r="I559" s="130"/>
      <c r="J559" s="109"/>
      <c r="K559" s="109"/>
      <c r="L559" s="109"/>
      <c r="M559" s="109"/>
      <c r="N559" s="109"/>
      <c r="O559" s="109"/>
      <c r="P559" s="109"/>
      <c r="Q559" s="109"/>
      <c r="R559" s="44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  <c r="AO559" s="130"/>
      <c r="AP559" s="109"/>
      <c r="AQ559" s="109"/>
      <c r="AR559" s="109"/>
      <c r="AS559" s="109"/>
      <c r="AT559" s="109"/>
      <c r="AU559" s="109"/>
      <c r="AV559" s="109"/>
      <c r="AW559" s="109"/>
      <c r="AX559" s="109"/>
      <c r="AY559" s="109"/>
      <c r="AZ559" s="109"/>
      <c r="BA559" s="109"/>
      <c r="BB559" s="109"/>
      <c r="BC559" s="109"/>
      <c r="BD559" s="130"/>
      <c r="BE559" s="175"/>
      <c r="BF559" s="109"/>
      <c r="BG559" s="109"/>
      <c r="BH559" s="109"/>
      <c r="BI559" s="109"/>
      <c r="BJ559" s="109"/>
      <c r="BK559" s="109"/>
      <c r="BL559" s="109"/>
      <c r="BM559" s="109"/>
      <c r="BN559" s="109"/>
      <c r="BO559" s="109"/>
      <c r="BP559" s="130"/>
      <c r="BQ559" s="109"/>
    </row>
    <row r="560" spans="1:69" s="37" customFormat="1" ht="15.75" customHeight="1" x14ac:dyDescent="0.25">
      <c r="A560" s="234"/>
      <c r="B560" s="109"/>
      <c r="C560" s="109"/>
      <c r="D560" s="130"/>
      <c r="E560" s="126"/>
      <c r="F560" s="109"/>
      <c r="G560" s="130"/>
      <c r="H560" s="109"/>
      <c r="I560" s="130"/>
      <c r="J560" s="109"/>
      <c r="K560" s="109"/>
      <c r="L560" s="109"/>
      <c r="M560" s="109"/>
      <c r="N560" s="109"/>
      <c r="O560" s="109"/>
      <c r="P560" s="109"/>
      <c r="Q560" s="109"/>
      <c r="R560" s="44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  <c r="AO560" s="130"/>
      <c r="AP560" s="109"/>
      <c r="AQ560" s="109"/>
      <c r="AR560" s="109"/>
      <c r="AS560" s="109"/>
      <c r="AT560" s="109"/>
      <c r="AU560" s="109"/>
      <c r="AV560" s="109"/>
      <c r="AW560" s="109"/>
      <c r="AX560" s="109"/>
      <c r="AY560" s="109"/>
      <c r="AZ560" s="109"/>
      <c r="BA560" s="109"/>
      <c r="BB560" s="109"/>
      <c r="BC560" s="109"/>
      <c r="BD560" s="130"/>
      <c r="BE560" s="175"/>
      <c r="BF560" s="109"/>
      <c r="BG560" s="109"/>
      <c r="BH560" s="109"/>
      <c r="BI560" s="109"/>
      <c r="BJ560" s="109"/>
      <c r="BK560" s="109"/>
      <c r="BL560" s="109"/>
      <c r="BM560" s="109"/>
      <c r="BN560" s="109"/>
      <c r="BO560" s="109"/>
      <c r="BP560" s="130"/>
      <c r="BQ560" s="109"/>
    </row>
    <row r="561" spans="1:69" s="37" customFormat="1" x14ac:dyDescent="0.25">
      <c r="A561" s="234"/>
      <c r="B561" s="109"/>
      <c r="C561" s="109"/>
      <c r="D561" s="130"/>
      <c r="E561" s="126"/>
      <c r="F561" s="109"/>
      <c r="G561" s="130"/>
      <c r="H561" s="109"/>
      <c r="I561" s="130"/>
      <c r="J561" s="109"/>
      <c r="K561" s="109"/>
      <c r="L561" s="109"/>
      <c r="M561" s="109"/>
      <c r="N561" s="109"/>
      <c r="O561" s="109"/>
      <c r="P561" s="109"/>
      <c r="Q561" s="109"/>
      <c r="R561" s="44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  <c r="AO561" s="130"/>
      <c r="AP561" s="109"/>
      <c r="AQ561" s="109"/>
      <c r="AR561" s="109"/>
      <c r="AS561" s="109"/>
      <c r="AT561" s="109"/>
      <c r="AU561" s="109"/>
      <c r="AV561" s="109"/>
      <c r="AW561" s="109"/>
      <c r="AX561" s="109"/>
      <c r="AY561" s="109"/>
      <c r="AZ561" s="109"/>
      <c r="BA561" s="109"/>
      <c r="BB561" s="109"/>
      <c r="BC561" s="109"/>
      <c r="BD561" s="130"/>
      <c r="BE561" s="175"/>
      <c r="BF561" s="109"/>
      <c r="BG561" s="109"/>
      <c r="BH561" s="109"/>
      <c r="BI561" s="109"/>
      <c r="BJ561" s="109"/>
      <c r="BK561" s="109"/>
      <c r="BL561" s="109"/>
      <c r="BM561" s="109"/>
      <c r="BN561" s="109"/>
      <c r="BO561" s="109"/>
      <c r="BP561" s="130"/>
      <c r="BQ561" s="109"/>
    </row>
    <row r="562" spans="1:69" s="37" customFormat="1" ht="15.75" customHeight="1" x14ac:dyDescent="0.25">
      <c r="A562" s="234"/>
      <c r="B562" s="109"/>
      <c r="C562" s="109"/>
      <c r="D562" s="130"/>
      <c r="E562" s="126"/>
      <c r="F562" s="109"/>
      <c r="G562" s="130"/>
      <c r="H562" s="109"/>
      <c r="I562" s="130"/>
      <c r="J562" s="109"/>
      <c r="K562" s="109"/>
      <c r="L562" s="109"/>
      <c r="M562" s="109"/>
      <c r="N562" s="109"/>
      <c r="O562" s="109"/>
      <c r="P562" s="109"/>
      <c r="Q562" s="109"/>
      <c r="R562" s="44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30"/>
      <c r="AP562" s="109"/>
      <c r="AQ562" s="109"/>
      <c r="AR562" s="109"/>
      <c r="AS562" s="109"/>
      <c r="AT562" s="109"/>
      <c r="AU562" s="109"/>
      <c r="AV562" s="109"/>
      <c r="AW562" s="109"/>
      <c r="AX562" s="109"/>
      <c r="AY562" s="109"/>
      <c r="AZ562" s="109"/>
      <c r="BA562" s="109"/>
      <c r="BB562" s="109"/>
      <c r="BC562" s="109"/>
      <c r="BD562" s="130"/>
      <c r="BE562" s="175"/>
      <c r="BF562" s="109"/>
      <c r="BG562" s="109"/>
      <c r="BH562" s="109"/>
      <c r="BI562" s="109"/>
      <c r="BJ562" s="109"/>
      <c r="BK562" s="109"/>
      <c r="BL562" s="109"/>
      <c r="BM562" s="109"/>
      <c r="BN562" s="109"/>
      <c r="BO562" s="109"/>
      <c r="BP562" s="130"/>
      <c r="BQ562" s="109"/>
    </row>
    <row r="563" spans="1:69" s="37" customFormat="1" x14ac:dyDescent="0.25">
      <c r="A563" s="234"/>
      <c r="B563" s="109"/>
      <c r="C563" s="109"/>
      <c r="D563" s="130"/>
      <c r="E563" s="126"/>
      <c r="F563" s="109"/>
      <c r="G563" s="130"/>
      <c r="H563" s="109"/>
      <c r="I563" s="130"/>
      <c r="J563" s="109"/>
      <c r="K563" s="109"/>
      <c r="L563" s="109"/>
      <c r="M563" s="109"/>
      <c r="N563" s="109"/>
      <c r="O563" s="109"/>
      <c r="P563" s="109"/>
      <c r="Q563" s="109"/>
      <c r="R563" s="44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  <c r="AO563" s="130"/>
      <c r="AP563" s="109"/>
      <c r="AQ563" s="109"/>
      <c r="AR563" s="109"/>
      <c r="AS563" s="109"/>
      <c r="AT563" s="109"/>
      <c r="AU563" s="109"/>
      <c r="AV563" s="109"/>
      <c r="AW563" s="109"/>
      <c r="AX563" s="109"/>
      <c r="AY563" s="109"/>
      <c r="AZ563" s="109"/>
      <c r="BA563" s="109"/>
      <c r="BB563" s="109"/>
      <c r="BC563" s="109"/>
      <c r="BD563" s="130"/>
      <c r="BE563" s="175"/>
      <c r="BF563" s="109"/>
      <c r="BG563" s="109"/>
      <c r="BH563" s="109"/>
      <c r="BI563" s="109"/>
      <c r="BJ563" s="109"/>
      <c r="BK563" s="109"/>
      <c r="BL563" s="109"/>
      <c r="BM563" s="109"/>
      <c r="BN563" s="109"/>
      <c r="BO563" s="109"/>
      <c r="BP563" s="130"/>
      <c r="BQ563" s="109"/>
    </row>
    <row r="564" spans="1:69" s="37" customFormat="1" ht="15.75" customHeight="1" x14ac:dyDescent="0.25">
      <c r="A564" s="234"/>
      <c r="B564" s="109"/>
      <c r="C564" s="109"/>
      <c r="D564" s="130"/>
      <c r="E564" s="126"/>
      <c r="F564" s="109"/>
      <c r="G564" s="130"/>
      <c r="H564" s="109"/>
      <c r="I564" s="130"/>
      <c r="J564" s="109"/>
      <c r="K564" s="109"/>
      <c r="L564" s="109"/>
      <c r="M564" s="109"/>
      <c r="N564" s="109"/>
      <c r="O564" s="109"/>
      <c r="P564" s="109"/>
      <c r="Q564" s="109"/>
      <c r="R564" s="44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  <c r="AO564" s="130"/>
      <c r="AP564" s="109"/>
      <c r="AQ564" s="109"/>
      <c r="AR564" s="109"/>
      <c r="AS564" s="109"/>
      <c r="AT564" s="109"/>
      <c r="AU564" s="109"/>
      <c r="AV564" s="109"/>
      <c r="AW564" s="109"/>
      <c r="AX564" s="109"/>
      <c r="AY564" s="109"/>
      <c r="AZ564" s="109"/>
      <c r="BA564" s="109"/>
      <c r="BB564" s="109"/>
      <c r="BC564" s="109"/>
      <c r="BD564" s="130"/>
      <c r="BE564" s="175"/>
      <c r="BF564" s="109"/>
      <c r="BG564" s="109"/>
      <c r="BH564" s="109"/>
      <c r="BI564" s="109"/>
      <c r="BJ564" s="109"/>
      <c r="BK564" s="109"/>
      <c r="BL564" s="109"/>
      <c r="BM564" s="109"/>
      <c r="BN564" s="109"/>
      <c r="BO564" s="109"/>
      <c r="BP564" s="130"/>
      <c r="BQ564" s="109"/>
    </row>
    <row r="565" spans="1:69" s="37" customFormat="1" x14ac:dyDescent="0.25">
      <c r="A565" s="234"/>
      <c r="B565" s="109"/>
      <c r="C565" s="109"/>
      <c r="D565" s="130"/>
      <c r="E565" s="126"/>
      <c r="F565" s="109"/>
      <c r="G565" s="130"/>
      <c r="H565" s="109"/>
      <c r="I565" s="130"/>
      <c r="J565" s="109"/>
      <c r="K565" s="109"/>
      <c r="L565" s="109"/>
      <c r="M565" s="109"/>
      <c r="N565" s="109"/>
      <c r="O565" s="109"/>
      <c r="P565" s="109"/>
      <c r="Q565" s="109"/>
      <c r="R565" s="44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  <c r="AO565" s="130"/>
      <c r="AP565" s="109"/>
      <c r="AQ565" s="109"/>
      <c r="AR565" s="109"/>
      <c r="AS565" s="109"/>
      <c r="AT565" s="109"/>
      <c r="AU565" s="109"/>
      <c r="AV565" s="109"/>
      <c r="AW565" s="109"/>
      <c r="AX565" s="109"/>
      <c r="AY565" s="109"/>
      <c r="AZ565" s="109"/>
      <c r="BA565" s="109"/>
      <c r="BB565" s="109"/>
      <c r="BC565" s="109"/>
      <c r="BD565" s="130"/>
      <c r="BE565" s="175"/>
      <c r="BF565" s="109"/>
      <c r="BG565" s="109"/>
      <c r="BH565" s="109"/>
      <c r="BI565" s="109"/>
      <c r="BJ565" s="109"/>
      <c r="BK565" s="109"/>
      <c r="BL565" s="109"/>
      <c r="BM565" s="109"/>
      <c r="BN565" s="109"/>
      <c r="BO565" s="109"/>
      <c r="BP565" s="130"/>
      <c r="BQ565" s="109"/>
    </row>
    <row r="566" spans="1:69" s="37" customFormat="1" ht="15.75" customHeight="1" x14ac:dyDescent="0.25">
      <c r="A566" s="234"/>
      <c r="B566" s="109"/>
      <c r="C566" s="109"/>
      <c r="D566" s="130"/>
      <c r="E566" s="126"/>
      <c r="F566" s="109"/>
      <c r="G566" s="130"/>
      <c r="H566" s="109"/>
      <c r="I566" s="130"/>
      <c r="J566" s="109"/>
      <c r="K566" s="109"/>
      <c r="L566" s="109"/>
      <c r="M566" s="109"/>
      <c r="N566" s="109"/>
      <c r="O566" s="109"/>
      <c r="P566" s="109"/>
      <c r="Q566" s="109"/>
      <c r="R566" s="44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  <c r="AO566" s="130"/>
      <c r="AP566" s="109"/>
      <c r="AQ566" s="109"/>
      <c r="AR566" s="109"/>
      <c r="AS566" s="109"/>
      <c r="AT566" s="109"/>
      <c r="AU566" s="109"/>
      <c r="AV566" s="109"/>
      <c r="AW566" s="109"/>
      <c r="AX566" s="109"/>
      <c r="AY566" s="109"/>
      <c r="AZ566" s="109"/>
      <c r="BA566" s="109"/>
      <c r="BB566" s="109"/>
      <c r="BC566" s="109"/>
      <c r="BD566" s="130"/>
      <c r="BE566" s="175"/>
      <c r="BF566" s="109"/>
      <c r="BG566" s="109"/>
      <c r="BH566" s="109"/>
      <c r="BI566" s="109"/>
      <c r="BJ566" s="109"/>
      <c r="BK566" s="109"/>
      <c r="BL566" s="109"/>
      <c r="BM566" s="109"/>
      <c r="BN566" s="109"/>
      <c r="BO566" s="109"/>
      <c r="BP566" s="130"/>
      <c r="BQ566" s="109"/>
    </row>
    <row r="567" spans="1:69" s="37" customFormat="1" x14ac:dyDescent="0.25">
      <c r="A567" s="234"/>
      <c r="B567" s="109"/>
      <c r="C567" s="109"/>
      <c r="D567" s="130"/>
      <c r="E567" s="126"/>
      <c r="F567" s="109"/>
      <c r="G567" s="130"/>
      <c r="H567" s="109"/>
      <c r="I567" s="130"/>
      <c r="J567" s="109"/>
      <c r="K567" s="109"/>
      <c r="L567" s="109"/>
      <c r="M567" s="109"/>
      <c r="N567" s="109"/>
      <c r="O567" s="109"/>
      <c r="P567" s="109"/>
      <c r="Q567" s="109"/>
      <c r="R567" s="44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  <c r="AO567" s="130"/>
      <c r="AP567" s="109"/>
      <c r="AQ567" s="109"/>
      <c r="AR567" s="109"/>
      <c r="AS567" s="109"/>
      <c r="AT567" s="109"/>
      <c r="AU567" s="109"/>
      <c r="AV567" s="109"/>
      <c r="AW567" s="109"/>
      <c r="AX567" s="109"/>
      <c r="AY567" s="109"/>
      <c r="AZ567" s="109"/>
      <c r="BA567" s="109"/>
      <c r="BB567" s="109"/>
      <c r="BC567" s="109"/>
      <c r="BD567" s="130"/>
      <c r="BE567" s="175"/>
      <c r="BF567" s="109"/>
      <c r="BG567" s="109"/>
      <c r="BH567" s="109"/>
      <c r="BI567" s="109"/>
      <c r="BJ567" s="109"/>
      <c r="BK567" s="109"/>
      <c r="BL567" s="109"/>
      <c r="BM567" s="109"/>
      <c r="BN567" s="109"/>
      <c r="BO567" s="109"/>
      <c r="BP567" s="130"/>
      <c r="BQ567" s="109"/>
    </row>
    <row r="568" spans="1:69" s="37" customFormat="1" ht="15.75" customHeight="1" x14ac:dyDescent="0.25">
      <c r="A568" s="234"/>
      <c r="B568" s="109"/>
      <c r="C568" s="109"/>
      <c r="D568" s="130"/>
      <c r="E568" s="126"/>
      <c r="F568" s="109"/>
      <c r="G568" s="130"/>
      <c r="H568" s="109"/>
      <c r="I568" s="130"/>
      <c r="J568" s="109"/>
      <c r="K568" s="109"/>
      <c r="L568" s="109"/>
      <c r="M568" s="109"/>
      <c r="N568" s="109"/>
      <c r="O568" s="109"/>
      <c r="P568" s="109"/>
      <c r="Q568" s="109"/>
      <c r="R568" s="44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  <c r="AO568" s="130"/>
      <c r="AP568" s="109"/>
      <c r="AQ568" s="109"/>
      <c r="AR568" s="109"/>
      <c r="AS568" s="109"/>
      <c r="AT568" s="109"/>
      <c r="AU568" s="109"/>
      <c r="AV568" s="109"/>
      <c r="AW568" s="109"/>
      <c r="AX568" s="109"/>
      <c r="AY568" s="109"/>
      <c r="AZ568" s="109"/>
      <c r="BA568" s="109"/>
      <c r="BB568" s="109"/>
      <c r="BC568" s="109"/>
      <c r="BD568" s="130"/>
      <c r="BE568" s="175"/>
      <c r="BF568" s="109"/>
      <c r="BG568" s="109"/>
      <c r="BH568" s="109"/>
      <c r="BI568" s="109"/>
      <c r="BJ568" s="109"/>
      <c r="BK568" s="109"/>
      <c r="BL568" s="109"/>
      <c r="BM568" s="109"/>
      <c r="BN568" s="109"/>
      <c r="BO568" s="109"/>
      <c r="BP568" s="130"/>
      <c r="BQ568" s="109"/>
    </row>
    <row r="569" spans="1:69" s="37" customFormat="1" x14ac:dyDescent="0.25">
      <c r="A569" s="234"/>
      <c r="B569" s="109"/>
      <c r="C569" s="109"/>
      <c r="D569" s="130"/>
      <c r="E569" s="126"/>
      <c r="F569" s="109"/>
      <c r="G569" s="130"/>
      <c r="H569" s="109"/>
      <c r="I569" s="130"/>
      <c r="J569" s="109"/>
      <c r="K569" s="109"/>
      <c r="L569" s="109"/>
      <c r="M569" s="109"/>
      <c r="N569" s="109"/>
      <c r="O569" s="109"/>
      <c r="P569" s="109"/>
      <c r="Q569" s="109"/>
      <c r="R569" s="44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  <c r="AO569" s="130"/>
      <c r="AP569" s="109"/>
      <c r="AQ569" s="109"/>
      <c r="AR569" s="109"/>
      <c r="AS569" s="109"/>
      <c r="AT569" s="109"/>
      <c r="AU569" s="109"/>
      <c r="AV569" s="109"/>
      <c r="AW569" s="109"/>
      <c r="AX569" s="109"/>
      <c r="AY569" s="109"/>
      <c r="AZ569" s="109"/>
      <c r="BA569" s="109"/>
      <c r="BB569" s="109"/>
      <c r="BC569" s="109"/>
      <c r="BD569" s="130"/>
      <c r="BE569" s="175"/>
      <c r="BF569" s="109"/>
      <c r="BG569" s="109"/>
      <c r="BH569" s="109"/>
      <c r="BI569" s="109"/>
      <c r="BJ569" s="109"/>
      <c r="BK569" s="109"/>
      <c r="BL569" s="109"/>
      <c r="BM569" s="109"/>
      <c r="BN569" s="109"/>
      <c r="BO569" s="109"/>
      <c r="BP569" s="130"/>
      <c r="BQ569" s="109"/>
    </row>
    <row r="570" spans="1:69" s="37" customFormat="1" ht="15.75" customHeight="1" x14ac:dyDescent="0.25">
      <c r="A570" s="234"/>
      <c r="B570" s="109"/>
      <c r="C570" s="109"/>
      <c r="D570" s="130"/>
      <c r="E570" s="126"/>
      <c r="F570" s="109"/>
      <c r="G570" s="130"/>
      <c r="H570" s="109"/>
      <c r="I570" s="130"/>
      <c r="J570" s="109"/>
      <c r="K570" s="109"/>
      <c r="L570" s="109"/>
      <c r="M570" s="109"/>
      <c r="N570" s="109"/>
      <c r="O570" s="109"/>
      <c r="P570" s="109"/>
      <c r="Q570" s="109"/>
      <c r="R570" s="44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  <c r="AO570" s="130"/>
      <c r="AP570" s="109"/>
      <c r="AQ570" s="109"/>
      <c r="AR570" s="109"/>
      <c r="AS570" s="109"/>
      <c r="AT570" s="109"/>
      <c r="AU570" s="109"/>
      <c r="AV570" s="109"/>
      <c r="AW570" s="109"/>
      <c r="AX570" s="109"/>
      <c r="AY570" s="109"/>
      <c r="AZ570" s="109"/>
      <c r="BA570" s="109"/>
      <c r="BB570" s="109"/>
      <c r="BC570" s="109"/>
      <c r="BD570" s="130"/>
      <c r="BE570" s="175"/>
      <c r="BF570" s="109"/>
      <c r="BG570" s="109"/>
      <c r="BH570" s="109"/>
      <c r="BI570" s="109"/>
      <c r="BJ570" s="109"/>
      <c r="BK570" s="109"/>
      <c r="BL570" s="109"/>
      <c r="BM570" s="109"/>
      <c r="BN570" s="109"/>
      <c r="BO570" s="109"/>
      <c r="BP570" s="130"/>
      <c r="BQ570" s="109"/>
    </row>
    <row r="571" spans="1:69" s="37" customFormat="1" x14ac:dyDescent="0.25">
      <c r="A571" s="234"/>
      <c r="B571" s="109"/>
      <c r="C571" s="109"/>
      <c r="D571" s="130"/>
      <c r="E571" s="126"/>
      <c r="F571" s="109"/>
      <c r="G571" s="130"/>
      <c r="H571" s="109"/>
      <c r="I571" s="130"/>
      <c r="J571" s="109"/>
      <c r="K571" s="109"/>
      <c r="L571" s="109"/>
      <c r="M571" s="109"/>
      <c r="N571" s="109"/>
      <c r="O571" s="109"/>
      <c r="P571" s="109"/>
      <c r="Q571" s="109"/>
      <c r="R571" s="44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  <c r="AO571" s="130"/>
      <c r="AP571" s="109"/>
      <c r="AQ571" s="109"/>
      <c r="AR571" s="109"/>
      <c r="AS571" s="109"/>
      <c r="AT571" s="109"/>
      <c r="AU571" s="109"/>
      <c r="AV571" s="109"/>
      <c r="AW571" s="109"/>
      <c r="AX571" s="109"/>
      <c r="AY571" s="109"/>
      <c r="AZ571" s="109"/>
      <c r="BA571" s="109"/>
      <c r="BB571" s="109"/>
      <c r="BC571" s="109"/>
      <c r="BD571" s="130"/>
      <c r="BE571" s="175"/>
      <c r="BF571" s="109"/>
      <c r="BG571" s="109"/>
      <c r="BH571" s="109"/>
      <c r="BI571" s="109"/>
      <c r="BJ571" s="109"/>
      <c r="BK571" s="109"/>
      <c r="BL571" s="109"/>
      <c r="BM571" s="109"/>
      <c r="BN571" s="109"/>
      <c r="BO571" s="109"/>
      <c r="BP571" s="130"/>
      <c r="BQ571" s="109"/>
    </row>
    <row r="572" spans="1:69" s="37" customFormat="1" ht="15.75" customHeight="1" x14ac:dyDescent="0.25">
      <c r="A572" s="234"/>
      <c r="B572" s="109"/>
      <c r="C572" s="109"/>
      <c r="D572" s="130"/>
      <c r="E572" s="126"/>
      <c r="F572" s="109"/>
      <c r="G572" s="130"/>
      <c r="H572" s="109"/>
      <c r="I572" s="130"/>
      <c r="J572" s="109"/>
      <c r="K572" s="109"/>
      <c r="L572" s="109"/>
      <c r="M572" s="109"/>
      <c r="N572" s="109"/>
      <c r="O572" s="109"/>
      <c r="P572" s="109"/>
      <c r="Q572" s="109"/>
      <c r="R572" s="44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30"/>
      <c r="AP572" s="109"/>
      <c r="AQ572" s="109"/>
      <c r="AR572" s="109"/>
      <c r="AS572" s="109"/>
      <c r="AT572" s="109"/>
      <c r="AU572" s="109"/>
      <c r="AV572" s="109"/>
      <c r="AW572" s="109"/>
      <c r="AX572" s="109"/>
      <c r="AY572" s="109"/>
      <c r="AZ572" s="109"/>
      <c r="BA572" s="109"/>
      <c r="BB572" s="109"/>
      <c r="BC572" s="109"/>
      <c r="BD572" s="130"/>
      <c r="BE572" s="175"/>
      <c r="BF572" s="109"/>
      <c r="BG572" s="109"/>
      <c r="BH572" s="109"/>
      <c r="BI572" s="109"/>
      <c r="BJ572" s="109"/>
      <c r="BK572" s="109"/>
      <c r="BL572" s="109"/>
      <c r="BM572" s="109"/>
      <c r="BN572" s="109"/>
      <c r="BO572" s="109"/>
      <c r="BP572" s="130"/>
      <c r="BQ572" s="109"/>
    </row>
    <row r="573" spans="1:69" s="37" customFormat="1" x14ac:dyDescent="0.25">
      <c r="A573" s="234"/>
      <c r="B573" s="109"/>
      <c r="C573" s="109"/>
      <c r="D573" s="130"/>
      <c r="E573" s="126"/>
      <c r="F573" s="109"/>
      <c r="G573" s="130"/>
      <c r="H573" s="109"/>
      <c r="I573" s="130"/>
      <c r="J573" s="109"/>
      <c r="K573" s="109"/>
      <c r="L573" s="109"/>
      <c r="M573" s="109"/>
      <c r="N573" s="109"/>
      <c r="O573" s="109"/>
      <c r="P573" s="109"/>
      <c r="Q573" s="109"/>
      <c r="R573" s="44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  <c r="AO573" s="130"/>
      <c r="AP573" s="109"/>
      <c r="AQ573" s="109"/>
      <c r="AR573" s="109"/>
      <c r="AS573" s="109"/>
      <c r="AT573" s="109"/>
      <c r="AU573" s="109"/>
      <c r="AV573" s="109"/>
      <c r="AW573" s="109"/>
      <c r="AX573" s="109"/>
      <c r="AY573" s="109"/>
      <c r="AZ573" s="109"/>
      <c r="BA573" s="109"/>
      <c r="BB573" s="109"/>
      <c r="BC573" s="109"/>
      <c r="BD573" s="130"/>
      <c r="BE573" s="175"/>
      <c r="BF573" s="109"/>
      <c r="BG573" s="109"/>
      <c r="BH573" s="109"/>
      <c r="BI573" s="109"/>
      <c r="BJ573" s="109"/>
      <c r="BK573" s="109"/>
      <c r="BL573" s="109"/>
      <c r="BM573" s="109"/>
      <c r="BN573" s="109"/>
      <c r="BO573" s="109"/>
      <c r="BP573" s="130"/>
      <c r="BQ573" s="109"/>
    </row>
    <row r="574" spans="1:69" s="37" customFormat="1" ht="15.75" customHeight="1" x14ac:dyDescent="0.25">
      <c r="A574" s="234"/>
      <c r="B574" s="109"/>
      <c r="C574" s="109"/>
      <c r="D574" s="130"/>
      <c r="E574" s="126"/>
      <c r="F574" s="109"/>
      <c r="G574" s="130"/>
      <c r="H574" s="109"/>
      <c r="I574" s="130"/>
      <c r="J574" s="109"/>
      <c r="K574" s="109"/>
      <c r="L574" s="109"/>
      <c r="M574" s="109"/>
      <c r="N574" s="109"/>
      <c r="O574" s="109"/>
      <c r="P574" s="109"/>
      <c r="Q574" s="109"/>
      <c r="R574" s="44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30"/>
      <c r="AP574" s="109"/>
      <c r="AQ574" s="109"/>
      <c r="AR574" s="109"/>
      <c r="AS574" s="109"/>
      <c r="AT574" s="109"/>
      <c r="AU574" s="109"/>
      <c r="AV574" s="109"/>
      <c r="AW574" s="109"/>
      <c r="AX574" s="109"/>
      <c r="AY574" s="109"/>
      <c r="AZ574" s="109"/>
      <c r="BA574" s="109"/>
      <c r="BB574" s="109"/>
      <c r="BC574" s="109"/>
      <c r="BD574" s="130"/>
      <c r="BE574" s="175"/>
      <c r="BF574" s="109"/>
      <c r="BG574" s="109"/>
      <c r="BH574" s="109"/>
      <c r="BI574" s="109"/>
      <c r="BJ574" s="109"/>
      <c r="BK574" s="109"/>
      <c r="BL574" s="109"/>
      <c r="BM574" s="109"/>
      <c r="BN574" s="109"/>
      <c r="BO574" s="109"/>
      <c r="BP574" s="130"/>
      <c r="BQ574" s="109"/>
    </row>
    <row r="575" spans="1:69" s="37" customFormat="1" x14ac:dyDescent="0.25">
      <c r="A575" s="234"/>
      <c r="B575" s="109"/>
      <c r="C575" s="109"/>
      <c r="D575" s="130"/>
      <c r="E575" s="126"/>
      <c r="F575" s="109"/>
      <c r="G575" s="130"/>
      <c r="H575" s="109"/>
      <c r="I575" s="130"/>
      <c r="J575" s="109"/>
      <c r="K575" s="109"/>
      <c r="L575" s="109"/>
      <c r="M575" s="109"/>
      <c r="N575" s="109"/>
      <c r="O575" s="109"/>
      <c r="P575" s="109"/>
      <c r="Q575" s="109"/>
      <c r="R575" s="44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  <c r="AO575" s="130"/>
      <c r="AP575" s="109"/>
      <c r="AQ575" s="109"/>
      <c r="AR575" s="109"/>
      <c r="AS575" s="109"/>
      <c r="AT575" s="109"/>
      <c r="AU575" s="109"/>
      <c r="AV575" s="109"/>
      <c r="AW575" s="109"/>
      <c r="AX575" s="109"/>
      <c r="AY575" s="109"/>
      <c r="AZ575" s="109"/>
      <c r="BA575" s="109"/>
      <c r="BB575" s="109"/>
      <c r="BC575" s="109"/>
      <c r="BD575" s="130"/>
      <c r="BE575" s="175"/>
      <c r="BF575" s="109"/>
      <c r="BG575" s="109"/>
      <c r="BH575" s="109"/>
      <c r="BI575" s="109"/>
      <c r="BJ575" s="109"/>
      <c r="BK575" s="109"/>
      <c r="BL575" s="109"/>
      <c r="BM575" s="109"/>
      <c r="BN575" s="109"/>
      <c r="BO575" s="109"/>
      <c r="BP575" s="130"/>
      <c r="BQ575" s="109"/>
    </row>
    <row r="576" spans="1:69" s="37" customFormat="1" ht="15.75" customHeight="1" x14ac:dyDescent="0.25">
      <c r="A576" s="234"/>
      <c r="B576" s="109"/>
      <c r="C576" s="109"/>
      <c r="D576" s="130"/>
      <c r="E576" s="126"/>
      <c r="F576" s="109"/>
      <c r="G576" s="130"/>
      <c r="H576" s="109"/>
      <c r="I576" s="130"/>
      <c r="J576" s="109"/>
      <c r="K576" s="109"/>
      <c r="L576" s="109"/>
      <c r="M576" s="109"/>
      <c r="N576" s="109"/>
      <c r="O576" s="109"/>
      <c r="P576" s="109"/>
      <c r="Q576" s="109"/>
      <c r="R576" s="44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  <c r="AO576" s="130"/>
      <c r="AP576" s="109"/>
      <c r="AQ576" s="109"/>
      <c r="AR576" s="109"/>
      <c r="AS576" s="109"/>
      <c r="AT576" s="109"/>
      <c r="AU576" s="109"/>
      <c r="AV576" s="109"/>
      <c r="AW576" s="109"/>
      <c r="AX576" s="109"/>
      <c r="AY576" s="109"/>
      <c r="AZ576" s="109"/>
      <c r="BA576" s="109"/>
      <c r="BB576" s="109"/>
      <c r="BC576" s="109"/>
      <c r="BD576" s="130"/>
      <c r="BE576" s="175"/>
      <c r="BF576" s="109"/>
      <c r="BG576" s="109"/>
      <c r="BH576" s="109"/>
      <c r="BI576" s="109"/>
      <c r="BJ576" s="109"/>
      <c r="BK576" s="109"/>
      <c r="BL576" s="109"/>
      <c r="BM576" s="109"/>
      <c r="BN576" s="109"/>
      <c r="BO576" s="109"/>
      <c r="BP576" s="130"/>
      <c r="BQ576" s="109"/>
    </row>
    <row r="577" spans="1:69" s="37" customFormat="1" x14ac:dyDescent="0.25">
      <c r="A577" s="234"/>
      <c r="B577" s="109"/>
      <c r="C577" s="109"/>
      <c r="D577" s="130"/>
      <c r="E577" s="126"/>
      <c r="F577" s="109"/>
      <c r="G577" s="130"/>
      <c r="H577" s="109"/>
      <c r="I577" s="130"/>
      <c r="J577" s="109"/>
      <c r="K577" s="109"/>
      <c r="L577" s="109"/>
      <c r="M577" s="109"/>
      <c r="N577" s="109"/>
      <c r="O577" s="109"/>
      <c r="P577" s="109"/>
      <c r="Q577" s="109"/>
      <c r="R577" s="44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30"/>
      <c r="AP577" s="109"/>
      <c r="AQ577" s="109"/>
      <c r="AR577" s="109"/>
      <c r="AS577" s="109"/>
      <c r="AT577" s="109"/>
      <c r="AU577" s="109"/>
      <c r="AV577" s="109"/>
      <c r="AW577" s="109"/>
      <c r="AX577" s="109"/>
      <c r="AY577" s="109"/>
      <c r="AZ577" s="109"/>
      <c r="BA577" s="109"/>
      <c r="BB577" s="109"/>
      <c r="BC577" s="109"/>
      <c r="BD577" s="130"/>
      <c r="BE577" s="175"/>
      <c r="BF577" s="109"/>
      <c r="BG577" s="109"/>
      <c r="BH577" s="109"/>
      <c r="BI577" s="109"/>
      <c r="BJ577" s="109"/>
      <c r="BK577" s="109"/>
      <c r="BL577" s="109"/>
      <c r="BM577" s="109"/>
      <c r="BN577" s="109"/>
      <c r="BO577" s="109"/>
      <c r="BP577" s="130"/>
      <c r="BQ577" s="109"/>
    </row>
    <row r="578" spans="1:69" s="37" customFormat="1" ht="15.75" customHeight="1" x14ac:dyDescent="0.25">
      <c r="A578" s="234"/>
      <c r="B578" s="109"/>
      <c r="C578" s="109"/>
      <c r="D578" s="130"/>
      <c r="E578" s="126"/>
      <c r="F578" s="109"/>
      <c r="G578" s="130"/>
      <c r="H578" s="109"/>
      <c r="I578" s="130"/>
      <c r="J578" s="109"/>
      <c r="K578" s="109"/>
      <c r="L578" s="109"/>
      <c r="M578" s="109"/>
      <c r="N578" s="109"/>
      <c r="O578" s="109"/>
      <c r="P578" s="109"/>
      <c r="Q578" s="109"/>
      <c r="R578" s="44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  <c r="AO578" s="130"/>
      <c r="AP578" s="109"/>
      <c r="AQ578" s="109"/>
      <c r="AR578" s="109"/>
      <c r="AS578" s="109"/>
      <c r="AT578" s="109"/>
      <c r="AU578" s="109"/>
      <c r="AV578" s="109"/>
      <c r="AW578" s="109"/>
      <c r="AX578" s="109"/>
      <c r="AY578" s="109"/>
      <c r="AZ578" s="109"/>
      <c r="BA578" s="109"/>
      <c r="BB578" s="109"/>
      <c r="BC578" s="109"/>
      <c r="BD578" s="130"/>
      <c r="BE578" s="175"/>
      <c r="BF578" s="109"/>
      <c r="BG578" s="109"/>
      <c r="BH578" s="109"/>
      <c r="BI578" s="109"/>
      <c r="BJ578" s="109"/>
      <c r="BK578" s="109"/>
      <c r="BL578" s="109"/>
      <c r="BM578" s="109"/>
      <c r="BN578" s="109"/>
      <c r="BO578" s="109"/>
      <c r="BP578" s="130"/>
      <c r="BQ578" s="109"/>
    </row>
    <row r="579" spans="1:69" s="37" customFormat="1" x14ac:dyDescent="0.25">
      <c r="A579" s="234"/>
      <c r="B579" s="109"/>
      <c r="C579" s="109"/>
      <c r="D579" s="130"/>
      <c r="E579" s="126"/>
      <c r="F579" s="109"/>
      <c r="G579" s="130"/>
      <c r="H579" s="109"/>
      <c r="I579" s="130"/>
      <c r="J579" s="109"/>
      <c r="K579" s="109"/>
      <c r="L579" s="109"/>
      <c r="M579" s="109"/>
      <c r="N579" s="109"/>
      <c r="O579" s="109"/>
      <c r="P579" s="109"/>
      <c r="Q579" s="109"/>
      <c r="R579" s="44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  <c r="AO579" s="130"/>
      <c r="AP579" s="109"/>
      <c r="AQ579" s="109"/>
      <c r="AR579" s="109"/>
      <c r="AS579" s="109"/>
      <c r="AT579" s="109"/>
      <c r="AU579" s="109"/>
      <c r="AV579" s="109"/>
      <c r="AW579" s="109"/>
      <c r="AX579" s="109"/>
      <c r="AY579" s="109"/>
      <c r="AZ579" s="109"/>
      <c r="BA579" s="109"/>
      <c r="BB579" s="109"/>
      <c r="BC579" s="109"/>
      <c r="BD579" s="130"/>
      <c r="BE579" s="175"/>
      <c r="BF579" s="109"/>
      <c r="BG579" s="109"/>
      <c r="BH579" s="109"/>
      <c r="BI579" s="109"/>
      <c r="BJ579" s="109"/>
      <c r="BK579" s="109"/>
      <c r="BL579" s="109"/>
      <c r="BM579" s="109"/>
      <c r="BN579" s="109"/>
      <c r="BO579" s="109"/>
      <c r="BP579" s="130"/>
      <c r="BQ579" s="109"/>
    </row>
    <row r="580" spans="1:69" s="37" customFormat="1" ht="15.75" customHeight="1" x14ac:dyDescent="0.25">
      <c r="A580" s="234"/>
      <c r="B580" s="109"/>
      <c r="C580" s="109"/>
      <c r="D580" s="130"/>
      <c r="E580" s="126"/>
      <c r="F580" s="109"/>
      <c r="G580" s="130"/>
      <c r="H580" s="109"/>
      <c r="I580" s="130"/>
      <c r="J580" s="109"/>
      <c r="K580" s="109"/>
      <c r="L580" s="109"/>
      <c r="M580" s="109"/>
      <c r="N580" s="109"/>
      <c r="O580" s="109"/>
      <c r="P580" s="109"/>
      <c r="Q580" s="109"/>
      <c r="R580" s="44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  <c r="AO580" s="130"/>
      <c r="AP580" s="109"/>
      <c r="AQ580" s="109"/>
      <c r="AR580" s="109"/>
      <c r="AS580" s="109"/>
      <c r="AT580" s="109"/>
      <c r="AU580" s="109"/>
      <c r="AV580" s="109"/>
      <c r="AW580" s="109"/>
      <c r="AX580" s="109"/>
      <c r="AY580" s="109"/>
      <c r="AZ580" s="109"/>
      <c r="BA580" s="109"/>
      <c r="BB580" s="109"/>
      <c r="BC580" s="109"/>
      <c r="BD580" s="130"/>
      <c r="BE580" s="175"/>
      <c r="BF580" s="109"/>
      <c r="BG580" s="109"/>
      <c r="BH580" s="109"/>
      <c r="BI580" s="109"/>
      <c r="BJ580" s="109"/>
      <c r="BK580" s="109"/>
      <c r="BL580" s="109"/>
      <c r="BM580" s="109"/>
      <c r="BN580" s="109"/>
      <c r="BO580" s="109"/>
      <c r="BP580" s="130"/>
      <c r="BQ580" s="109"/>
    </row>
    <row r="581" spans="1:69" s="37" customFormat="1" x14ac:dyDescent="0.25">
      <c r="A581" s="234"/>
      <c r="B581" s="109"/>
      <c r="C581" s="109"/>
      <c r="D581" s="130"/>
      <c r="E581" s="126"/>
      <c r="F581" s="109"/>
      <c r="G581" s="130"/>
      <c r="H581" s="109"/>
      <c r="I581" s="130"/>
      <c r="J581" s="109"/>
      <c r="K581" s="109"/>
      <c r="L581" s="109"/>
      <c r="M581" s="109"/>
      <c r="N581" s="109"/>
      <c r="O581" s="109"/>
      <c r="P581" s="109"/>
      <c r="Q581" s="109"/>
      <c r="R581" s="44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30"/>
      <c r="AP581" s="109"/>
      <c r="AQ581" s="109"/>
      <c r="AR581" s="109"/>
      <c r="AS581" s="109"/>
      <c r="AT581" s="109"/>
      <c r="AU581" s="109"/>
      <c r="AV581" s="109"/>
      <c r="AW581" s="109"/>
      <c r="AX581" s="109"/>
      <c r="AY581" s="109"/>
      <c r="AZ581" s="109"/>
      <c r="BA581" s="109"/>
      <c r="BB581" s="109"/>
      <c r="BC581" s="109"/>
      <c r="BD581" s="130"/>
      <c r="BE581" s="175"/>
      <c r="BF581" s="109"/>
      <c r="BG581" s="109"/>
      <c r="BH581" s="109"/>
      <c r="BI581" s="109"/>
      <c r="BJ581" s="109"/>
      <c r="BK581" s="109"/>
      <c r="BL581" s="109"/>
      <c r="BM581" s="109"/>
      <c r="BN581" s="109"/>
      <c r="BO581" s="109"/>
      <c r="BP581" s="130"/>
      <c r="BQ581" s="109"/>
    </row>
    <row r="582" spans="1:69" s="37" customFormat="1" ht="15.75" customHeight="1" x14ac:dyDescent="0.25">
      <c r="A582" s="234"/>
      <c r="B582" s="109"/>
      <c r="C582" s="109"/>
      <c r="D582" s="130"/>
      <c r="E582" s="126"/>
      <c r="F582" s="109"/>
      <c r="G582" s="130"/>
      <c r="H582" s="109"/>
      <c r="I582" s="130"/>
      <c r="J582" s="109"/>
      <c r="K582" s="109"/>
      <c r="L582" s="109"/>
      <c r="M582" s="109"/>
      <c r="N582" s="109"/>
      <c r="O582" s="109"/>
      <c r="P582" s="109"/>
      <c r="Q582" s="109"/>
      <c r="R582" s="44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  <c r="AO582" s="130"/>
      <c r="AP582" s="109"/>
      <c r="AQ582" s="109"/>
      <c r="AR582" s="109"/>
      <c r="AS582" s="109"/>
      <c r="AT582" s="109"/>
      <c r="AU582" s="109"/>
      <c r="AV582" s="109"/>
      <c r="AW582" s="109"/>
      <c r="AX582" s="109"/>
      <c r="AY582" s="109"/>
      <c r="AZ582" s="109"/>
      <c r="BA582" s="109"/>
      <c r="BB582" s="109"/>
      <c r="BC582" s="109"/>
      <c r="BD582" s="130"/>
      <c r="BE582" s="175"/>
      <c r="BF582" s="109"/>
      <c r="BG582" s="109"/>
      <c r="BH582" s="109"/>
      <c r="BI582" s="109"/>
      <c r="BJ582" s="109"/>
      <c r="BK582" s="109"/>
      <c r="BL582" s="109"/>
      <c r="BM582" s="109"/>
      <c r="BN582" s="109"/>
      <c r="BO582" s="109"/>
      <c r="BP582" s="130"/>
      <c r="BQ582" s="109"/>
    </row>
    <row r="583" spans="1:69" s="37" customFormat="1" x14ac:dyDescent="0.25">
      <c r="A583" s="234"/>
      <c r="B583" s="109"/>
      <c r="C583" s="109"/>
      <c r="D583" s="130"/>
      <c r="E583" s="126"/>
      <c r="F583" s="109"/>
      <c r="G583" s="130"/>
      <c r="H583" s="109"/>
      <c r="I583" s="130"/>
      <c r="J583" s="109"/>
      <c r="K583" s="109"/>
      <c r="L583" s="109"/>
      <c r="M583" s="109"/>
      <c r="N583" s="109"/>
      <c r="O583" s="109"/>
      <c r="P583" s="109"/>
      <c r="Q583" s="109"/>
      <c r="R583" s="44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  <c r="AO583" s="130"/>
      <c r="AP583" s="109"/>
      <c r="AQ583" s="109"/>
      <c r="AR583" s="109"/>
      <c r="AS583" s="109"/>
      <c r="AT583" s="109"/>
      <c r="AU583" s="109"/>
      <c r="AV583" s="109"/>
      <c r="AW583" s="109"/>
      <c r="AX583" s="109"/>
      <c r="AY583" s="109"/>
      <c r="AZ583" s="109"/>
      <c r="BA583" s="109"/>
      <c r="BB583" s="109"/>
      <c r="BC583" s="109"/>
      <c r="BD583" s="130"/>
      <c r="BE583" s="175"/>
      <c r="BF583" s="109"/>
      <c r="BG583" s="109"/>
      <c r="BH583" s="109"/>
      <c r="BI583" s="109"/>
      <c r="BJ583" s="109"/>
      <c r="BK583" s="109"/>
      <c r="BL583" s="109"/>
      <c r="BM583" s="109"/>
      <c r="BN583" s="109"/>
      <c r="BO583" s="109"/>
      <c r="BP583" s="130"/>
      <c r="BQ583" s="109"/>
    </row>
    <row r="584" spans="1:69" s="37" customFormat="1" ht="15.75" customHeight="1" x14ac:dyDescent="0.25">
      <c r="A584" s="234"/>
      <c r="B584" s="109"/>
      <c r="C584" s="109"/>
      <c r="D584" s="130"/>
      <c r="E584" s="126"/>
      <c r="F584" s="109"/>
      <c r="G584" s="130"/>
      <c r="H584" s="109"/>
      <c r="I584" s="130"/>
      <c r="J584" s="109"/>
      <c r="K584" s="109"/>
      <c r="L584" s="109"/>
      <c r="M584" s="109"/>
      <c r="N584" s="109"/>
      <c r="O584" s="109"/>
      <c r="P584" s="109"/>
      <c r="Q584" s="109"/>
      <c r="R584" s="44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  <c r="AO584" s="130"/>
      <c r="AP584" s="109"/>
      <c r="AQ584" s="109"/>
      <c r="AR584" s="109"/>
      <c r="AS584" s="109"/>
      <c r="AT584" s="109"/>
      <c r="AU584" s="109"/>
      <c r="AV584" s="109"/>
      <c r="AW584" s="109"/>
      <c r="AX584" s="109"/>
      <c r="AY584" s="109"/>
      <c r="AZ584" s="109"/>
      <c r="BA584" s="109"/>
      <c r="BB584" s="109"/>
      <c r="BC584" s="109"/>
      <c r="BD584" s="130"/>
      <c r="BE584" s="175"/>
      <c r="BF584" s="109"/>
      <c r="BG584" s="109"/>
      <c r="BH584" s="109"/>
      <c r="BI584" s="109"/>
      <c r="BJ584" s="109"/>
      <c r="BK584" s="109"/>
      <c r="BL584" s="109"/>
      <c r="BM584" s="109"/>
      <c r="BN584" s="109"/>
      <c r="BO584" s="109"/>
      <c r="BP584" s="130"/>
      <c r="BQ584" s="109"/>
    </row>
    <row r="585" spans="1:69" s="37" customFormat="1" x14ac:dyDescent="0.25">
      <c r="A585" s="234"/>
      <c r="B585" s="109"/>
      <c r="C585" s="109"/>
      <c r="D585" s="130"/>
      <c r="E585" s="126"/>
      <c r="F585" s="109"/>
      <c r="G585" s="130"/>
      <c r="H585" s="109"/>
      <c r="I585" s="130"/>
      <c r="J585" s="109"/>
      <c r="K585" s="109"/>
      <c r="L585" s="109"/>
      <c r="M585" s="109"/>
      <c r="N585" s="109"/>
      <c r="O585" s="109"/>
      <c r="P585" s="109"/>
      <c r="Q585" s="109"/>
      <c r="R585" s="44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  <c r="AO585" s="130"/>
      <c r="AP585" s="109"/>
      <c r="AQ585" s="109"/>
      <c r="AR585" s="109"/>
      <c r="AS585" s="109"/>
      <c r="AT585" s="109"/>
      <c r="AU585" s="109"/>
      <c r="AV585" s="109"/>
      <c r="AW585" s="109"/>
      <c r="AX585" s="109"/>
      <c r="AY585" s="109"/>
      <c r="AZ585" s="109"/>
      <c r="BA585" s="109"/>
      <c r="BB585" s="109"/>
      <c r="BC585" s="109"/>
      <c r="BD585" s="130"/>
      <c r="BE585" s="175"/>
      <c r="BF585" s="109"/>
      <c r="BG585" s="109"/>
      <c r="BH585" s="109"/>
      <c r="BI585" s="109"/>
      <c r="BJ585" s="109"/>
      <c r="BK585" s="109"/>
      <c r="BL585" s="109"/>
      <c r="BM585" s="109"/>
      <c r="BN585" s="109"/>
      <c r="BO585" s="109"/>
      <c r="BP585" s="130"/>
      <c r="BQ585" s="109"/>
    </row>
    <row r="586" spans="1:69" s="37" customFormat="1" ht="15.75" customHeight="1" x14ac:dyDescent="0.25">
      <c r="A586" s="234"/>
      <c r="B586" s="109"/>
      <c r="C586" s="109"/>
      <c r="D586" s="130"/>
      <c r="E586" s="126"/>
      <c r="F586" s="109"/>
      <c r="G586" s="130"/>
      <c r="H586" s="109"/>
      <c r="I586" s="130"/>
      <c r="J586" s="109"/>
      <c r="K586" s="109"/>
      <c r="L586" s="109"/>
      <c r="M586" s="109"/>
      <c r="N586" s="109"/>
      <c r="O586" s="109"/>
      <c r="P586" s="109"/>
      <c r="Q586" s="109"/>
      <c r="R586" s="44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  <c r="AO586" s="130"/>
      <c r="AP586" s="109"/>
      <c r="AQ586" s="109"/>
      <c r="AR586" s="109"/>
      <c r="AS586" s="109"/>
      <c r="AT586" s="109"/>
      <c r="AU586" s="109"/>
      <c r="AV586" s="109"/>
      <c r="AW586" s="109"/>
      <c r="AX586" s="109"/>
      <c r="AY586" s="109"/>
      <c r="AZ586" s="109"/>
      <c r="BA586" s="109"/>
      <c r="BB586" s="109"/>
      <c r="BC586" s="109"/>
      <c r="BD586" s="130"/>
      <c r="BE586" s="175"/>
      <c r="BF586" s="109"/>
      <c r="BG586" s="109"/>
      <c r="BH586" s="109"/>
      <c r="BI586" s="109"/>
      <c r="BJ586" s="109"/>
      <c r="BK586" s="109"/>
      <c r="BL586" s="109"/>
      <c r="BM586" s="109"/>
      <c r="BN586" s="109"/>
      <c r="BO586" s="109"/>
      <c r="BP586" s="130"/>
      <c r="BQ586" s="109"/>
    </row>
    <row r="587" spans="1:69" s="37" customFormat="1" x14ac:dyDescent="0.25">
      <c r="A587" s="234"/>
      <c r="B587" s="109"/>
      <c r="C587" s="109"/>
      <c r="D587" s="130"/>
      <c r="E587" s="126"/>
      <c r="F587" s="109"/>
      <c r="G587" s="130"/>
      <c r="H587" s="109"/>
      <c r="I587" s="130"/>
      <c r="J587" s="109"/>
      <c r="K587" s="109"/>
      <c r="L587" s="109"/>
      <c r="M587" s="109"/>
      <c r="N587" s="109"/>
      <c r="O587" s="109"/>
      <c r="P587" s="109"/>
      <c r="Q587" s="109"/>
      <c r="R587" s="44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  <c r="AO587" s="130"/>
      <c r="AP587" s="109"/>
      <c r="AQ587" s="109"/>
      <c r="AR587" s="109"/>
      <c r="AS587" s="109"/>
      <c r="AT587" s="109"/>
      <c r="AU587" s="109"/>
      <c r="AV587" s="109"/>
      <c r="AW587" s="109"/>
      <c r="AX587" s="109"/>
      <c r="AY587" s="109"/>
      <c r="AZ587" s="109"/>
      <c r="BA587" s="109"/>
      <c r="BB587" s="109"/>
      <c r="BC587" s="109"/>
      <c r="BD587" s="130"/>
      <c r="BE587" s="175"/>
      <c r="BF587" s="109"/>
      <c r="BG587" s="109"/>
      <c r="BH587" s="109"/>
      <c r="BI587" s="109"/>
      <c r="BJ587" s="109"/>
      <c r="BK587" s="109"/>
      <c r="BL587" s="109"/>
      <c r="BM587" s="109"/>
      <c r="BN587" s="109"/>
      <c r="BO587" s="109"/>
      <c r="BP587" s="130"/>
      <c r="BQ587" s="109"/>
    </row>
    <row r="588" spans="1:69" s="37" customFormat="1" ht="15.75" customHeight="1" x14ac:dyDescent="0.25">
      <c r="A588" s="234"/>
      <c r="B588" s="109"/>
      <c r="C588" s="109"/>
      <c r="D588" s="130"/>
      <c r="E588" s="126"/>
      <c r="F588" s="109"/>
      <c r="G588" s="130"/>
      <c r="H588" s="109"/>
      <c r="I588" s="130"/>
      <c r="J588" s="109"/>
      <c r="K588" s="109"/>
      <c r="L588" s="109"/>
      <c r="M588" s="109"/>
      <c r="N588" s="109"/>
      <c r="O588" s="109"/>
      <c r="P588" s="109"/>
      <c r="Q588" s="109"/>
      <c r="R588" s="44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  <c r="AO588" s="130"/>
      <c r="AP588" s="109"/>
      <c r="AQ588" s="109"/>
      <c r="AR588" s="109"/>
      <c r="AS588" s="109"/>
      <c r="AT588" s="109"/>
      <c r="AU588" s="109"/>
      <c r="AV588" s="109"/>
      <c r="AW588" s="109"/>
      <c r="AX588" s="109"/>
      <c r="AY588" s="109"/>
      <c r="AZ588" s="109"/>
      <c r="BA588" s="109"/>
      <c r="BB588" s="109"/>
      <c r="BC588" s="109"/>
      <c r="BD588" s="130"/>
      <c r="BE588" s="175"/>
      <c r="BF588" s="109"/>
      <c r="BG588" s="109"/>
      <c r="BH588" s="109"/>
      <c r="BI588" s="109"/>
      <c r="BJ588" s="109"/>
      <c r="BK588" s="109"/>
      <c r="BL588" s="109"/>
      <c r="BM588" s="109"/>
      <c r="BN588" s="109"/>
      <c r="BO588" s="109"/>
      <c r="BP588" s="130"/>
      <c r="BQ588" s="109"/>
    </row>
    <row r="589" spans="1:69" s="37" customFormat="1" x14ac:dyDescent="0.25">
      <c r="A589" s="234"/>
      <c r="B589" s="109"/>
      <c r="C589" s="109"/>
      <c r="D589" s="130"/>
      <c r="E589" s="126"/>
      <c r="F589" s="109"/>
      <c r="G589" s="130"/>
      <c r="H589" s="109"/>
      <c r="I589" s="130"/>
      <c r="J589" s="109"/>
      <c r="K589" s="109"/>
      <c r="L589" s="109"/>
      <c r="M589" s="109"/>
      <c r="N589" s="109"/>
      <c r="O589" s="109"/>
      <c r="P589" s="109"/>
      <c r="Q589" s="109"/>
      <c r="R589" s="44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  <c r="AO589" s="130"/>
      <c r="AP589" s="109"/>
      <c r="AQ589" s="109"/>
      <c r="AR589" s="109"/>
      <c r="AS589" s="109"/>
      <c r="AT589" s="109"/>
      <c r="AU589" s="109"/>
      <c r="AV589" s="109"/>
      <c r="AW589" s="109"/>
      <c r="AX589" s="109"/>
      <c r="AY589" s="109"/>
      <c r="AZ589" s="109"/>
      <c r="BA589" s="109"/>
      <c r="BB589" s="109"/>
      <c r="BC589" s="109"/>
      <c r="BD589" s="130"/>
      <c r="BE589" s="175"/>
      <c r="BF589" s="109"/>
      <c r="BG589" s="109"/>
      <c r="BH589" s="109"/>
      <c r="BI589" s="109"/>
      <c r="BJ589" s="109"/>
      <c r="BK589" s="109"/>
      <c r="BL589" s="109"/>
      <c r="BM589" s="109"/>
      <c r="BN589" s="109"/>
      <c r="BO589" s="109"/>
      <c r="BP589" s="130"/>
      <c r="BQ589" s="109"/>
    </row>
    <row r="590" spans="1:69" s="37" customFormat="1" ht="15.75" customHeight="1" x14ac:dyDescent="0.25">
      <c r="A590" s="234"/>
      <c r="B590" s="109"/>
      <c r="C590" s="109"/>
      <c r="D590" s="130"/>
      <c r="E590" s="126"/>
      <c r="F590" s="109"/>
      <c r="G590" s="130"/>
      <c r="H590" s="109"/>
      <c r="I590" s="130"/>
      <c r="J590" s="109"/>
      <c r="K590" s="109"/>
      <c r="L590" s="109"/>
      <c r="M590" s="109"/>
      <c r="N590" s="109"/>
      <c r="O590" s="109"/>
      <c r="P590" s="109"/>
      <c r="Q590" s="109"/>
      <c r="R590" s="44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30"/>
      <c r="AP590" s="109"/>
      <c r="AQ590" s="109"/>
      <c r="AR590" s="109"/>
      <c r="AS590" s="109"/>
      <c r="AT590" s="109"/>
      <c r="AU590" s="109"/>
      <c r="AV590" s="109"/>
      <c r="AW590" s="109"/>
      <c r="AX590" s="109"/>
      <c r="AY590" s="109"/>
      <c r="AZ590" s="109"/>
      <c r="BA590" s="109"/>
      <c r="BB590" s="109"/>
      <c r="BC590" s="109"/>
      <c r="BD590" s="130"/>
      <c r="BE590" s="175"/>
      <c r="BF590" s="109"/>
      <c r="BG590" s="109"/>
      <c r="BH590" s="109"/>
      <c r="BI590" s="109"/>
      <c r="BJ590" s="109"/>
      <c r="BK590" s="109"/>
      <c r="BL590" s="109"/>
      <c r="BM590" s="109"/>
      <c r="BN590" s="109"/>
      <c r="BO590" s="109"/>
      <c r="BP590" s="130"/>
      <c r="BQ590" s="109"/>
    </row>
    <row r="591" spans="1:69" s="37" customFormat="1" x14ac:dyDescent="0.25">
      <c r="A591" s="234"/>
      <c r="B591" s="109"/>
      <c r="C591" s="109"/>
      <c r="D591" s="130"/>
      <c r="E591" s="126"/>
      <c r="F591" s="109"/>
      <c r="G591" s="130"/>
      <c r="H591" s="109"/>
      <c r="I591" s="130"/>
      <c r="J591" s="109"/>
      <c r="K591" s="109"/>
      <c r="L591" s="109"/>
      <c r="M591" s="109"/>
      <c r="N591" s="109"/>
      <c r="O591" s="109"/>
      <c r="P591" s="109"/>
      <c r="Q591" s="109"/>
      <c r="R591" s="44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  <c r="AO591" s="130"/>
      <c r="AP591" s="109"/>
      <c r="AQ591" s="109"/>
      <c r="AR591" s="109"/>
      <c r="AS591" s="109"/>
      <c r="AT591" s="109"/>
      <c r="AU591" s="109"/>
      <c r="AV591" s="109"/>
      <c r="AW591" s="109"/>
      <c r="AX591" s="109"/>
      <c r="AY591" s="109"/>
      <c r="AZ591" s="109"/>
      <c r="BA591" s="109"/>
      <c r="BB591" s="109"/>
      <c r="BC591" s="109"/>
      <c r="BD591" s="130"/>
      <c r="BE591" s="175"/>
      <c r="BF591" s="109"/>
      <c r="BG591" s="109"/>
      <c r="BH591" s="109"/>
      <c r="BI591" s="109"/>
      <c r="BJ591" s="109"/>
      <c r="BK591" s="109"/>
      <c r="BL591" s="109"/>
      <c r="BM591" s="109"/>
      <c r="BN591" s="109"/>
      <c r="BO591" s="109"/>
      <c r="BP591" s="130"/>
      <c r="BQ591" s="109"/>
    </row>
    <row r="592" spans="1:69" s="37" customFormat="1" ht="15.75" customHeight="1" x14ac:dyDescent="0.25">
      <c r="A592" s="234"/>
      <c r="B592" s="109"/>
      <c r="C592" s="109"/>
      <c r="D592" s="130"/>
      <c r="E592" s="126"/>
      <c r="F592" s="109"/>
      <c r="G592" s="130"/>
      <c r="H592" s="109"/>
      <c r="I592" s="130"/>
      <c r="J592" s="109"/>
      <c r="K592" s="109"/>
      <c r="L592" s="109"/>
      <c r="M592" s="109"/>
      <c r="N592" s="109"/>
      <c r="O592" s="109"/>
      <c r="P592" s="109"/>
      <c r="Q592" s="109"/>
      <c r="R592" s="44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  <c r="AL592" s="109"/>
      <c r="AM592" s="109"/>
      <c r="AN592" s="109"/>
      <c r="AO592" s="130"/>
      <c r="AP592" s="109"/>
      <c r="AQ592" s="109"/>
      <c r="AR592" s="109"/>
      <c r="AS592" s="109"/>
      <c r="AT592" s="109"/>
      <c r="AU592" s="109"/>
      <c r="AV592" s="109"/>
      <c r="AW592" s="109"/>
      <c r="AX592" s="109"/>
      <c r="AY592" s="109"/>
      <c r="AZ592" s="109"/>
      <c r="BA592" s="109"/>
      <c r="BB592" s="109"/>
      <c r="BC592" s="109"/>
      <c r="BD592" s="130"/>
      <c r="BE592" s="175"/>
      <c r="BF592" s="109"/>
      <c r="BG592" s="109"/>
      <c r="BH592" s="109"/>
      <c r="BI592" s="109"/>
      <c r="BJ592" s="109"/>
      <c r="BK592" s="109"/>
      <c r="BL592" s="109"/>
      <c r="BM592" s="109"/>
      <c r="BN592" s="109"/>
      <c r="BO592" s="109"/>
      <c r="BP592" s="130"/>
      <c r="BQ592" s="109"/>
    </row>
    <row r="593" spans="1:69" s="37" customFormat="1" x14ac:dyDescent="0.25">
      <c r="A593" s="234"/>
      <c r="B593" s="109"/>
      <c r="C593" s="109"/>
      <c r="D593" s="130"/>
      <c r="E593" s="126"/>
      <c r="F593" s="109"/>
      <c r="G593" s="130"/>
      <c r="H593" s="109"/>
      <c r="I593" s="130"/>
      <c r="J593" s="109"/>
      <c r="K593" s="109"/>
      <c r="L593" s="109"/>
      <c r="M593" s="109"/>
      <c r="N593" s="109"/>
      <c r="O593" s="109"/>
      <c r="P593" s="109"/>
      <c r="Q593" s="109"/>
      <c r="R593" s="44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/>
      <c r="AM593" s="109"/>
      <c r="AN593" s="109"/>
      <c r="AO593" s="130"/>
      <c r="AP593" s="109"/>
      <c r="AQ593" s="109"/>
      <c r="AR593" s="109"/>
      <c r="AS593" s="109"/>
      <c r="AT593" s="109"/>
      <c r="AU593" s="109"/>
      <c r="AV593" s="109"/>
      <c r="AW593" s="109"/>
      <c r="AX593" s="109"/>
      <c r="AY593" s="109"/>
      <c r="AZ593" s="109"/>
      <c r="BA593" s="109"/>
      <c r="BB593" s="109"/>
      <c r="BC593" s="109"/>
      <c r="BD593" s="130"/>
      <c r="BE593" s="175"/>
      <c r="BF593" s="109"/>
      <c r="BG593" s="109"/>
      <c r="BH593" s="109"/>
      <c r="BI593" s="109"/>
      <c r="BJ593" s="109"/>
      <c r="BK593" s="109"/>
      <c r="BL593" s="109"/>
      <c r="BM593" s="109"/>
      <c r="BN593" s="109"/>
      <c r="BO593" s="109"/>
      <c r="BP593" s="130"/>
      <c r="BQ593" s="109"/>
    </row>
    <row r="594" spans="1:69" s="37" customFormat="1" ht="15.75" customHeight="1" x14ac:dyDescent="0.25">
      <c r="A594" s="234"/>
      <c r="B594" s="109"/>
      <c r="C594" s="109"/>
      <c r="D594" s="130"/>
      <c r="E594" s="126"/>
      <c r="F594" s="109"/>
      <c r="G594" s="130"/>
      <c r="H594" s="109"/>
      <c r="I594" s="130"/>
      <c r="J594" s="109"/>
      <c r="K594" s="109"/>
      <c r="L594" s="109"/>
      <c r="M594" s="109"/>
      <c r="N594" s="109"/>
      <c r="O594" s="109"/>
      <c r="P594" s="109"/>
      <c r="Q594" s="109"/>
      <c r="R594" s="44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  <c r="AO594" s="130"/>
      <c r="AP594" s="109"/>
      <c r="AQ594" s="109"/>
      <c r="AR594" s="109"/>
      <c r="AS594" s="109"/>
      <c r="AT594" s="109"/>
      <c r="AU594" s="109"/>
      <c r="AV594" s="109"/>
      <c r="AW594" s="109"/>
      <c r="AX594" s="109"/>
      <c r="AY594" s="109"/>
      <c r="AZ594" s="109"/>
      <c r="BA594" s="109"/>
      <c r="BB594" s="109"/>
      <c r="BC594" s="109"/>
      <c r="BD594" s="130"/>
      <c r="BE594" s="175"/>
      <c r="BF594" s="109"/>
      <c r="BG594" s="109"/>
      <c r="BH594" s="109"/>
      <c r="BI594" s="109"/>
      <c r="BJ594" s="109"/>
      <c r="BK594" s="109"/>
      <c r="BL594" s="109"/>
      <c r="BM594" s="109"/>
      <c r="BN594" s="109"/>
      <c r="BO594" s="109"/>
      <c r="BP594" s="130"/>
      <c r="BQ594" s="109"/>
    </row>
    <row r="595" spans="1:69" s="37" customFormat="1" x14ac:dyDescent="0.25">
      <c r="A595" s="234"/>
      <c r="B595" s="109"/>
      <c r="C595" s="109"/>
      <c r="D595" s="130"/>
      <c r="E595" s="126"/>
      <c r="F595" s="109"/>
      <c r="G595" s="130"/>
      <c r="H595" s="109"/>
      <c r="I595" s="130"/>
      <c r="J595" s="109"/>
      <c r="K595" s="109"/>
      <c r="L595" s="109"/>
      <c r="M595" s="109"/>
      <c r="N595" s="109"/>
      <c r="O595" s="109"/>
      <c r="P595" s="109"/>
      <c r="Q595" s="109"/>
      <c r="R595" s="44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  <c r="AO595" s="130"/>
      <c r="AP595" s="109"/>
      <c r="AQ595" s="109"/>
      <c r="AR595" s="109"/>
      <c r="AS595" s="109"/>
      <c r="AT595" s="109"/>
      <c r="AU595" s="109"/>
      <c r="AV595" s="109"/>
      <c r="AW595" s="109"/>
      <c r="AX595" s="109"/>
      <c r="AY595" s="109"/>
      <c r="AZ595" s="109"/>
      <c r="BA595" s="109"/>
      <c r="BB595" s="109"/>
      <c r="BC595" s="109"/>
      <c r="BD595" s="130"/>
      <c r="BE595" s="175"/>
      <c r="BF595" s="109"/>
      <c r="BG595" s="109"/>
      <c r="BH595" s="109"/>
      <c r="BI595" s="109"/>
      <c r="BJ595" s="109"/>
      <c r="BK595" s="109"/>
      <c r="BL595" s="109"/>
      <c r="BM595" s="109"/>
      <c r="BN595" s="109"/>
      <c r="BO595" s="109"/>
      <c r="BP595" s="130"/>
      <c r="BQ595" s="109"/>
    </row>
    <row r="596" spans="1:69" s="37" customFormat="1" ht="15.75" customHeight="1" x14ac:dyDescent="0.25">
      <c r="A596" s="234"/>
      <c r="B596" s="109"/>
      <c r="C596" s="109"/>
      <c r="D596" s="130"/>
      <c r="E596" s="126"/>
      <c r="F596" s="109"/>
      <c r="G596" s="130"/>
      <c r="H596" s="109"/>
      <c r="I596" s="130"/>
      <c r="J596" s="109"/>
      <c r="K596" s="109"/>
      <c r="L596" s="109"/>
      <c r="M596" s="109"/>
      <c r="N596" s="109"/>
      <c r="O596" s="109"/>
      <c r="P596" s="109"/>
      <c r="Q596" s="109"/>
      <c r="R596" s="44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  <c r="AO596" s="130"/>
      <c r="AP596" s="109"/>
      <c r="AQ596" s="109"/>
      <c r="AR596" s="109"/>
      <c r="AS596" s="109"/>
      <c r="AT596" s="109"/>
      <c r="AU596" s="109"/>
      <c r="AV596" s="109"/>
      <c r="AW596" s="109"/>
      <c r="AX596" s="109"/>
      <c r="AY596" s="109"/>
      <c r="AZ596" s="109"/>
      <c r="BA596" s="109"/>
      <c r="BB596" s="109"/>
      <c r="BC596" s="109"/>
      <c r="BD596" s="130"/>
      <c r="BE596" s="175"/>
      <c r="BF596" s="109"/>
      <c r="BG596" s="109"/>
      <c r="BH596" s="109"/>
      <c r="BI596" s="109"/>
      <c r="BJ596" s="109"/>
      <c r="BK596" s="109"/>
      <c r="BL596" s="109"/>
      <c r="BM596" s="109"/>
      <c r="BN596" s="109"/>
      <c r="BO596" s="109"/>
      <c r="BP596" s="130"/>
      <c r="BQ596" s="109"/>
    </row>
    <row r="597" spans="1:69" s="37" customFormat="1" x14ac:dyDescent="0.25">
      <c r="A597" s="234"/>
      <c r="B597" s="109"/>
      <c r="C597" s="109"/>
      <c r="D597" s="130"/>
      <c r="E597" s="126"/>
      <c r="F597" s="109"/>
      <c r="G597" s="130"/>
      <c r="H597" s="109"/>
      <c r="I597" s="130"/>
      <c r="J597" s="109"/>
      <c r="K597" s="109"/>
      <c r="L597" s="109"/>
      <c r="M597" s="109"/>
      <c r="N597" s="109"/>
      <c r="O597" s="109"/>
      <c r="P597" s="109"/>
      <c r="Q597" s="109"/>
      <c r="R597" s="44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  <c r="AO597" s="130"/>
      <c r="AP597" s="109"/>
      <c r="AQ597" s="109"/>
      <c r="AR597" s="109"/>
      <c r="AS597" s="109"/>
      <c r="AT597" s="109"/>
      <c r="AU597" s="109"/>
      <c r="AV597" s="109"/>
      <c r="AW597" s="109"/>
      <c r="AX597" s="109"/>
      <c r="AY597" s="109"/>
      <c r="AZ597" s="109"/>
      <c r="BA597" s="109"/>
      <c r="BB597" s="109"/>
      <c r="BC597" s="109"/>
      <c r="BD597" s="130"/>
      <c r="BE597" s="175"/>
      <c r="BF597" s="109"/>
      <c r="BG597" s="109"/>
      <c r="BH597" s="109"/>
      <c r="BI597" s="109"/>
      <c r="BJ597" s="109"/>
      <c r="BK597" s="109"/>
      <c r="BL597" s="109"/>
      <c r="BM597" s="109"/>
      <c r="BN597" s="109"/>
      <c r="BO597" s="109"/>
      <c r="BP597" s="130"/>
      <c r="BQ597" s="109"/>
    </row>
    <row r="598" spans="1:69" s="37" customFormat="1" ht="15.75" customHeight="1" x14ac:dyDescent="0.25">
      <c r="A598" s="234"/>
      <c r="B598" s="109"/>
      <c r="C598" s="109"/>
      <c r="D598" s="130"/>
      <c r="E598" s="126"/>
      <c r="F598" s="109"/>
      <c r="G598" s="130"/>
      <c r="H598" s="109"/>
      <c r="I598" s="130"/>
      <c r="J598" s="109"/>
      <c r="K598" s="109"/>
      <c r="L598" s="109"/>
      <c r="M598" s="109"/>
      <c r="N598" s="109"/>
      <c r="O598" s="109"/>
      <c r="P598" s="109"/>
      <c r="Q598" s="109"/>
      <c r="R598" s="44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  <c r="AO598" s="130"/>
      <c r="AP598" s="109"/>
      <c r="AQ598" s="109"/>
      <c r="AR598" s="109"/>
      <c r="AS598" s="109"/>
      <c r="AT598" s="109"/>
      <c r="AU598" s="109"/>
      <c r="AV598" s="109"/>
      <c r="AW598" s="109"/>
      <c r="AX598" s="109"/>
      <c r="AY598" s="109"/>
      <c r="AZ598" s="109"/>
      <c r="BA598" s="109"/>
      <c r="BB598" s="109"/>
      <c r="BC598" s="109"/>
      <c r="BD598" s="130"/>
      <c r="BE598" s="175"/>
      <c r="BF598" s="109"/>
      <c r="BG598" s="109"/>
      <c r="BH598" s="109"/>
      <c r="BI598" s="109"/>
      <c r="BJ598" s="109"/>
      <c r="BK598" s="109"/>
      <c r="BL598" s="109"/>
      <c r="BM598" s="109"/>
      <c r="BN598" s="109"/>
      <c r="BO598" s="109"/>
      <c r="BP598" s="130"/>
      <c r="BQ598" s="109"/>
    </row>
    <row r="599" spans="1:69" s="37" customFormat="1" x14ac:dyDescent="0.25">
      <c r="A599" s="234"/>
      <c r="B599" s="109"/>
      <c r="C599" s="109"/>
      <c r="D599" s="130"/>
      <c r="E599" s="126"/>
      <c r="F599" s="109"/>
      <c r="G599" s="130"/>
      <c r="H599" s="109"/>
      <c r="I599" s="130"/>
      <c r="J599" s="109"/>
      <c r="K599" s="109"/>
      <c r="L599" s="109"/>
      <c r="M599" s="109"/>
      <c r="N599" s="109"/>
      <c r="O599" s="109"/>
      <c r="P599" s="109"/>
      <c r="Q599" s="109"/>
      <c r="R599" s="44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  <c r="AO599" s="130"/>
      <c r="AP599" s="109"/>
      <c r="AQ599" s="109"/>
      <c r="AR599" s="109"/>
      <c r="AS599" s="109"/>
      <c r="AT599" s="109"/>
      <c r="AU599" s="109"/>
      <c r="AV599" s="109"/>
      <c r="AW599" s="109"/>
      <c r="AX599" s="109"/>
      <c r="AY599" s="109"/>
      <c r="AZ599" s="109"/>
      <c r="BA599" s="109"/>
      <c r="BB599" s="109"/>
      <c r="BC599" s="109"/>
      <c r="BD599" s="130"/>
      <c r="BE599" s="175"/>
      <c r="BF599" s="109"/>
      <c r="BG599" s="109"/>
      <c r="BH599" s="109"/>
      <c r="BI599" s="109"/>
      <c r="BJ599" s="109"/>
      <c r="BK599" s="109"/>
      <c r="BL599" s="109"/>
      <c r="BM599" s="109"/>
      <c r="BN599" s="109"/>
      <c r="BO599" s="109"/>
      <c r="BP599" s="130"/>
      <c r="BQ599" s="109"/>
    </row>
    <row r="600" spans="1:69" s="37" customFormat="1" ht="15.75" customHeight="1" x14ac:dyDescent="0.25">
      <c r="A600" s="234"/>
      <c r="B600" s="109"/>
      <c r="C600" s="109"/>
      <c r="D600" s="130"/>
      <c r="E600" s="126"/>
      <c r="F600" s="109"/>
      <c r="G600" s="130"/>
      <c r="H600" s="109"/>
      <c r="I600" s="130"/>
      <c r="J600" s="109"/>
      <c r="K600" s="109"/>
      <c r="L600" s="109"/>
      <c r="M600" s="109"/>
      <c r="N600" s="109"/>
      <c r="O600" s="109"/>
      <c r="P600" s="109"/>
      <c r="Q600" s="109"/>
      <c r="R600" s="44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  <c r="AO600" s="130"/>
      <c r="AP600" s="109"/>
      <c r="AQ600" s="109"/>
      <c r="AR600" s="109"/>
      <c r="AS600" s="109"/>
      <c r="AT600" s="109"/>
      <c r="AU600" s="109"/>
      <c r="AV600" s="109"/>
      <c r="AW600" s="109"/>
      <c r="AX600" s="109"/>
      <c r="AY600" s="109"/>
      <c r="AZ600" s="109"/>
      <c r="BA600" s="109"/>
      <c r="BB600" s="109"/>
      <c r="BC600" s="109"/>
      <c r="BD600" s="130"/>
      <c r="BE600" s="175"/>
      <c r="BF600" s="109"/>
      <c r="BG600" s="109"/>
      <c r="BH600" s="109"/>
      <c r="BI600" s="109"/>
      <c r="BJ600" s="109"/>
      <c r="BK600" s="109"/>
      <c r="BL600" s="109"/>
      <c r="BM600" s="109"/>
      <c r="BN600" s="109"/>
      <c r="BO600" s="109"/>
      <c r="BP600" s="130"/>
      <c r="BQ600" s="109"/>
    </row>
    <row r="601" spans="1:69" s="37" customFormat="1" x14ac:dyDescent="0.25">
      <c r="A601" s="234"/>
      <c r="B601" s="109"/>
      <c r="C601" s="109"/>
      <c r="D601" s="130"/>
      <c r="E601" s="126"/>
      <c r="F601" s="109"/>
      <c r="G601" s="130"/>
      <c r="H601" s="109"/>
      <c r="I601" s="130"/>
      <c r="J601" s="109"/>
      <c r="K601" s="109"/>
      <c r="L601" s="109"/>
      <c r="M601" s="109"/>
      <c r="N601" s="109"/>
      <c r="O601" s="109"/>
      <c r="P601" s="109"/>
      <c r="Q601" s="109"/>
      <c r="R601" s="44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30"/>
      <c r="AP601" s="109"/>
      <c r="AQ601" s="109"/>
      <c r="AR601" s="109"/>
      <c r="AS601" s="109"/>
      <c r="AT601" s="109"/>
      <c r="AU601" s="109"/>
      <c r="AV601" s="109"/>
      <c r="AW601" s="109"/>
      <c r="AX601" s="109"/>
      <c r="AY601" s="109"/>
      <c r="AZ601" s="109"/>
      <c r="BA601" s="109"/>
      <c r="BB601" s="109"/>
      <c r="BC601" s="109"/>
      <c r="BD601" s="130"/>
      <c r="BE601" s="175"/>
      <c r="BF601" s="109"/>
      <c r="BG601" s="109"/>
      <c r="BH601" s="109"/>
      <c r="BI601" s="109"/>
      <c r="BJ601" s="109"/>
      <c r="BK601" s="109"/>
      <c r="BL601" s="109"/>
      <c r="BM601" s="109"/>
      <c r="BN601" s="109"/>
      <c r="BO601" s="109"/>
      <c r="BP601" s="130"/>
      <c r="BQ601" s="109"/>
    </row>
    <row r="602" spans="1:69" s="37" customFormat="1" ht="15.75" customHeight="1" x14ac:dyDescent="0.25">
      <c r="A602" s="234"/>
      <c r="B602" s="109"/>
      <c r="C602" s="109"/>
      <c r="D602" s="130"/>
      <c r="E602" s="126"/>
      <c r="F602" s="109"/>
      <c r="G602" s="130"/>
      <c r="H602" s="109"/>
      <c r="I602" s="130"/>
      <c r="J602" s="109"/>
      <c r="K602" s="109"/>
      <c r="L602" s="109"/>
      <c r="M602" s="109"/>
      <c r="N602" s="109"/>
      <c r="O602" s="109"/>
      <c r="P602" s="109"/>
      <c r="Q602" s="109"/>
      <c r="R602" s="44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  <c r="AO602" s="130"/>
      <c r="AP602" s="109"/>
      <c r="AQ602" s="109"/>
      <c r="AR602" s="109"/>
      <c r="AS602" s="109"/>
      <c r="AT602" s="109"/>
      <c r="AU602" s="109"/>
      <c r="AV602" s="109"/>
      <c r="AW602" s="109"/>
      <c r="AX602" s="109"/>
      <c r="AY602" s="109"/>
      <c r="AZ602" s="109"/>
      <c r="BA602" s="109"/>
      <c r="BB602" s="109"/>
      <c r="BC602" s="109"/>
      <c r="BD602" s="130"/>
      <c r="BE602" s="175"/>
      <c r="BF602" s="109"/>
      <c r="BG602" s="109"/>
      <c r="BH602" s="109"/>
      <c r="BI602" s="109"/>
      <c r="BJ602" s="109"/>
      <c r="BK602" s="109"/>
      <c r="BL602" s="109"/>
      <c r="BM602" s="109"/>
      <c r="BN602" s="109"/>
      <c r="BO602" s="109"/>
      <c r="BP602" s="130"/>
      <c r="BQ602" s="109"/>
    </row>
    <row r="603" spans="1:69" s="37" customFormat="1" x14ac:dyDescent="0.25">
      <c r="A603" s="234"/>
      <c r="B603" s="109"/>
      <c r="C603" s="109"/>
      <c r="D603" s="130"/>
      <c r="E603" s="126"/>
      <c r="F603" s="109"/>
      <c r="G603" s="130"/>
      <c r="H603" s="109"/>
      <c r="I603" s="130"/>
      <c r="J603" s="109"/>
      <c r="K603" s="109"/>
      <c r="L603" s="109"/>
      <c r="M603" s="109"/>
      <c r="N603" s="109"/>
      <c r="O603" s="109"/>
      <c r="P603" s="109"/>
      <c r="Q603" s="109"/>
      <c r="R603" s="44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  <c r="AO603" s="130"/>
      <c r="AP603" s="109"/>
      <c r="AQ603" s="109"/>
      <c r="AR603" s="109"/>
      <c r="AS603" s="109"/>
      <c r="AT603" s="109"/>
      <c r="AU603" s="109"/>
      <c r="AV603" s="109"/>
      <c r="AW603" s="109"/>
      <c r="AX603" s="109"/>
      <c r="AY603" s="109"/>
      <c r="AZ603" s="109"/>
      <c r="BA603" s="109"/>
      <c r="BB603" s="109"/>
      <c r="BC603" s="109"/>
      <c r="BD603" s="130"/>
      <c r="BE603" s="175"/>
      <c r="BF603" s="109"/>
      <c r="BG603" s="109"/>
      <c r="BH603" s="109"/>
      <c r="BI603" s="109"/>
      <c r="BJ603" s="109"/>
      <c r="BK603" s="109"/>
      <c r="BL603" s="109"/>
      <c r="BM603" s="109"/>
      <c r="BN603" s="109"/>
      <c r="BO603" s="109"/>
      <c r="BP603" s="130"/>
      <c r="BQ603" s="109"/>
    </row>
    <row r="604" spans="1:69" s="37" customFormat="1" ht="15.75" customHeight="1" x14ac:dyDescent="0.25">
      <c r="A604" s="234"/>
      <c r="B604" s="109"/>
      <c r="C604" s="109"/>
      <c r="D604" s="130"/>
      <c r="E604" s="126"/>
      <c r="F604" s="109"/>
      <c r="G604" s="130"/>
      <c r="H604" s="109"/>
      <c r="I604" s="130"/>
      <c r="J604" s="109"/>
      <c r="K604" s="109"/>
      <c r="L604" s="109"/>
      <c r="M604" s="109"/>
      <c r="N604" s="109"/>
      <c r="O604" s="109"/>
      <c r="P604" s="109"/>
      <c r="Q604" s="109"/>
      <c r="R604" s="44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  <c r="AO604" s="130"/>
      <c r="AP604" s="109"/>
      <c r="AQ604" s="109"/>
      <c r="AR604" s="109"/>
      <c r="AS604" s="109"/>
      <c r="AT604" s="109"/>
      <c r="AU604" s="109"/>
      <c r="AV604" s="109"/>
      <c r="AW604" s="109"/>
      <c r="AX604" s="109"/>
      <c r="AY604" s="109"/>
      <c r="AZ604" s="109"/>
      <c r="BA604" s="109"/>
      <c r="BB604" s="109"/>
      <c r="BC604" s="109"/>
      <c r="BD604" s="130"/>
      <c r="BE604" s="175"/>
      <c r="BF604" s="109"/>
      <c r="BG604" s="109"/>
      <c r="BH604" s="109"/>
      <c r="BI604" s="109"/>
      <c r="BJ604" s="109"/>
      <c r="BK604" s="109"/>
      <c r="BL604" s="109"/>
      <c r="BM604" s="109"/>
      <c r="BN604" s="109"/>
      <c r="BO604" s="109"/>
      <c r="BP604" s="130"/>
      <c r="BQ604" s="109"/>
    </row>
    <row r="605" spans="1:69" s="37" customFormat="1" x14ac:dyDescent="0.25">
      <c r="A605" s="234"/>
      <c r="B605" s="109"/>
      <c r="C605" s="109"/>
      <c r="D605" s="130"/>
      <c r="E605" s="126"/>
      <c r="F605" s="109"/>
      <c r="G605" s="130"/>
      <c r="H605" s="109"/>
      <c r="I605" s="130"/>
      <c r="J605" s="109"/>
      <c r="K605" s="109"/>
      <c r="L605" s="109"/>
      <c r="M605" s="109"/>
      <c r="N605" s="109"/>
      <c r="O605" s="109"/>
      <c r="P605" s="109"/>
      <c r="Q605" s="109"/>
      <c r="R605" s="44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  <c r="AO605" s="130"/>
      <c r="AP605" s="109"/>
      <c r="AQ605" s="109"/>
      <c r="AR605" s="109"/>
      <c r="AS605" s="109"/>
      <c r="AT605" s="109"/>
      <c r="AU605" s="109"/>
      <c r="AV605" s="109"/>
      <c r="AW605" s="109"/>
      <c r="AX605" s="109"/>
      <c r="AY605" s="109"/>
      <c r="AZ605" s="109"/>
      <c r="BA605" s="109"/>
      <c r="BB605" s="109"/>
      <c r="BC605" s="109"/>
      <c r="BD605" s="130"/>
      <c r="BE605" s="175"/>
      <c r="BF605" s="109"/>
      <c r="BG605" s="109"/>
      <c r="BH605" s="109"/>
      <c r="BI605" s="109"/>
      <c r="BJ605" s="109"/>
      <c r="BK605" s="109"/>
      <c r="BL605" s="109"/>
      <c r="BM605" s="109"/>
      <c r="BN605" s="109"/>
      <c r="BO605" s="109"/>
      <c r="BP605" s="130"/>
      <c r="BQ605" s="109"/>
    </row>
    <row r="606" spans="1:69" s="37" customFormat="1" ht="15.75" customHeight="1" x14ac:dyDescent="0.25">
      <c r="A606" s="234"/>
      <c r="B606" s="109"/>
      <c r="C606" s="109"/>
      <c r="D606" s="130"/>
      <c r="E606" s="126"/>
      <c r="F606" s="109"/>
      <c r="G606" s="130"/>
      <c r="H606" s="109"/>
      <c r="I606" s="130"/>
      <c r="J606" s="109"/>
      <c r="K606" s="109"/>
      <c r="L606" s="109"/>
      <c r="M606" s="109"/>
      <c r="N606" s="109"/>
      <c r="O606" s="109"/>
      <c r="P606" s="109"/>
      <c r="Q606" s="109"/>
      <c r="R606" s="44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  <c r="AO606" s="130"/>
      <c r="AP606" s="109"/>
      <c r="AQ606" s="109"/>
      <c r="AR606" s="109"/>
      <c r="AS606" s="109"/>
      <c r="AT606" s="109"/>
      <c r="AU606" s="109"/>
      <c r="AV606" s="109"/>
      <c r="AW606" s="109"/>
      <c r="AX606" s="109"/>
      <c r="AY606" s="109"/>
      <c r="AZ606" s="109"/>
      <c r="BA606" s="109"/>
      <c r="BB606" s="109"/>
      <c r="BC606" s="109"/>
      <c r="BD606" s="130"/>
      <c r="BE606" s="175"/>
      <c r="BF606" s="109"/>
      <c r="BG606" s="109"/>
      <c r="BH606" s="109"/>
      <c r="BI606" s="109"/>
      <c r="BJ606" s="109"/>
      <c r="BK606" s="109"/>
      <c r="BL606" s="109"/>
      <c r="BM606" s="109"/>
      <c r="BN606" s="109"/>
      <c r="BO606" s="109"/>
      <c r="BP606" s="130"/>
      <c r="BQ606" s="109"/>
    </row>
    <row r="607" spans="1:69" s="37" customFormat="1" x14ac:dyDescent="0.25">
      <c r="A607" s="234"/>
      <c r="B607" s="109"/>
      <c r="C607" s="109"/>
      <c r="D607" s="130"/>
      <c r="E607" s="126"/>
      <c r="F607" s="109"/>
      <c r="G607" s="130"/>
      <c r="H607" s="109"/>
      <c r="I607" s="130"/>
      <c r="J607" s="109"/>
      <c r="K607" s="109"/>
      <c r="L607" s="109"/>
      <c r="M607" s="109"/>
      <c r="N607" s="109"/>
      <c r="O607" s="109"/>
      <c r="P607" s="109"/>
      <c r="Q607" s="109"/>
      <c r="R607" s="44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  <c r="AO607" s="130"/>
      <c r="AP607" s="109"/>
      <c r="AQ607" s="109"/>
      <c r="AR607" s="109"/>
      <c r="AS607" s="109"/>
      <c r="AT607" s="109"/>
      <c r="AU607" s="109"/>
      <c r="AV607" s="109"/>
      <c r="AW607" s="109"/>
      <c r="AX607" s="109"/>
      <c r="AY607" s="109"/>
      <c r="AZ607" s="109"/>
      <c r="BA607" s="109"/>
      <c r="BB607" s="109"/>
      <c r="BC607" s="109"/>
      <c r="BD607" s="130"/>
      <c r="BE607" s="175"/>
      <c r="BF607" s="109"/>
      <c r="BG607" s="109"/>
      <c r="BH607" s="109"/>
      <c r="BI607" s="109"/>
      <c r="BJ607" s="109"/>
      <c r="BK607" s="109"/>
      <c r="BL607" s="109"/>
      <c r="BM607" s="109"/>
      <c r="BN607" s="109"/>
      <c r="BO607" s="109"/>
      <c r="BP607" s="130"/>
      <c r="BQ607" s="109"/>
    </row>
    <row r="608" spans="1:69" s="37" customFormat="1" ht="15.75" customHeight="1" x14ac:dyDescent="0.25">
      <c r="A608" s="234"/>
      <c r="B608" s="109"/>
      <c r="C608" s="109"/>
      <c r="D608" s="130"/>
      <c r="E608" s="126"/>
      <c r="F608" s="109"/>
      <c r="G608" s="130"/>
      <c r="H608" s="109"/>
      <c r="I608" s="130"/>
      <c r="J608" s="109"/>
      <c r="K608" s="109"/>
      <c r="L608" s="109"/>
      <c r="M608" s="109"/>
      <c r="N608" s="109"/>
      <c r="O608" s="109"/>
      <c r="P608" s="109"/>
      <c r="Q608" s="109"/>
      <c r="R608" s="44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  <c r="AO608" s="130"/>
      <c r="AP608" s="109"/>
      <c r="AQ608" s="109"/>
      <c r="AR608" s="109"/>
      <c r="AS608" s="109"/>
      <c r="AT608" s="109"/>
      <c r="AU608" s="109"/>
      <c r="AV608" s="109"/>
      <c r="AW608" s="109"/>
      <c r="AX608" s="109"/>
      <c r="AY608" s="109"/>
      <c r="AZ608" s="109"/>
      <c r="BA608" s="109"/>
      <c r="BB608" s="109"/>
      <c r="BC608" s="109"/>
      <c r="BD608" s="130"/>
      <c r="BE608" s="175"/>
      <c r="BF608" s="109"/>
      <c r="BG608" s="109"/>
      <c r="BH608" s="109"/>
      <c r="BI608" s="109"/>
      <c r="BJ608" s="109"/>
      <c r="BK608" s="109"/>
      <c r="BL608" s="109"/>
      <c r="BM608" s="109"/>
      <c r="BN608" s="109"/>
      <c r="BO608" s="109"/>
      <c r="BP608" s="130"/>
      <c r="BQ608" s="109"/>
    </row>
    <row r="609" spans="1:69" s="37" customFormat="1" x14ac:dyDescent="0.25">
      <c r="A609" s="234"/>
      <c r="B609" s="109"/>
      <c r="C609" s="109"/>
      <c r="D609" s="130"/>
      <c r="E609" s="126"/>
      <c r="F609" s="109"/>
      <c r="G609" s="130"/>
      <c r="H609" s="109"/>
      <c r="I609" s="130"/>
      <c r="J609" s="109"/>
      <c r="K609" s="109"/>
      <c r="L609" s="109"/>
      <c r="M609" s="109"/>
      <c r="N609" s="109"/>
      <c r="O609" s="109"/>
      <c r="P609" s="109"/>
      <c r="Q609" s="109"/>
      <c r="R609" s="44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  <c r="AO609" s="130"/>
      <c r="AP609" s="109"/>
      <c r="AQ609" s="109"/>
      <c r="AR609" s="109"/>
      <c r="AS609" s="109"/>
      <c r="AT609" s="109"/>
      <c r="AU609" s="109"/>
      <c r="AV609" s="109"/>
      <c r="AW609" s="109"/>
      <c r="AX609" s="109"/>
      <c r="AY609" s="109"/>
      <c r="AZ609" s="109"/>
      <c r="BA609" s="109"/>
      <c r="BB609" s="109"/>
      <c r="BC609" s="109"/>
      <c r="BD609" s="130"/>
      <c r="BE609" s="175"/>
      <c r="BF609" s="109"/>
      <c r="BG609" s="109"/>
      <c r="BH609" s="109"/>
      <c r="BI609" s="109"/>
      <c r="BJ609" s="109"/>
      <c r="BK609" s="109"/>
      <c r="BL609" s="109"/>
      <c r="BM609" s="109"/>
      <c r="BN609" s="109"/>
      <c r="BO609" s="109"/>
      <c r="BP609" s="130"/>
      <c r="BQ609" s="109"/>
    </row>
    <row r="610" spans="1:69" s="37" customFormat="1" ht="15.75" customHeight="1" x14ac:dyDescent="0.25">
      <c r="A610" s="234"/>
      <c r="B610" s="109"/>
      <c r="C610" s="109"/>
      <c r="D610" s="130"/>
      <c r="E610" s="126"/>
      <c r="F610" s="109"/>
      <c r="G610" s="130"/>
      <c r="H610" s="109"/>
      <c r="I610" s="130"/>
      <c r="J610" s="109"/>
      <c r="K610" s="109"/>
      <c r="L610" s="109"/>
      <c r="M610" s="109"/>
      <c r="N610" s="109"/>
      <c r="O610" s="109"/>
      <c r="P610" s="109"/>
      <c r="Q610" s="109"/>
      <c r="R610" s="44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  <c r="AO610" s="130"/>
      <c r="AP610" s="109"/>
      <c r="AQ610" s="109"/>
      <c r="AR610" s="109"/>
      <c r="AS610" s="109"/>
      <c r="AT610" s="109"/>
      <c r="AU610" s="109"/>
      <c r="AV610" s="109"/>
      <c r="AW610" s="109"/>
      <c r="AX610" s="109"/>
      <c r="AY610" s="109"/>
      <c r="AZ610" s="109"/>
      <c r="BA610" s="109"/>
      <c r="BB610" s="109"/>
      <c r="BC610" s="109"/>
      <c r="BD610" s="130"/>
      <c r="BE610" s="175"/>
      <c r="BF610" s="109"/>
      <c r="BG610" s="109"/>
      <c r="BH610" s="109"/>
      <c r="BI610" s="109"/>
      <c r="BJ610" s="109"/>
      <c r="BK610" s="109"/>
      <c r="BL610" s="109"/>
      <c r="BM610" s="109"/>
      <c r="BN610" s="109"/>
      <c r="BO610" s="109"/>
      <c r="BP610" s="130"/>
      <c r="BQ610" s="109"/>
    </row>
    <row r="611" spans="1:69" s="37" customFormat="1" x14ac:dyDescent="0.25">
      <c r="A611" s="234"/>
      <c r="B611" s="109"/>
      <c r="C611" s="109"/>
      <c r="D611" s="130"/>
      <c r="E611" s="126"/>
      <c r="F611" s="109"/>
      <c r="G611" s="130"/>
      <c r="H611" s="109"/>
      <c r="I611" s="130"/>
      <c r="J611" s="109"/>
      <c r="K611" s="109"/>
      <c r="L611" s="109"/>
      <c r="M611" s="109"/>
      <c r="N611" s="109"/>
      <c r="O611" s="109"/>
      <c r="P611" s="109"/>
      <c r="Q611" s="109"/>
      <c r="R611" s="44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  <c r="AO611" s="130"/>
      <c r="AP611" s="109"/>
      <c r="AQ611" s="109"/>
      <c r="AR611" s="109"/>
      <c r="AS611" s="109"/>
      <c r="AT611" s="109"/>
      <c r="AU611" s="109"/>
      <c r="AV611" s="109"/>
      <c r="AW611" s="109"/>
      <c r="AX611" s="109"/>
      <c r="AY611" s="109"/>
      <c r="AZ611" s="109"/>
      <c r="BA611" s="109"/>
      <c r="BB611" s="109"/>
      <c r="BC611" s="109"/>
      <c r="BD611" s="130"/>
      <c r="BE611" s="175"/>
      <c r="BF611" s="109"/>
      <c r="BG611" s="109"/>
      <c r="BH611" s="109"/>
      <c r="BI611" s="109"/>
      <c r="BJ611" s="109"/>
      <c r="BK611" s="109"/>
      <c r="BL611" s="109"/>
      <c r="BM611" s="109"/>
      <c r="BN611" s="109"/>
      <c r="BO611" s="109"/>
      <c r="BP611" s="130"/>
      <c r="BQ611" s="109"/>
    </row>
    <row r="612" spans="1:69" s="37" customFormat="1" ht="15.75" customHeight="1" x14ac:dyDescent="0.25">
      <c r="A612" s="234"/>
      <c r="B612" s="109"/>
      <c r="C612" s="109"/>
      <c r="D612" s="130"/>
      <c r="E612" s="126"/>
      <c r="F612" s="109"/>
      <c r="G612" s="130"/>
      <c r="H612" s="109"/>
      <c r="I612" s="130"/>
      <c r="J612" s="109"/>
      <c r="K612" s="109"/>
      <c r="L612" s="109"/>
      <c r="M612" s="109"/>
      <c r="N612" s="109"/>
      <c r="O612" s="109"/>
      <c r="P612" s="109"/>
      <c r="Q612" s="109"/>
      <c r="R612" s="44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  <c r="AO612" s="130"/>
      <c r="AP612" s="109"/>
      <c r="AQ612" s="109"/>
      <c r="AR612" s="109"/>
      <c r="AS612" s="109"/>
      <c r="AT612" s="109"/>
      <c r="AU612" s="109"/>
      <c r="AV612" s="109"/>
      <c r="AW612" s="109"/>
      <c r="AX612" s="109"/>
      <c r="AY612" s="109"/>
      <c r="AZ612" s="109"/>
      <c r="BA612" s="109"/>
      <c r="BB612" s="109"/>
      <c r="BC612" s="109"/>
      <c r="BD612" s="130"/>
      <c r="BE612" s="175"/>
      <c r="BF612" s="109"/>
      <c r="BG612" s="109"/>
      <c r="BH612" s="109"/>
      <c r="BI612" s="109"/>
      <c r="BJ612" s="109"/>
      <c r="BK612" s="109"/>
      <c r="BL612" s="109"/>
      <c r="BM612" s="109"/>
      <c r="BN612" s="109"/>
      <c r="BO612" s="109"/>
      <c r="BP612" s="130"/>
      <c r="BQ612" s="109"/>
    </row>
    <row r="613" spans="1:69" s="37" customFormat="1" x14ac:dyDescent="0.25">
      <c r="A613" s="234"/>
      <c r="B613" s="109"/>
      <c r="C613" s="109"/>
      <c r="D613" s="130"/>
      <c r="E613" s="126"/>
      <c r="F613" s="109"/>
      <c r="G613" s="130"/>
      <c r="H613" s="109"/>
      <c r="I613" s="130"/>
      <c r="J613" s="109"/>
      <c r="K613" s="109"/>
      <c r="L613" s="109"/>
      <c r="M613" s="109"/>
      <c r="N613" s="109"/>
      <c r="O613" s="109"/>
      <c r="P613" s="109"/>
      <c r="Q613" s="109"/>
      <c r="R613" s="44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  <c r="AO613" s="130"/>
      <c r="AP613" s="109"/>
      <c r="AQ613" s="109"/>
      <c r="AR613" s="109"/>
      <c r="AS613" s="109"/>
      <c r="AT613" s="109"/>
      <c r="AU613" s="109"/>
      <c r="AV613" s="109"/>
      <c r="AW613" s="109"/>
      <c r="AX613" s="109"/>
      <c r="AY613" s="109"/>
      <c r="AZ613" s="109"/>
      <c r="BA613" s="109"/>
      <c r="BB613" s="109"/>
      <c r="BC613" s="109"/>
      <c r="BD613" s="130"/>
      <c r="BE613" s="175"/>
      <c r="BF613" s="109"/>
      <c r="BG613" s="109"/>
      <c r="BH613" s="109"/>
      <c r="BI613" s="109"/>
      <c r="BJ613" s="109"/>
      <c r="BK613" s="109"/>
      <c r="BL613" s="109"/>
      <c r="BM613" s="109"/>
      <c r="BN613" s="109"/>
      <c r="BO613" s="109"/>
      <c r="BP613" s="130"/>
      <c r="BQ613" s="109"/>
    </row>
    <row r="614" spans="1:69" s="37" customFormat="1" ht="15.75" customHeight="1" x14ac:dyDescent="0.25">
      <c r="A614" s="234"/>
      <c r="B614" s="109"/>
      <c r="C614" s="109"/>
      <c r="D614" s="130"/>
      <c r="E614" s="126"/>
      <c r="F614" s="109"/>
      <c r="G614" s="130"/>
      <c r="H614" s="109"/>
      <c r="I614" s="130"/>
      <c r="J614" s="109"/>
      <c r="K614" s="109"/>
      <c r="L614" s="109"/>
      <c r="M614" s="109"/>
      <c r="N614" s="109"/>
      <c r="O614" s="109"/>
      <c r="P614" s="109"/>
      <c r="Q614" s="109"/>
      <c r="R614" s="44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  <c r="AO614" s="130"/>
      <c r="AP614" s="109"/>
      <c r="AQ614" s="109"/>
      <c r="AR614" s="109"/>
      <c r="AS614" s="109"/>
      <c r="AT614" s="109"/>
      <c r="AU614" s="109"/>
      <c r="AV614" s="109"/>
      <c r="AW614" s="109"/>
      <c r="AX614" s="109"/>
      <c r="AY614" s="109"/>
      <c r="AZ614" s="109"/>
      <c r="BA614" s="109"/>
      <c r="BB614" s="109"/>
      <c r="BC614" s="109"/>
      <c r="BD614" s="130"/>
      <c r="BE614" s="175"/>
      <c r="BF614" s="109"/>
      <c r="BG614" s="109"/>
      <c r="BH614" s="109"/>
      <c r="BI614" s="109"/>
      <c r="BJ614" s="109"/>
      <c r="BK614" s="109"/>
      <c r="BL614" s="109"/>
      <c r="BM614" s="109"/>
      <c r="BN614" s="109"/>
      <c r="BO614" s="109"/>
      <c r="BP614" s="130"/>
      <c r="BQ614" s="109"/>
    </row>
    <row r="615" spans="1:69" s="37" customFormat="1" x14ac:dyDescent="0.25">
      <c r="A615" s="234"/>
      <c r="B615" s="109"/>
      <c r="C615" s="109"/>
      <c r="D615" s="130"/>
      <c r="E615" s="126"/>
      <c r="F615" s="109"/>
      <c r="G615" s="130"/>
      <c r="H615" s="109"/>
      <c r="I615" s="130"/>
      <c r="J615" s="109"/>
      <c r="K615" s="109"/>
      <c r="L615" s="109"/>
      <c r="M615" s="109"/>
      <c r="N615" s="109"/>
      <c r="O615" s="109"/>
      <c r="P615" s="109"/>
      <c r="Q615" s="109"/>
      <c r="R615" s="44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  <c r="AO615" s="130"/>
      <c r="AP615" s="109"/>
      <c r="AQ615" s="109"/>
      <c r="AR615" s="109"/>
      <c r="AS615" s="109"/>
      <c r="AT615" s="109"/>
      <c r="AU615" s="109"/>
      <c r="AV615" s="109"/>
      <c r="AW615" s="109"/>
      <c r="AX615" s="109"/>
      <c r="AY615" s="109"/>
      <c r="AZ615" s="109"/>
      <c r="BA615" s="109"/>
      <c r="BB615" s="109"/>
      <c r="BC615" s="109"/>
      <c r="BD615" s="130"/>
      <c r="BE615" s="175"/>
      <c r="BF615" s="109"/>
      <c r="BG615" s="109"/>
      <c r="BH615" s="109"/>
      <c r="BI615" s="109"/>
      <c r="BJ615" s="109"/>
      <c r="BK615" s="109"/>
      <c r="BL615" s="109"/>
      <c r="BM615" s="109"/>
      <c r="BN615" s="109"/>
      <c r="BO615" s="109"/>
      <c r="BP615" s="130"/>
      <c r="BQ615" s="109"/>
    </row>
    <row r="616" spans="1:69" s="37" customFormat="1" ht="15.75" customHeight="1" x14ac:dyDescent="0.25">
      <c r="A616" s="234"/>
      <c r="B616" s="109"/>
      <c r="C616" s="109"/>
      <c r="D616" s="130"/>
      <c r="E616" s="126"/>
      <c r="F616" s="109"/>
      <c r="G616" s="130"/>
      <c r="H616" s="109"/>
      <c r="I616" s="130"/>
      <c r="J616" s="109"/>
      <c r="K616" s="109"/>
      <c r="L616" s="109"/>
      <c r="M616" s="109"/>
      <c r="N616" s="109"/>
      <c r="O616" s="109"/>
      <c r="P616" s="109"/>
      <c r="Q616" s="109"/>
      <c r="R616" s="44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  <c r="AO616" s="130"/>
      <c r="AP616" s="109"/>
      <c r="AQ616" s="109"/>
      <c r="AR616" s="109"/>
      <c r="AS616" s="109"/>
      <c r="AT616" s="109"/>
      <c r="AU616" s="109"/>
      <c r="AV616" s="109"/>
      <c r="AW616" s="109"/>
      <c r="AX616" s="109"/>
      <c r="AY616" s="109"/>
      <c r="AZ616" s="109"/>
      <c r="BA616" s="109"/>
      <c r="BB616" s="109"/>
      <c r="BC616" s="109"/>
      <c r="BD616" s="130"/>
      <c r="BE616" s="175"/>
      <c r="BF616" s="109"/>
      <c r="BG616" s="109"/>
      <c r="BH616" s="109"/>
      <c r="BI616" s="109"/>
      <c r="BJ616" s="109"/>
      <c r="BK616" s="109"/>
      <c r="BL616" s="109"/>
      <c r="BM616" s="109"/>
      <c r="BN616" s="109"/>
      <c r="BO616" s="109"/>
      <c r="BP616" s="130"/>
      <c r="BQ616" s="109"/>
    </row>
    <row r="617" spans="1:69" s="37" customFormat="1" x14ac:dyDescent="0.25">
      <c r="A617" s="234"/>
      <c r="B617" s="109"/>
      <c r="C617" s="109"/>
      <c r="D617" s="130"/>
      <c r="E617" s="126"/>
      <c r="F617" s="109"/>
      <c r="G617" s="130"/>
      <c r="H617" s="109"/>
      <c r="I617" s="130"/>
      <c r="J617" s="109"/>
      <c r="K617" s="109"/>
      <c r="L617" s="109"/>
      <c r="M617" s="109"/>
      <c r="N617" s="109"/>
      <c r="O617" s="109"/>
      <c r="P617" s="109"/>
      <c r="Q617" s="109"/>
      <c r="R617" s="44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  <c r="AO617" s="130"/>
      <c r="AP617" s="109"/>
      <c r="AQ617" s="109"/>
      <c r="AR617" s="109"/>
      <c r="AS617" s="109"/>
      <c r="AT617" s="109"/>
      <c r="AU617" s="109"/>
      <c r="AV617" s="109"/>
      <c r="AW617" s="109"/>
      <c r="AX617" s="109"/>
      <c r="AY617" s="109"/>
      <c r="AZ617" s="109"/>
      <c r="BA617" s="109"/>
      <c r="BB617" s="109"/>
      <c r="BC617" s="109"/>
      <c r="BD617" s="130"/>
      <c r="BE617" s="175"/>
      <c r="BF617" s="109"/>
      <c r="BG617" s="109"/>
      <c r="BH617" s="109"/>
      <c r="BI617" s="109"/>
      <c r="BJ617" s="109"/>
      <c r="BK617" s="109"/>
      <c r="BL617" s="109"/>
      <c r="BM617" s="109"/>
      <c r="BN617" s="109"/>
      <c r="BO617" s="109"/>
      <c r="BP617" s="130"/>
      <c r="BQ617" s="109"/>
    </row>
    <row r="618" spans="1:69" s="37" customFormat="1" ht="15.75" customHeight="1" x14ac:dyDescent="0.25">
      <c r="A618" s="234"/>
      <c r="B618" s="109"/>
      <c r="C618" s="109"/>
      <c r="D618" s="130"/>
      <c r="E618" s="126"/>
      <c r="F618" s="109"/>
      <c r="G618" s="130"/>
      <c r="H618" s="109"/>
      <c r="I618" s="130"/>
      <c r="J618" s="109"/>
      <c r="K618" s="109"/>
      <c r="L618" s="109"/>
      <c r="M618" s="109"/>
      <c r="N618" s="109"/>
      <c r="O618" s="109"/>
      <c r="P618" s="109"/>
      <c r="Q618" s="109"/>
      <c r="R618" s="44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  <c r="AO618" s="130"/>
      <c r="AP618" s="109"/>
      <c r="AQ618" s="109"/>
      <c r="AR618" s="109"/>
      <c r="AS618" s="109"/>
      <c r="AT618" s="109"/>
      <c r="AU618" s="109"/>
      <c r="AV618" s="109"/>
      <c r="AW618" s="109"/>
      <c r="AX618" s="109"/>
      <c r="AY618" s="109"/>
      <c r="AZ618" s="109"/>
      <c r="BA618" s="109"/>
      <c r="BB618" s="109"/>
      <c r="BC618" s="109"/>
      <c r="BD618" s="130"/>
      <c r="BE618" s="175"/>
      <c r="BF618" s="109"/>
      <c r="BG618" s="109"/>
      <c r="BH618" s="109"/>
      <c r="BI618" s="109"/>
      <c r="BJ618" s="109"/>
      <c r="BK618" s="109"/>
      <c r="BL618" s="109"/>
      <c r="BM618" s="109"/>
      <c r="BN618" s="109"/>
      <c r="BO618" s="109"/>
      <c r="BP618" s="130"/>
      <c r="BQ618" s="109"/>
    </row>
    <row r="619" spans="1:69" s="37" customFormat="1" x14ac:dyDescent="0.25">
      <c r="A619" s="234"/>
      <c r="B619" s="109"/>
      <c r="C619" s="109"/>
      <c r="D619" s="130"/>
      <c r="E619" s="126"/>
      <c r="F619" s="109"/>
      <c r="G619" s="130"/>
      <c r="H619" s="109"/>
      <c r="I619" s="130"/>
      <c r="J619" s="109"/>
      <c r="K619" s="109"/>
      <c r="L619" s="109"/>
      <c r="M619" s="109"/>
      <c r="N619" s="109"/>
      <c r="O619" s="109"/>
      <c r="P619" s="109"/>
      <c r="Q619" s="109"/>
      <c r="R619" s="44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  <c r="AO619" s="130"/>
      <c r="AP619" s="109"/>
      <c r="AQ619" s="109"/>
      <c r="AR619" s="109"/>
      <c r="AS619" s="109"/>
      <c r="AT619" s="109"/>
      <c r="AU619" s="109"/>
      <c r="AV619" s="109"/>
      <c r="AW619" s="109"/>
      <c r="AX619" s="109"/>
      <c r="AY619" s="109"/>
      <c r="AZ619" s="109"/>
      <c r="BA619" s="109"/>
      <c r="BB619" s="109"/>
      <c r="BC619" s="109"/>
      <c r="BD619" s="130"/>
      <c r="BE619" s="175"/>
      <c r="BF619" s="109"/>
      <c r="BG619" s="109"/>
      <c r="BH619" s="109"/>
      <c r="BI619" s="109"/>
      <c r="BJ619" s="109"/>
      <c r="BK619" s="109"/>
      <c r="BL619" s="109"/>
      <c r="BM619" s="109"/>
      <c r="BN619" s="109"/>
      <c r="BO619" s="109"/>
      <c r="BP619" s="130"/>
      <c r="BQ619" s="109"/>
    </row>
    <row r="620" spans="1:69" s="37" customFormat="1" ht="15.75" customHeight="1" x14ac:dyDescent="0.25">
      <c r="A620" s="234"/>
      <c r="B620" s="109"/>
      <c r="C620" s="109"/>
      <c r="D620" s="130"/>
      <c r="E620" s="126"/>
      <c r="F620" s="109"/>
      <c r="G620" s="130"/>
      <c r="H620" s="109"/>
      <c r="I620" s="130"/>
      <c r="J620" s="109"/>
      <c r="K620" s="109"/>
      <c r="L620" s="109"/>
      <c r="M620" s="109"/>
      <c r="N620" s="109"/>
      <c r="O620" s="109"/>
      <c r="P620" s="109"/>
      <c r="Q620" s="109"/>
      <c r="R620" s="44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  <c r="AO620" s="130"/>
      <c r="AP620" s="109"/>
      <c r="AQ620" s="109"/>
      <c r="AR620" s="109"/>
      <c r="AS620" s="109"/>
      <c r="AT620" s="109"/>
      <c r="AU620" s="109"/>
      <c r="AV620" s="109"/>
      <c r="AW620" s="109"/>
      <c r="AX620" s="109"/>
      <c r="AY620" s="109"/>
      <c r="AZ620" s="109"/>
      <c r="BA620" s="109"/>
      <c r="BB620" s="109"/>
      <c r="BC620" s="109"/>
      <c r="BD620" s="130"/>
      <c r="BE620" s="175"/>
      <c r="BF620" s="109"/>
      <c r="BG620" s="109"/>
      <c r="BH620" s="109"/>
      <c r="BI620" s="109"/>
      <c r="BJ620" s="109"/>
      <c r="BK620" s="109"/>
      <c r="BL620" s="109"/>
      <c r="BM620" s="109"/>
      <c r="BN620" s="109"/>
      <c r="BO620" s="109"/>
      <c r="BP620" s="130"/>
      <c r="BQ620" s="109"/>
    </row>
    <row r="621" spans="1:69" s="37" customFormat="1" x14ac:dyDescent="0.25">
      <c r="A621" s="234"/>
      <c r="B621" s="109"/>
      <c r="C621" s="109"/>
      <c r="D621" s="130"/>
      <c r="E621" s="126"/>
      <c r="F621" s="109"/>
      <c r="G621" s="130"/>
      <c r="H621" s="109"/>
      <c r="I621" s="130"/>
      <c r="J621" s="109"/>
      <c r="K621" s="109"/>
      <c r="L621" s="109"/>
      <c r="M621" s="109"/>
      <c r="N621" s="109"/>
      <c r="O621" s="109"/>
      <c r="P621" s="109"/>
      <c r="Q621" s="109"/>
      <c r="R621" s="44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  <c r="AO621" s="130"/>
      <c r="AP621" s="109"/>
      <c r="AQ621" s="109"/>
      <c r="AR621" s="109"/>
      <c r="AS621" s="109"/>
      <c r="AT621" s="109"/>
      <c r="AU621" s="109"/>
      <c r="AV621" s="109"/>
      <c r="AW621" s="109"/>
      <c r="AX621" s="109"/>
      <c r="AY621" s="109"/>
      <c r="AZ621" s="109"/>
      <c r="BA621" s="109"/>
      <c r="BB621" s="109"/>
      <c r="BC621" s="109"/>
      <c r="BD621" s="130"/>
      <c r="BE621" s="175"/>
      <c r="BF621" s="109"/>
      <c r="BG621" s="109"/>
      <c r="BH621" s="109"/>
      <c r="BI621" s="109"/>
      <c r="BJ621" s="109"/>
      <c r="BK621" s="109"/>
      <c r="BL621" s="109"/>
      <c r="BM621" s="109"/>
      <c r="BN621" s="109"/>
      <c r="BO621" s="109"/>
      <c r="BP621" s="130"/>
      <c r="BQ621" s="109"/>
    </row>
    <row r="622" spans="1:69" s="37" customFormat="1" ht="15.75" customHeight="1" x14ac:dyDescent="0.25">
      <c r="A622" s="234"/>
      <c r="B622" s="109"/>
      <c r="C622" s="109"/>
      <c r="D622" s="130"/>
      <c r="E622" s="126"/>
      <c r="F622" s="109"/>
      <c r="G622" s="130"/>
      <c r="H622" s="109"/>
      <c r="I622" s="130"/>
      <c r="J622" s="109"/>
      <c r="K622" s="109"/>
      <c r="L622" s="109"/>
      <c r="M622" s="109"/>
      <c r="N622" s="109"/>
      <c r="O622" s="109"/>
      <c r="P622" s="109"/>
      <c r="Q622" s="109"/>
      <c r="R622" s="44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30"/>
      <c r="AP622" s="109"/>
      <c r="AQ622" s="109"/>
      <c r="AR622" s="109"/>
      <c r="AS622" s="109"/>
      <c r="AT622" s="109"/>
      <c r="AU622" s="109"/>
      <c r="AV622" s="109"/>
      <c r="AW622" s="109"/>
      <c r="AX622" s="109"/>
      <c r="AY622" s="109"/>
      <c r="AZ622" s="109"/>
      <c r="BA622" s="109"/>
      <c r="BB622" s="109"/>
      <c r="BC622" s="109"/>
      <c r="BD622" s="130"/>
      <c r="BE622" s="175"/>
      <c r="BF622" s="109"/>
      <c r="BG622" s="109"/>
      <c r="BH622" s="109"/>
      <c r="BI622" s="109"/>
      <c r="BJ622" s="109"/>
      <c r="BK622" s="109"/>
      <c r="BL622" s="109"/>
      <c r="BM622" s="109"/>
      <c r="BN622" s="109"/>
      <c r="BO622" s="109"/>
      <c r="BP622" s="130"/>
      <c r="BQ622" s="109"/>
    </row>
    <row r="623" spans="1:69" s="37" customFormat="1" x14ac:dyDescent="0.25">
      <c r="A623" s="234"/>
      <c r="B623" s="109"/>
      <c r="C623" s="109"/>
      <c r="D623" s="130"/>
      <c r="E623" s="126"/>
      <c r="F623" s="109"/>
      <c r="G623" s="130"/>
      <c r="H623" s="109"/>
      <c r="I623" s="130"/>
      <c r="J623" s="109"/>
      <c r="K623" s="109"/>
      <c r="L623" s="109"/>
      <c r="M623" s="109"/>
      <c r="N623" s="109"/>
      <c r="O623" s="109"/>
      <c r="P623" s="109"/>
      <c r="Q623" s="109"/>
      <c r="R623" s="44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30"/>
      <c r="AP623" s="109"/>
      <c r="AQ623" s="109"/>
      <c r="AR623" s="109"/>
      <c r="AS623" s="109"/>
      <c r="AT623" s="109"/>
      <c r="AU623" s="109"/>
      <c r="AV623" s="109"/>
      <c r="AW623" s="109"/>
      <c r="AX623" s="109"/>
      <c r="AY623" s="109"/>
      <c r="AZ623" s="109"/>
      <c r="BA623" s="109"/>
      <c r="BB623" s="109"/>
      <c r="BC623" s="109"/>
      <c r="BD623" s="130"/>
      <c r="BE623" s="175"/>
      <c r="BF623" s="109"/>
      <c r="BG623" s="109"/>
      <c r="BH623" s="109"/>
      <c r="BI623" s="109"/>
      <c r="BJ623" s="109"/>
      <c r="BK623" s="109"/>
      <c r="BL623" s="109"/>
      <c r="BM623" s="109"/>
      <c r="BN623" s="109"/>
      <c r="BO623" s="109"/>
      <c r="BP623" s="130"/>
      <c r="BQ623" s="109"/>
    </row>
    <row r="624" spans="1:69" s="37" customFormat="1" ht="15.75" customHeight="1" x14ac:dyDescent="0.25">
      <c r="A624" s="234"/>
      <c r="B624" s="109"/>
      <c r="C624" s="109"/>
      <c r="D624" s="130"/>
      <c r="E624" s="126"/>
      <c r="F624" s="109"/>
      <c r="G624" s="130"/>
      <c r="H624" s="109"/>
      <c r="I624" s="130"/>
      <c r="J624" s="109"/>
      <c r="K624" s="109"/>
      <c r="L624" s="109"/>
      <c r="M624" s="109"/>
      <c r="N624" s="109"/>
      <c r="O624" s="109"/>
      <c r="P624" s="109"/>
      <c r="Q624" s="109"/>
      <c r="R624" s="44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30"/>
      <c r="AP624" s="109"/>
      <c r="AQ624" s="109"/>
      <c r="AR624" s="109"/>
      <c r="AS624" s="109"/>
      <c r="AT624" s="109"/>
      <c r="AU624" s="109"/>
      <c r="AV624" s="109"/>
      <c r="AW624" s="109"/>
      <c r="AX624" s="109"/>
      <c r="AY624" s="109"/>
      <c r="AZ624" s="109"/>
      <c r="BA624" s="109"/>
      <c r="BB624" s="109"/>
      <c r="BC624" s="109"/>
      <c r="BD624" s="130"/>
      <c r="BE624" s="175"/>
      <c r="BF624" s="109"/>
      <c r="BG624" s="109"/>
      <c r="BH624" s="109"/>
      <c r="BI624" s="109"/>
      <c r="BJ624" s="109"/>
      <c r="BK624" s="109"/>
      <c r="BL624" s="109"/>
      <c r="BM624" s="109"/>
      <c r="BN624" s="109"/>
      <c r="BO624" s="109"/>
      <c r="BP624" s="130"/>
      <c r="BQ624" s="109"/>
    </row>
    <row r="625" spans="1:69" s="37" customFormat="1" x14ac:dyDescent="0.25">
      <c r="A625" s="234"/>
      <c r="B625" s="109"/>
      <c r="C625" s="109"/>
      <c r="D625" s="130"/>
      <c r="E625" s="126"/>
      <c r="F625" s="109"/>
      <c r="G625" s="130"/>
      <c r="H625" s="109"/>
      <c r="I625" s="130"/>
      <c r="J625" s="109"/>
      <c r="K625" s="109"/>
      <c r="L625" s="109"/>
      <c r="M625" s="109"/>
      <c r="N625" s="109"/>
      <c r="O625" s="109"/>
      <c r="P625" s="109"/>
      <c r="Q625" s="109"/>
      <c r="R625" s="44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30"/>
      <c r="AP625" s="109"/>
      <c r="AQ625" s="109"/>
      <c r="AR625" s="109"/>
      <c r="AS625" s="109"/>
      <c r="AT625" s="109"/>
      <c r="AU625" s="109"/>
      <c r="AV625" s="109"/>
      <c r="AW625" s="109"/>
      <c r="AX625" s="109"/>
      <c r="AY625" s="109"/>
      <c r="AZ625" s="109"/>
      <c r="BA625" s="109"/>
      <c r="BB625" s="109"/>
      <c r="BC625" s="109"/>
      <c r="BD625" s="130"/>
      <c r="BE625" s="175"/>
      <c r="BF625" s="109"/>
      <c r="BG625" s="109"/>
      <c r="BH625" s="109"/>
      <c r="BI625" s="109"/>
      <c r="BJ625" s="109"/>
      <c r="BK625" s="109"/>
      <c r="BL625" s="109"/>
      <c r="BM625" s="109"/>
      <c r="BN625" s="109"/>
      <c r="BO625" s="109"/>
      <c r="BP625" s="130"/>
      <c r="BQ625" s="109"/>
    </row>
    <row r="626" spans="1:69" s="37" customFormat="1" ht="15.75" customHeight="1" x14ac:dyDescent="0.25">
      <c r="A626" s="234"/>
      <c r="B626" s="109"/>
      <c r="C626" s="109"/>
      <c r="D626" s="130"/>
      <c r="E626" s="126"/>
      <c r="F626" s="109"/>
      <c r="G626" s="130"/>
      <c r="H626" s="109"/>
      <c r="I626" s="130"/>
      <c r="J626" s="109"/>
      <c r="K626" s="109"/>
      <c r="L626" s="109"/>
      <c r="M626" s="109"/>
      <c r="N626" s="109"/>
      <c r="O626" s="109"/>
      <c r="P626" s="109"/>
      <c r="Q626" s="109"/>
      <c r="R626" s="44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  <c r="AO626" s="130"/>
      <c r="AP626" s="109"/>
      <c r="AQ626" s="109"/>
      <c r="AR626" s="109"/>
      <c r="AS626" s="109"/>
      <c r="AT626" s="109"/>
      <c r="AU626" s="109"/>
      <c r="AV626" s="109"/>
      <c r="AW626" s="109"/>
      <c r="AX626" s="109"/>
      <c r="AY626" s="109"/>
      <c r="AZ626" s="109"/>
      <c r="BA626" s="109"/>
      <c r="BB626" s="109"/>
      <c r="BC626" s="109"/>
      <c r="BD626" s="130"/>
      <c r="BE626" s="175"/>
      <c r="BF626" s="109"/>
      <c r="BG626" s="109"/>
      <c r="BH626" s="109"/>
      <c r="BI626" s="109"/>
      <c r="BJ626" s="109"/>
      <c r="BK626" s="109"/>
      <c r="BL626" s="109"/>
      <c r="BM626" s="109"/>
      <c r="BN626" s="109"/>
      <c r="BO626" s="109"/>
      <c r="BP626" s="130"/>
      <c r="BQ626" s="109"/>
    </row>
    <row r="627" spans="1:69" s="37" customFormat="1" x14ac:dyDescent="0.25">
      <c r="A627" s="234"/>
      <c r="B627" s="109"/>
      <c r="C627" s="109"/>
      <c r="D627" s="130"/>
      <c r="E627" s="126"/>
      <c r="F627" s="109"/>
      <c r="G627" s="130"/>
      <c r="H627" s="109"/>
      <c r="I627" s="130"/>
      <c r="J627" s="109"/>
      <c r="K627" s="109"/>
      <c r="L627" s="109"/>
      <c r="M627" s="109"/>
      <c r="N627" s="109"/>
      <c r="O627" s="109"/>
      <c r="P627" s="109"/>
      <c r="Q627" s="109"/>
      <c r="R627" s="44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30"/>
      <c r="AP627" s="109"/>
      <c r="AQ627" s="109"/>
      <c r="AR627" s="109"/>
      <c r="AS627" s="109"/>
      <c r="AT627" s="109"/>
      <c r="AU627" s="109"/>
      <c r="AV627" s="109"/>
      <c r="AW627" s="109"/>
      <c r="AX627" s="109"/>
      <c r="AY627" s="109"/>
      <c r="AZ627" s="109"/>
      <c r="BA627" s="109"/>
      <c r="BB627" s="109"/>
      <c r="BC627" s="109"/>
      <c r="BD627" s="130"/>
      <c r="BE627" s="175"/>
      <c r="BF627" s="109"/>
      <c r="BG627" s="109"/>
      <c r="BH627" s="109"/>
      <c r="BI627" s="109"/>
      <c r="BJ627" s="109"/>
      <c r="BK627" s="109"/>
      <c r="BL627" s="109"/>
      <c r="BM627" s="109"/>
      <c r="BN627" s="109"/>
      <c r="BO627" s="109"/>
      <c r="BP627" s="130"/>
      <c r="BQ627" s="109"/>
    </row>
    <row r="628" spans="1:69" s="37" customFormat="1" ht="15.75" customHeight="1" x14ac:dyDescent="0.25">
      <c r="A628" s="234"/>
      <c r="B628" s="109"/>
      <c r="C628" s="109"/>
      <c r="D628" s="130"/>
      <c r="E628" s="126"/>
      <c r="F628" s="109"/>
      <c r="G628" s="130"/>
      <c r="H628" s="109"/>
      <c r="I628" s="130"/>
      <c r="J628" s="109"/>
      <c r="K628" s="109"/>
      <c r="L628" s="109"/>
      <c r="M628" s="109"/>
      <c r="N628" s="109"/>
      <c r="O628" s="109"/>
      <c r="P628" s="109"/>
      <c r="Q628" s="109"/>
      <c r="R628" s="44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30"/>
      <c r="AP628" s="109"/>
      <c r="AQ628" s="109"/>
      <c r="AR628" s="109"/>
      <c r="AS628" s="109"/>
      <c r="AT628" s="109"/>
      <c r="AU628" s="109"/>
      <c r="AV628" s="109"/>
      <c r="AW628" s="109"/>
      <c r="AX628" s="109"/>
      <c r="AY628" s="109"/>
      <c r="AZ628" s="109"/>
      <c r="BA628" s="109"/>
      <c r="BB628" s="109"/>
      <c r="BC628" s="109"/>
      <c r="BD628" s="130"/>
      <c r="BE628" s="175"/>
      <c r="BF628" s="109"/>
      <c r="BG628" s="109"/>
      <c r="BH628" s="109"/>
      <c r="BI628" s="109"/>
      <c r="BJ628" s="109"/>
      <c r="BK628" s="109"/>
      <c r="BL628" s="109"/>
      <c r="BM628" s="109"/>
      <c r="BN628" s="109"/>
      <c r="BO628" s="109"/>
      <c r="BP628" s="130"/>
      <c r="BQ628" s="109"/>
    </row>
    <row r="629" spans="1:69" s="37" customFormat="1" x14ac:dyDescent="0.25">
      <c r="A629" s="234"/>
      <c r="B629" s="109"/>
      <c r="C629" s="109"/>
      <c r="D629" s="130"/>
      <c r="E629" s="126"/>
      <c r="F629" s="109"/>
      <c r="G629" s="130"/>
      <c r="H629" s="109"/>
      <c r="I629" s="130"/>
      <c r="J629" s="109"/>
      <c r="K629" s="109"/>
      <c r="L629" s="109"/>
      <c r="M629" s="109"/>
      <c r="N629" s="109"/>
      <c r="O629" s="109"/>
      <c r="P629" s="109"/>
      <c r="Q629" s="109"/>
      <c r="R629" s="44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  <c r="AO629" s="130"/>
      <c r="AP629" s="109"/>
      <c r="AQ629" s="109"/>
      <c r="AR629" s="109"/>
      <c r="AS629" s="109"/>
      <c r="AT629" s="109"/>
      <c r="AU629" s="109"/>
      <c r="AV629" s="109"/>
      <c r="AW629" s="109"/>
      <c r="AX629" s="109"/>
      <c r="AY629" s="109"/>
      <c r="AZ629" s="109"/>
      <c r="BA629" s="109"/>
      <c r="BB629" s="109"/>
      <c r="BC629" s="109"/>
      <c r="BD629" s="130"/>
      <c r="BE629" s="175"/>
      <c r="BF629" s="109"/>
      <c r="BG629" s="109"/>
      <c r="BH629" s="109"/>
      <c r="BI629" s="109"/>
      <c r="BJ629" s="109"/>
      <c r="BK629" s="109"/>
      <c r="BL629" s="109"/>
      <c r="BM629" s="109"/>
      <c r="BN629" s="109"/>
      <c r="BO629" s="109"/>
      <c r="BP629" s="130"/>
      <c r="BQ629" s="109"/>
    </row>
    <row r="630" spans="1:69" s="37" customFormat="1" ht="15.75" customHeight="1" x14ac:dyDescent="0.25">
      <c r="A630" s="234"/>
      <c r="B630" s="109"/>
      <c r="C630" s="109"/>
      <c r="D630" s="130"/>
      <c r="E630" s="126"/>
      <c r="F630" s="109"/>
      <c r="G630" s="130"/>
      <c r="H630" s="109"/>
      <c r="I630" s="130"/>
      <c r="J630" s="109"/>
      <c r="K630" s="109"/>
      <c r="L630" s="109"/>
      <c r="M630" s="109"/>
      <c r="N630" s="109"/>
      <c r="O630" s="109"/>
      <c r="P630" s="109"/>
      <c r="Q630" s="109"/>
      <c r="R630" s="44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  <c r="AO630" s="130"/>
      <c r="AP630" s="109"/>
      <c r="AQ630" s="109"/>
      <c r="AR630" s="109"/>
      <c r="AS630" s="109"/>
      <c r="AT630" s="109"/>
      <c r="AU630" s="109"/>
      <c r="AV630" s="109"/>
      <c r="AW630" s="109"/>
      <c r="AX630" s="109"/>
      <c r="AY630" s="109"/>
      <c r="AZ630" s="109"/>
      <c r="BA630" s="109"/>
      <c r="BB630" s="109"/>
      <c r="BC630" s="109"/>
      <c r="BD630" s="130"/>
      <c r="BE630" s="175"/>
      <c r="BF630" s="109"/>
      <c r="BG630" s="109"/>
      <c r="BH630" s="109"/>
      <c r="BI630" s="109"/>
      <c r="BJ630" s="109"/>
      <c r="BK630" s="109"/>
      <c r="BL630" s="109"/>
      <c r="BM630" s="109"/>
      <c r="BN630" s="109"/>
      <c r="BO630" s="109"/>
      <c r="BP630" s="130"/>
      <c r="BQ630" s="109"/>
    </row>
    <row r="631" spans="1:69" s="37" customFormat="1" x14ac:dyDescent="0.25">
      <c r="A631" s="234"/>
      <c r="B631" s="109"/>
      <c r="C631" s="109"/>
      <c r="D631" s="130"/>
      <c r="E631" s="126"/>
      <c r="F631" s="109"/>
      <c r="G631" s="130"/>
      <c r="H631" s="109"/>
      <c r="I631" s="130"/>
      <c r="J631" s="109"/>
      <c r="K631" s="109"/>
      <c r="L631" s="109"/>
      <c r="M631" s="109"/>
      <c r="N631" s="109"/>
      <c r="O631" s="109"/>
      <c r="P631" s="109"/>
      <c r="Q631" s="109"/>
      <c r="R631" s="44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  <c r="AO631" s="130"/>
      <c r="AP631" s="109"/>
      <c r="AQ631" s="109"/>
      <c r="AR631" s="109"/>
      <c r="AS631" s="109"/>
      <c r="AT631" s="109"/>
      <c r="AU631" s="109"/>
      <c r="AV631" s="109"/>
      <c r="AW631" s="109"/>
      <c r="AX631" s="109"/>
      <c r="AY631" s="109"/>
      <c r="AZ631" s="109"/>
      <c r="BA631" s="109"/>
      <c r="BB631" s="109"/>
      <c r="BC631" s="109"/>
      <c r="BD631" s="130"/>
      <c r="BE631" s="175"/>
      <c r="BF631" s="109"/>
      <c r="BG631" s="109"/>
      <c r="BH631" s="109"/>
      <c r="BI631" s="109"/>
      <c r="BJ631" s="109"/>
      <c r="BK631" s="109"/>
      <c r="BL631" s="109"/>
      <c r="BM631" s="109"/>
      <c r="BN631" s="109"/>
      <c r="BO631" s="109"/>
      <c r="BP631" s="130"/>
      <c r="BQ631" s="109"/>
    </row>
    <row r="632" spans="1:69" s="37" customFormat="1" ht="15.75" customHeight="1" x14ac:dyDescent="0.25">
      <c r="A632" s="234"/>
      <c r="B632" s="109"/>
      <c r="C632" s="109"/>
      <c r="D632" s="130"/>
      <c r="E632" s="126"/>
      <c r="F632" s="109"/>
      <c r="G632" s="130"/>
      <c r="H632" s="109"/>
      <c r="I632" s="130"/>
      <c r="J632" s="109"/>
      <c r="K632" s="109"/>
      <c r="L632" s="109"/>
      <c r="M632" s="109"/>
      <c r="N632" s="109"/>
      <c r="O632" s="109"/>
      <c r="P632" s="109"/>
      <c r="Q632" s="109"/>
      <c r="R632" s="44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  <c r="AO632" s="130"/>
      <c r="AP632" s="109"/>
      <c r="AQ632" s="109"/>
      <c r="AR632" s="109"/>
      <c r="AS632" s="109"/>
      <c r="AT632" s="109"/>
      <c r="AU632" s="109"/>
      <c r="AV632" s="109"/>
      <c r="AW632" s="109"/>
      <c r="AX632" s="109"/>
      <c r="AY632" s="109"/>
      <c r="AZ632" s="109"/>
      <c r="BA632" s="109"/>
      <c r="BB632" s="109"/>
      <c r="BC632" s="109"/>
      <c r="BD632" s="130"/>
      <c r="BE632" s="175"/>
      <c r="BF632" s="109"/>
      <c r="BG632" s="109"/>
      <c r="BH632" s="109"/>
      <c r="BI632" s="109"/>
      <c r="BJ632" s="109"/>
      <c r="BK632" s="109"/>
      <c r="BL632" s="109"/>
      <c r="BM632" s="109"/>
      <c r="BN632" s="109"/>
      <c r="BO632" s="109"/>
      <c r="BP632" s="130"/>
      <c r="BQ632" s="109"/>
    </row>
    <row r="633" spans="1:69" s="37" customFormat="1" x14ac:dyDescent="0.25">
      <c r="A633" s="234"/>
      <c r="B633" s="109"/>
      <c r="C633" s="109"/>
      <c r="D633" s="130"/>
      <c r="E633" s="126"/>
      <c r="F633" s="109"/>
      <c r="G633" s="130"/>
      <c r="H633" s="109"/>
      <c r="I633" s="130"/>
      <c r="J633" s="109"/>
      <c r="K633" s="109"/>
      <c r="L633" s="109"/>
      <c r="M633" s="109"/>
      <c r="N633" s="109"/>
      <c r="O633" s="109"/>
      <c r="P633" s="109"/>
      <c r="Q633" s="109"/>
      <c r="R633" s="44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  <c r="AO633" s="130"/>
      <c r="AP633" s="109"/>
      <c r="AQ633" s="109"/>
      <c r="AR633" s="109"/>
      <c r="AS633" s="109"/>
      <c r="AT633" s="109"/>
      <c r="AU633" s="109"/>
      <c r="AV633" s="109"/>
      <c r="AW633" s="109"/>
      <c r="AX633" s="109"/>
      <c r="AY633" s="109"/>
      <c r="AZ633" s="109"/>
      <c r="BA633" s="109"/>
      <c r="BB633" s="109"/>
      <c r="BC633" s="109"/>
      <c r="BD633" s="130"/>
      <c r="BE633" s="175"/>
      <c r="BF633" s="109"/>
      <c r="BG633" s="109"/>
      <c r="BH633" s="109"/>
      <c r="BI633" s="109"/>
      <c r="BJ633" s="109"/>
      <c r="BK633" s="109"/>
      <c r="BL633" s="109"/>
      <c r="BM633" s="109"/>
      <c r="BN633" s="109"/>
      <c r="BO633" s="109"/>
      <c r="BP633" s="130"/>
      <c r="BQ633" s="109"/>
    </row>
    <row r="634" spans="1:69" s="37" customFormat="1" ht="15.75" customHeight="1" x14ac:dyDescent="0.25">
      <c r="A634" s="234"/>
      <c r="B634" s="109"/>
      <c r="C634" s="109"/>
      <c r="D634" s="130"/>
      <c r="E634" s="126"/>
      <c r="F634" s="109"/>
      <c r="G634" s="130"/>
      <c r="H634" s="109"/>
      <c r="I634" s="130"/>
      <c r="J634" s="109"/>
      <c r="K634" s="109"/>
      <c r="L634" s="109"/>
      <c r="M634" s="109"/>
      <c r="N634" s="109"/>
      <c r="O634" s="109"/>
      <c r="P634" s="109"/>
      <c r="Q634" s="109"/>
      <c r="R634" s="44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  <c r="AO634" s="130"/>
      <c r="AP634" s="109"/>
      <c r="AQ634" s="109"/>
      <c r="AR634" s="109"/>
      <c r="AS634" s="109"/>
      <c r="AT634" s="109"/>
      <c r="AU634" s="109"/>
      <c r="AV634" s="109"/>
      <c r="AW634" s="109"/>
      <c r="AX634" s="109"/>
      <c r="AY634" s="109"/>
      <c r="AZ634" s="109"/>
      <c r="BA634" s="109"/>
      <c r="BB634" s="109"/>
      <c r="BC634" s="109"/>
      <c r="BD634" s="130"/>
      <c r="BE634" s="175"/>
      <c r="BF634" s="109"/>
      <c r="BG634" s="109"/>
      <c r="BH634" s="109"/>
      <c r="BI634" s="109"/>
      <c r="BJ634" s="109"/>
      <c r="BK634" s="109"/>
      <c r="BL634" s="109"/>
      <c r="BM634" s="109"/>
      <c r="BN634" s="109"/>
      <c r="BO634" s="109"/>
      <c r="BP634" s="130"/>
      <c r="BQ634" s="109"/>
    </row>
    <row r="635" spans="1:69" s="37" customFormat="1" x14ac:dyDescent="0.25">
      <c r="A635" s="234"/>
      <c r="B635" s="109"/>
      <c r="C635" s="109"/>
      <c r="D635" s="130"/>
      <c r="E635" s="126"/>
      <c r="F635" s="109"/>
      <c r="G635" s="130"/>
      <c r="H635" s="109"/>
      <c r="I635" s="130"/>
      <c r="J635" s="109"/>
      <c r="K635" s="109"/>
      <c r="L635" s="109"/>
      <c r="M635" s="109"/>
      <c r="N635" s="109"/>
      <c r="O635" s="109"/>
      <c r="P635" s="109"/>
      <c r="Q635" s="109"/>
      <c r="R635" s="44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  <c r="AO635" s="130"/>
      <c r="AP635" s="109"/>
      <c r="AQ635" s="109"/>
      <c r="AR635" s="109"/>
      <c r="AS635" s="109"/>
      <c r="AT635" s="109"/>
      <c r="AU635" s="109"/>
      <c r="AV635" s="109"/>
      <c r="AW635" s="109"/>
      <c r="AX635" s="109"/>
      <c r="AY635" s="109"/>
      <c r="AZ635" s="109"/>
      <c r="BA635" s="109"/>
      <c r="BB635" s="109"/>
      <c r="BC635" s="109"/>
      <c r="BD635" s="130"/>
      <c r="BE635" s="175"/>
      <c r="BF635" s="109"/>
      <c r="BG635" s="109"/>
      <c r="BH635" s="109"/>
      <c r="BI635" s="109"/>
      <c r="BJ635" s="109"/>
      <c r="BK635" s="109"/>
      <c r="BL635" s="109"/>
      <c r="BM635" s="109"/>
      <c r="BN635" s="109"/>
      <c r="BO635" s="109"/>
      <c r="BP635" s="130"/>
      <c r="BQ635" s="109"/>
    </row>
    <row r="636" spans="1:69" s="37" customFormat="1" ht="15.75" customHeight="1" x14ac:dyDescent="0.25">
      <c r="A636" s="234"/>
      <c r="B636" s="109"/>
      <c r="C636" s="109"/>
      <c r="D636" s="130"/>
      <c r="E636" s="126"/>
      <c r="F636" s="109"/>
      <c r="G636" s="130"/>
      <c r="H636" s="109"/>
      <c r="I636" s="130"/>
      <c r="J636" s="109"/>
      <c r="K636" s="109"/>
      <c r="L636" s="109"/>
      <c r="M636" s="109"/>
      <c r="N636" s="109"/>
      <c r="O636" s="109"/>
      <c r="P636" s="109"/>
      <c r="Q636" s="109"/>
      <c r="R636" s="44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  <c r="AL636" s="109"/>
      <c r="AM636" s="109"/>
      <c r="AN636" s="109"/>
      <c r="AO636" s="130"/>
      <c r="AP636" s="109"/>
      <c r="AQ636" s="109"/>
      <c r="AR636" s="109"/>
      <c r="AS636" s="109"/>
      <c r="AT636" s="109"/>
      <c r="AU636" s="109"/>
      <c r="AV636" s="109"/>
      <c r="AW636" s="109"/>
      <c r="AX636" s="109"/>
      <c r="AY636" s="109"/>
      <c r="AZ636" s="109"/>
      <c r="BA636" s="109"/>
      <c r="BB636" s="109"/>
      <c r="BC636" s="109"/>
      <c r="BD636" s="130"/>
      <c r="BE636" s="175"/>
      <c r="BF636" s="109"/>
      <c r="BG636" s="109"/>
      <c r="BH636" s="109"/>
      <c r="BI636" s="109"/>
      <c r="BJ636" s="109"/>
      <c r="BK636" s="109"/>
      <c r="BL636" s="109"/>
      <c r="BM636" s="109"/>
      <c r="BN636" s="109"/>
      <c r="BO636" s="109"/>
      <c r="BP636" s="130"/>
      <c r="BQ636" s="109"/>
    </row>
    <row r="637" spans="1:69" s="37" customFormat="1" x14ac:dyDescent="0.25">
      <c r="A637" s="234"/>
      <c r="B637" s="109"/>
      <c r="C637" s="109"/>
      <c r="D637" s="130"/>
      <c r="E637" s="126"/>
      <c r="F637" s="109"/>
      <c r="G637" s="130"/>
      <c r="H637" s="109"/>
      <c r="I637" s="130"/>
      <c r="J637" s="109"/>
      <c r="K637" s="109"/>
      <c r="L637" s="109"/>
      <c r="M637" s="109"/>
      <c r="N637" s="109"/>
      <c r="O637" s="109"/>
      <c r="P637" s="109"/>
      <c r="Q637" s="109"/>
      <c r="R637" s="44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  <c r="AO637" s="130"/>
      <c r="AP637" s="109"/>
      <c r="AQ637" s="109"/>
      <c r="AR637" s="109"/>
      <c r="AS637" s="109"/>
      <c r="AT637" s="109"/>
      <c r="AU637" s="109"/>
      <c r="AV637" s="109"/>
      <c r="AW637" s="109"/>
      <c r="AX637" s="109"/>
      <c r="AY637" s="109"/>
      <c r="AZ637" s="109"/>
      <c r="BA637" s="109"/>
      <c r="BB637" s="109"/>
      <c r="BC637" s="109"/>
      <c r="BD637" s="130"/>
      <c r="BE637" s="175"/>
      <c r="BF637" s="109"/>
      <c r="BG637" s="109"/>
      <c r="BH637" s="109"/>
      <c r="BI637" s="109"/>
      <c r="BJ637" s="109"/>
      <c r="BK637" s="109"/>
      <c r="BL637" s="109"/>
      <c r="BM637" s="109"/>
      <c r="BN637" s="109"/>
      <c r="BO637" s="109"/>
      <c r="BP637" s="130"/>
      <c r="BQ637" s="109"/>
    </row>
    <row r="638" spans="1:69" s="37" customFormat="1" ht="15.75" customHeight="1" x14ac:dyDescent="0.25">
      <c r="A638" s="234"/>
      <c r="B638" s="109"/>
      <c r="C638" s="109"/>
      <c r="D638" s="130"/>
      <c r="E638" s="126"/>
      <c r="F638" s="109"/>
      <c r="G638" s="130"/>
      <c r="H638" s="109"/>
      <c r="I638" s="130"/>
      <c r="J638" s="109"/>
      <c r="K638" s="109"/>
      <c r="L638" s="109"/>
      <c r="M638" s="109"/>
      <c r="N638" s="109"/>
      <c r="O638" s="109"/>
      <c r="P638" s="109"/>
      <c r="Q638" s="109"/>
      <c r="R638" s="44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  <c r="AL638" s="109"/>
      <c r="AM638" s="109"/>
      <c r="AN638" s="109"/>
      <c r="AO638" s="130"/>
      <c r="AP638" s="109"/>
      <c r="AQ638" s="109"/>
      <c r="AR638" s="109"/>
      <c r="AS638" s="109"/>
      <c r="AT638" s="109"/>
      <c r="AU638" s="109"/>
      <c r="AV638" s="109"/>
      <c r="AW638" s="109"/>
      <c r="AX638" s="109"/>
      <c r="AY638" s="109"/>
      <c r="AZ638" s="109"/>
      <c r="BA638" s="109"/>
      <c r="BB638" s="109"/>
      <c r="BC638" s="109"/>
      <c r="BD638" s="130"/>
      <c r="BE638" s="175"/>
      <c r="BF638" s="109"/>
      <c r="BG638" s="109"/>
      <c r="BH638" s="109"/>
      <c r="BI638" s="109"/>
      <c r="BJ638" s="109"/>
      <c r="BK638" s="109"/>
      <c r="BL638" s="109"/>
      <c r="BM638" s="109"/>
      <c r="BN638" s="109"/>
      <c r="BO638" s="109"/>
      <c r="BP638" s="130"/>
      <c r="BQ638" s="109"/>
    </row>
    <row r="639" spans="1:69" s="37" customFormat="1" x14ac:dyDescent="0.25">
      <c r="A639" s="234"/>
      <c r="B639" s="109"/>
      <c r="C639" s="109"/>
      <c r="D639" s="130"/>
      <c r="E639" s="126"/>
      <c r="F639" s="109"/>
      <c r="G639" s="130"/>
      <c r="H639" s="109"/>
      <c r="I639" s="130"/>
      <c r="J639" s="109"/>
      <c r="K639" s="109"/>
      <c r="L639" s="109"/>
      <c r="M639" s="109"/>
      <c r="N639" s="109"/>
      <c r="O639" s="109"/>
      <c r="P639" s="109"/>
      <c r="Q639" s="109"/>
      <c r="R639" s="44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  <c r="AL639" s="109"/>
      <c r="AM639" s="109"/>
      <c r="AN639" s="109"/>
      <c r="AO639" s="130"/>
      <c r="AP639" s="109"/>
      <c r="AQ639" s="109"/>
      <c r="AR639" s="109"/>
      <c r="AS639" s="109"/>
      <c r="AT639" s="109"/>
      <c r="AU639" s="109"/>
      <c r="AV639" s="109"/>
      <c r="AW639" s="109"/>
      <c r="AX639" s="109"/>
      <c r="AY639" s="109"/>
      <c r="AZ639" s="109"/>
      <c r="BA639" s="109"/>
      <c r="BB639" s="109"/>
      <c r="BC639" s="109"/>
      <c r="BD639" s="130"/>
      <c r="BE639" s="175"/>
      <c r="BF639" s="109"/>
      <c r="BG639" s="109"/>
      <c r="BH639" s="109"/>
      <c r="BI639" s="109"/>
      <c r="BJ639" s="109"/>
      <c r="BK639" s="109"/>
      <c r="BL639" s="109"/>
      <c r="BM639" s="109"/>
      <c r="BN639" s="109"/>
      <c r="BO639" s="109"/>
      <c r="BP639" s="130"/>
      <c r="BQ639" s="109"/>
    </row>
    <row r="640" spans="1:69" s="37" customFormat="1" ht="15.75" customHeight="1" x14ac:dyDescent="0.25">
      <c r="A640" s="234"/>
      <c r="B640" s="109"/>
      <c r="C640" s="109"/>
      <c r="D640" s="130"/>
      <c r="E640" s="126"/>
      <c r="F640" s="109"/>
      <c r="G640" s="130"/>
      <c r="H640" s="109"/>
      <c r="I640" s="130"/>
      <c r="J640" s="109"/>
      <c r="K640" s="109"/>
      <c r="L640" s="109"/>
      <c r="M640" s="109"/>
      <c r="N640" s="109"/>
      <c r="O640" s="109"/>
      <c r="P640" s="109"/>
      <c r="Q640" s="109"/>
      <c r="R640" s="44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/>
      <c r="AM640" s="109"/>
      <c r="AN640" s="109"/>
      <c r="AO640" s="130"/>
      <c r="AP640" s="109"/>
      <c r="AQ640" s="109"/>
      <c r="AR640" s="109"/>
      <c r="AS640" s="109"/>
      <c r="AT640" s="109"/>
      <c r="AU640" s="109"/>
      <c r="AV640" s="109"/>
      <c r="AW640" s="109"/>
      <c r="AX640" s="109"/>
      <c r="AY640" s="109"/>
      <c r="AZ640" s="109"/>
      <c r="BA640" s="109"/>
      <c r="BB640" s="109"/>
      <c r="BC640" s="109"/>
      <c r="BD640" s="130"/>
      <c r="BE640" s="175"/>
      <c r="BF640" s="109"/>
      <c r="BG640" s="109"/>
      <c r="BH640" s="109"/>
      <c r="BI640" s="109"/>
      <c r="BJ640" s="109"/>
      <c r="BK640" s="109"/>
      <c r="BL640" s="109"/>
      <c r="BM640" s="109"/>
      <c r="BN640" s="109"/>
      <c r="BO640" s="109"/>
      <c r="BP640" s="130"/>
      <c r="BQ640" s="109"/>
    </row>
    <row r="641" spans="1:69" s="37" customFormat="1" x14ac:dyDescent="0.25">
      <c r="A641" s="234"/>
      <c r="B641" s="109"/>
      <c r="C641" s="109"/>
      <c r="D641" s="130"/>
      <c r="E641" s="126"/>
      <c r="F641" s="109"/>
      <c r="G641" s="130"/>
      <c r="H641" s="109"/>
      <c r="I641" s="130"/>
      <c r="J641" s="109"/>
      <c r="K641" s="109"/>
      <c r="L641" s="109"/>
      <c r="M641" s="109"/>
      <c r="N641" s="109"/>
      <c r="O641" s="109"/>
      <c r="P641" s="109"/>
      <c r="Q641" s="109"/>
      <c r="R641" s="44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  <c r="AL641" s="109"/>
      <c r="AM641" s="109"/>
      <c r="AN641" s="109"/>
      <c r="AO641" s="130"/>
      <c r="AP641" s="109"/>
      <c r="AQ641" s="109"/>
      <c r="AR641" s="109"/>
      <c r="AS641" s="109"/>
      <c r="AT641" s="109"/>
      <c r="AU641" s="109"/>
      <c r="AV641" s="109"/>
      <c r="AW641" s="109"/>
      <c r="AX641" s="109"/>
      <c r="AY641" s="109"/>
      <c r="AZ641" s="109"/>
      <c r="BA641" s="109"/>
      <c r="BB641" s="109"/>
      <c r="BC641" s="109"/>
      <c r="BD641" s="130"/>
      <c r="BE641" s="175"/>
      <c r="BF641" s="109"/>
      <c r="BG641" s="109"/>
      <c r="BH641" s="109"/>
      <c r="BI641" s="109"/>
      <c r="BJ641" s="109"/>
      <c r="BK641" s="109"/>
      <c r="BL641" s="109"/>
      <c r="BM641" s="109"/>
      <c r="BN641" s="109"/>
      <c r="BO641" s="109"/>
      <c r="BP641" s="130"/>
      <c r="BQ641" s="109"/>
    </row>
    <row r="642" spans="1:69" s="37" customFormat="1" ht="15.75" customHeight="1" x14ac:dyDescent="0.25">
      <c r="A642" s="234"/>
      <c r="B642" s="109"/>
      <c r="C642" s="109"/>
      <c r="D642" s="130"/>
      <c r="E642" s="126"/>
      <c r="F642" s="109"/>
      <c r="G642" s="130"/>
      <c r="H642" s="109"/>
      <c r="I642" s="130"/>
      <c r="J642" s="109"/>
      <c r="K642" s="109"/>
      <c r="L642" s="109"/>
      <c r="M642" s="109"/>
      <c r="N642" s="109"/>
      <c r="O642" s="109"/>
      <c r="P642" s="109"/>
      <c r="Q642" s="109"/>
      <c r="R642" s="44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  <c r="AL642" s="109"/>
      <c r="AM642" s="109"/>
      <c r="AN642" s="109"/>
      <c r="AO642" s="130"/>
      <c r="AP642" s="109"/>
      <c r="AQ642" s="109"/>
      <c r="AR642" s="109"/>
      <c r="AS642" s="109"/>
      <c r="AT642" s="109"/>
      <c r="AU642" s="109"/>
      <c r="AV642" s="109"/>
      <c r="AW642" s="109"/>
      <c r="AX642" s="109"/>
      <c r="AY642" s="109"/>
      <c r="AZ642" s="109"/>
      <c r="BA642" s="109"/>
      <c r="BB642" s="109"/>
      <c r="BC642" s="109"/>
      <c r="BD642" s="130"/>
      <c r="BE642" s="175"/>
      <c r="BF642" s="109"/>
      <c r="BG642" s="109"/>
      <c r="BH642" s="109"/>
      <c r="BI642" s="109"/>
      <c r="BJ642" s="109"/>
      <c r="BK642" s="109"/>
      <c r="BL642" s="109"/>
      <c r="BM642" s="109"/>
      <c r="BN642" s="109"/>
      <c r="BO642" s="109"/>
      <c r="BP642" s="130"/>
      <c r="BQ642" s="109"/>
    </row>
    <row r="643" spans="1:69" s="37" customFormat="1" x14ac:dyDescent="0.25">
      <c r="A643" s="234"/>
      <c r="B643" s="109"/>
      <c r="C643" s="109"/>
      <c r="D643" s="130"/>
      <c r="E643" s="126"/>
      <c r="F643" s="109"/>
      <c r="G643" s="130"/>
      <c r="H643" s="109"/>
      <c r="I643" s="130"/>
      <c r="J643" s="109"/>
      <c r="K643" s="109"/>
      <c r="L643" s="109"/>
      <c r="M643" s="109"/>
      <c r="N643" s="109"/>
      <c r="O643" s="109"/>
      <c r="P643" s="109"/>
      <c r="Q643" s="109"/>
      <c r="R643" s="44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  <c r="AL643" s="109"/>
      <c r="AM643" s="109"/>
      <c r="AN643" s="109"/>
      <c r="AO643" s="130"/>
      <c r="AP643" s="109"/>
      <c r="AQ643" s="109"/>
      <c r="AR643" s="109"/>
      <c r="AS643" s="109"/>
      <c r="AT643" s="109"/>
      <c r="AU643" s="109"/>
      <c r="AV643" s="109"/>
      <c r="AW643" s="109"/>
      <c r="AX643" s="109"/>
      <c r="AY643" s="109"/>
      <c r="AZ643" s="109"/>
      <c r="BA643" s="109"/>
      <c r="BB643" s="109"/>
      <c r="BC643" s="109"/>
      <c r="BD643" s="130"/>
      <c r="BE643" s="175"/>
      <c r="BF643" s="109"/>
      <c r="BG643" s="109"/>
      <c r="BH643" s="109"/>
      <c r="BI643" s="109"/>
      <c r="BJ643" s="109"/>
      <c r="BK643" s="109"/>
      <c r="BL643" s="109"/>
      <c r="BM643" s="109"/>
      <c r="BN643" s="109"/>
      <c r="BO643" s="109"/>
      <c r="BP643" s="130"/>
      <c r="BQ643" s="109"/>
    </row>
    <row r="644" spans="1:69" s="37" customFormat="1" ht="15.75" customHeight="1" x14ac:dyDescent="0.25">
      <c r="A644" s="234"/>
      <c r="B644" s="109"/>
      <c r="C644" s="109"/>
      <c r="D644" s="130"/>
      <c r="E644" s="126"/>
      <c r="F644" s="109"/>
      <c r="G644" s="130"/>
      <c r="H644" s="109"/>
      <c r="I644" s="130"/>
      <c r="J644" s="109"/>
      <c r="K644" s="109"/>
      <c r="L644" s="109"/>
      <c r="M644" s="109"/>
      <c r="N644" s="109"/>
      <c r="O644" s="109"/>
      <c r="P644" s="109"/>
      <c r="Q644" s="109"/>
      <c r="R644" s="44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  <c r="AD644" s="109"/>
      <c r="AE644" s="109"/>
      <c r="AF644" s="109"/>
      <c r="AG644" s="109"/>
      <c r="AH644" s="109"/>
      <c r="AI644" s="109"/>
      <c r="AJ644" s="109"/>
      <c r="AK644" s="109"/>
      <c r="AL644" s="109"/>
      <c r="AM644" s="109"/>
      <c r="AN644" s="109"/>
      <c r="AO644" s="130"/>
      <c r="AP644" s="109"/>
      <c r="AQ644" s="109"/>
      <c r="AR644" s="109"/>
      <c r="AS644" s="109"/>
      <c r="AT644" s="109"/>
      <c r="AU644" s="109"/>
      <c r="AV644" s="109"/>
      <c r="AW644" s="109"/>
      <c r="AX644" s="109"/>
      <c r="AY644" s="109"/>
      <c r="AZ644" s="109"/>
      <c r="BA644" s="109"/>
      <c r="BB644" s="109"/>
      <c r="BC644" s="109"/>
      <c r="BD644" s="130"/>
      <c r="BE644" s="175"/>
      <c r="BF644" s="109"/>
      <c r="BG644" s="109"/>
      <c r="BH644" s="109"/>
      <c r="BI644" s="109"/>
      <c r="BJ644" s="109"/>
      <c r="BK644" s="109"/>
      <c r="BL644" s="109"/>
      <c r="BM644" s="109"/>
      <c r="BN644" s="109"/>
      <c r="BO644" s="109"/>
      <c r="BP644" s="130"/>
      <c r="BQ644" s="109"/>
    </row>
    <row r="645" spans="1:69" s="37" customFormat="1" x14ac:dyDescent="0.25">
      <c r="A645" s="234"/>
      <c r="B645" s="109"/>
      <c r="C645" s="109"/>
      <c r="D645" s="130"/>
      <c r="E645" s="126"/>
      <c r="F645" s="109"/>
      <c r="G645" s="130"/>
      <c r="H645" s="109"/>
      <c r="I645" s="130"/>
      <c r="J645" s="109"/>
      <c r="K645" s="109"/>
      <c r="L645" s="109"/>
      <c r="M645" s="109"/>
      <c r="N645" s="109"/>
      <c r="O645" s="109"/>
      <c r="P645" s="109"/>
      <c r="Q645" s="109"/>
      <c r="R645" s="44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  <c r="AL645" s="109"/>
      <c r="AM645" s="109"/>
      <c r="AN645" s="109"/>
      <c r="AO645" s="130"/>
      <c r="AP645" s="109"/>
      <c r="AQ645" s="109"/>
      <c r="AR645" s="109"/>
      <c r="AS645" s="109"/>
      <c r="AT645" s="109"/>
      <c r="AU645" s="109"/>
      <c r="AV645" s="109"/>
      <c r="AW645" s="109"/>
      <c r="AX645" s="109"/>
      <c r="AY645" s="109"/>
      <c r="AZ645" s="109"/>
      <c r="BA645" s="109"/>
      <c r="BB645" s="109"/>
      <c r="BC645" s="109"/>
      <c r="BD645" s="130"/>
      <c r="BE645" s="175"/>
      <c r="BF645" s="109"/>
      <c r="BG645" s="109"/>
      <c r="BH645" s="109"/>
      <c r="BI645" s="109"/>
      <c r="BJ645" s="109"/>
      <c r="BK645" s="109"/>
      <c r="BL645" s="109"/>
      <c r="BM645" s="109"/>
      <c r="BN645" s="109"/>
      <c r="BO645" s="109"/>
      <c r="BP645" s="130"/>
      <c r="BQ645" s="109"/>
    </row>
    <row r="646" spans="1:69" s="37" customFormat="1" ht="15.75" customHeight="1" x14ac:dyDescent="0.25">
      <c r="A646" s="234"/>
      <c r="B646" s="109"/>
      <c r="C646" s="109"/>
      <c r="D646" s="130"/>
      <c r="E646" s="126"/>
      <c r="F646" s="109"/>
      <c r="G646" s="130"/>
      <c r="H646" s="109"/>
      <c r="I646" s="130"/>
      <c r="J646" s="109"/>
      <c r="K646" s="109"/>
      <c r="L646" s="109"/>
      <c r="M646" s="109"/>
      <c r="N646" s="109"/>
      <c r="O646" s="109"/>
      <c r="P646" s="109"/>
      <c r="Q646" s="109"/>
      <c r="R646" s="44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  <c r="AL646" s="109"/>
      <c r="AM646" s="109"/>
      <c r="AN646" s="109"/>
      <c r="AO646" s="130"/>
      <c r="AP646" s="109"/>
      <c r="AQ646" s="109"/>
      <c r="AR646" s="109"/>
      <c r="AS646" s="109"/>
      <c r="AT646" s="109"/>
      <c r="AU646" s="109"/>
      <c r="AV646" s="109"/>
      <c r="AW646" s="109"/>
      <c r="AX646" s="109"/>
      <c r="AY646" s="109"/>
      <c r="AZ646" s="109"/>
      <c r="BA646" s="109"/>
      <c r="BB646" s="109"/>
      <c r="BC646" s="109"/>
      <c r="BD646" s="130"/>
      <c r="BE646" s="175"/>
      <c r="BF646" s="109"/>
      <c r="BG646" s="109"/>
      <c r="BH646" s="109"/>
      <c r="BI646" s="109"/>
      <c r="BJ646" s="109"/>
      <c r="BK646" s="109"/>
      <c r="BL646" s="109"/>
      <c r="BM646" s="109"/>
      <c r="BN646" s="109"/>
      <c r="BO646" s="109"/>
      <c r="BP646" s="130"/>
      <c r="BQ646" s="109"/>
    </row>
    <row r="647" spans="1:69" s="37" customFormat="1" x14ac:dyDescent="0.25">
      <c r="A647" s="234"/>
      <c r="B647" s="109"/>
      <c r="C647" s="109"/>
      <c r="D647" s="130"/>
      <c r="E647" s="126"/>
      <c r="F647" s="109"/>
      <c r="G647" s="130"/>
      <c r="H647" s="109"/>
      <c r="I647" s="130"/>
      <c r="J647" s="109"/>
      <c r="K647" s="109"/>
      <c r="L647" s="109"/>
      <c r="M647" s="109"/>
      <c r="N647" s="109"/>
      <c r="O647" s="109"/>
      <c r="P647" s="109"/>
      <c r="Q647" s="109"/>
      <c r="R647" s="44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  <c r="AL647" s="109"/>
      <c r="AM647" s="109"/>
      <c r="AN647" s="109"/>
      <c r="AO647" s="130"/>
      <c r="AP647" s="109"/>
      <c r="AQ647" s="109"/>
      <c r="AR647" s="109"/>
      <c r="AS647" s="109"/>
      <c r="AT647" s="109"/>
      <c r="AU647" s="109"/>
      <c r="AV647" s="109"/>
      <c r="AW647" s="109"/>
      <c r="AX647" s="109"/>
      <c r="AY647" s="109"/>
      <c r="AZ647" s="109"/>
      <c r="BA647" s="109"/>
      <c r="BB647" s="109"/>
      <c r="BC647" s="109"/>
      <c r="BD647" s="130"/>
      <c r="BE647" s="175"/>
      <c r="BF647" s="109"/>
      <c r="BG647" s="109"/>
      <c r="BH647" s="109"/>
      <c r="BI647" s="109"/>
      <c r="BJ647" s="109"/>
      <c r="BK647" s="109"/>
      <c r="BL647" s="109"/>
      <c r="BM647" s="109"/>
      <c r="BN647" s="109"/>
      <c r="BO647" s="109"/>
      <c r="BP647" s="130"/>
      <c r="BQ647" s="109"/>
    </row>
    <row r="648" spans="1:69" s="37" customFormat="1" ht="15.75" customHeight="1" x14ac:dyDescent="0.25">
      <c r="A648" s="234"/>
      <c r="B648" s="109"/>
      <c r="C648" s="109"/>
      <c r="D648" s="130"/>
      <c r="E648" s="126"/>
      <c r="F648" s="109"/>
      <c r="G648" s="130"/>
      <c r="H648" s="109"/>
      <c r="I648" s="130"/>
      <c r="J648" s="109"/>
      <c r="K648" s="109"/>
      <c r="L648" s="109"/>
      <c r="M648" s="109"/>
      <c r="N648" s="109"/>
      <c r="O648" s="109"/>
      <c r="P648" s="109"/>
      <c r="Q648" s="109"/>
      <c r="R648" s="44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  <c r="AL648" s="109"/>
      <c r="AM648" s="109"/>
      <c r="AN648" s="109"/>
      <c r="AO648" s="130"/>
      <c r="AP648" s="109"/>
      <c r="AQ648" s="109"/>
      <c r="AR648" s="109"/>
      <c r="AS648" s="109"/>
      <c r="AT648" s="109"/>
      <c r="AU648" s="109"/>
      <c r="AV648" s="109"/>
      <c r="AW648" s="109"/>
      <c r="AX648" s="109"/>
      <c r="AY648" s="109"/>
      <c r="AZ648" s="109"/>
      <c r="BA648" s="109"/>
      <c r="BB648" s="109"/>
      <c r="BC648" s="109"/>
      <c r="BD648" s="130"/>
      <c r="BE648" s="175"/>
      <c r="BF648" s="109"/>
      <c r="BG648" s="109"/>
      <c r="BH648" s="109"/>
      <c r="BI648" s="109"/>
      <c r="BJ648" s="109"/>
      <c r="BK648" s="109"/>
      <c r="BL648" s="109"/>
      <c r="BM648" s="109"/>
      <c r="BN648" s="109"/>
      <c r="BO648" s="109"/>
      <c r="BP648" s="130"/>
      <c r="BQ648" s="109"/>
    </row>
    <row r="649" spans="1:69" s="37" customFormat="1" x14ac:dyDescent="0.25">
      <c r="A649" s="234"/>
      <c r="B649" s="109"/>
      <c r="C649" s="109"/>
      <c r="D649" s="130"/>
      <c r="E649" s="126"/>
      <c r="F649" s="109"/>
      <c r="G649" s="130"/>
      <c r="H649" s="109"/>
      <c r="I649" s="130"/>
      <c r="J649" s="109"/>
      <c r="K649" s="109"/>
      <c r="L649" s="109"/>
      <c r="M649" s="109"/>
      <c r="N649" s="109"/>
      <c r="O649" s="109"/>
      <c r="P649" s="109"/>
      <c r="Q649" s="109"/>
      <c r="R649" s="44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  <c r="AL649" s="109"/>
      <c r="AM649" s="109"/>
      <c r="AN649" s="109"/>
      <c r="AO649" s="130"/>
      <c r="AP649" s="109"/>
      <c r="AQ649" s="109"/>
      <c r="AR649" s="109"/>
      <c r="AS649" s="109"/>
      <c r="AT649" s="109"/>
      <c r="AU649" s="109"/>
      <c r="AV649" s="109"/>
      <c r="AW649" s="109"/>
      <c r="AX649" s="109"/>
      <c r="AY649" s="109"/>
      <c r="AZ649" s="109"/>
      <c r="BA649" s="109"/>
      <c r="BB649" s="109"/>
      <c r="BC649" s="109"/>
      <c r="BD649" s="130"/>
      <c r="BE649" s="175"/>
      <c r="BF649" s="109"/>
      <c r="BG649" s="109"/>
      <c r="BH649" s="109"/>
      <c r="BI649" s="109"/>
      <c r="BJ649" s="109"/>
      <c r="BK649" s="109"/>
      <c r="BL649" s="109"/>
      <c r="BM649" s="109"/>
      <c r="BN649" s="109"/>
      <c r="BO649" s="109"/>
      <c r="BP649" s="130"/>
      <c r="BQ649" s="109"/>
    </row>
    <row r="650" spans="1:69" s="37" customFormat="1" ht="15.75" customHeight="1" x14ac:dyDescent="0.25">
      <c r="A650" s="234"/>
      <c r="B650" s="109"/>
      <c r="C650" s="109"/>
      <c r="D650" s="130"/>
      <c r="E650" s="126"/>
      <c r="F650" s="109"/>
      <c r="G650" s="130"/>
      <c r="H650" s="109"/>
      <c r="I650" s="130"/>
      <c r="J650" s="109"/>
      <c r="K650" s="109"/>
      <c r="L650" s="109"/>
      <c r="M650" s="109"/>
      <c r="N650" s="109"/>
      <c r="O650" s="109"/>
      <c r="P650" s="109"/>
      <c r="Q650" s="109"/>
      <c r="R650" s="44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/>
      <c r="AM650" s="109"/>
      <c r="AN650" s="109"/>
      <c r="AO650" s="130"/>
      <c r="AP650" s="109"/>
      <c r="AQ650" s="109"/>
      <c r="AR650" s="109"/>
      <c r="AS650" s="109"/>
      <c r="AT650" s="109"/>
      <c r="AU650" s="109"/>
      <c r="AV650" s="109"/>
      <c r="AW650" s="109"/>
      <c r="AX650" s="109"/>
      <c r="AY650" s="109"/>
      <c r="AZ650" s="109"/>
      <c r="BA650" s="109"/>
      <c r="BB650" s="109"/>
      <c r="BC650" s="109"/>
      <c r="BD650" s="130"/>
      <c r="BE650" s="175"/>
      <c r="BF650" s="109"/>
      <c r="BG650" s="109"/>
      <c r="BH650" s="109"/>
      <c r="BI650" s="109"/>
      <c r="BJ650" s="109"/>
      <c r="BK650" s="109"/>
      <c r="BL650" s="109"/>
      <c r="BM650" s="109"/>
      <c r="BN650" s="109"/>
      <c r="BO650" s="109"/>
      <c r="BP650" s="130"/>
      <c r="BQ650" s="109"/>
    </row>
    <row r="651" spans="1:69" s="37" customFormat="1" x14ac:dyDescent="0.25">
      <c r="A651" s="234"/>
      <c r="B651" s="109"/>
      <c r="C651" s="109"/>
      <c r="D651" s="130"/>
      <c r="E651" s="126"/>
      <c r="F651" s="109"/>
      <c r="G651" s="130"/>
      <c r="H651" s="109"/>
      <c r="I651" s="130"/>
      <c r="J651" s="109"/>
      <c r="K651" s="109"/>
      <c r="L651" s="109"/>
      <c r="M651" s="109"/>
      <c r="N651" s="109"/>
      <c r="O651" s="109"/>
      <c r="P651" s="109"/>
      <c r="Q651" s="109"/>
      <c r="R651" s="44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/>
      <c r="AM651" s="109"/>
      <c r="AN651" s="109"/>
      <c r="AO651" s="130"/>
      <c r="AP651" s="109"/>
      <c r="AQ651" s="109"/>
      <c r="AR651" s="109"/>
      <c r="AS651" s="109"/>
      <c r="AT651" s="109"/>
      <c r="AU651" s="109"/>
      <c r="AV651" s="109"/>
      <c r="AW651" s="109"/>
      <c r="AX651" s="109"/>
      <c r="AY651" s="109"/>
      <c r="AZ651" s="109"/>
      <c r="BA651" s="109"/>
      <c r="BB651" s="109"/>
      <c r="BC651" s="109"/>
      <c r="BD651" s="130"/>
      <c r="BE651" s="175"/>
      <c r="BF651" s="109"/>
      <c r="BG651" s="109"/>
      <c r="BH651" s="109"/>
      <c r="BI651" s="109"/>
      <c r="BJ651" s="109"/>
      <c r="BK651" s="109"/>
      <c r="BL651" s="109"/>
      <c r="BM651" s="109"/>
      <c r="BN651" s="109"/>
      <c r="BO651" s="109"/>
      <c r="BP651" s="130"/>
      <c r="BQ651" s="109"/>
    </row>
    <row r="652" spans="1:69" s="37" customFormat="1" ht="15.75" customHeight="1" x14ac:dyDescent="0.25">
      <c r="A652" s="234"/>
      <c r="B652" s="109"/>
      <c r="C652" s="109"/>
      <c r="D652" s="130"/>
      <c r="E652" s="126"/>
      <c r="F652" s="109"/>
      <c r="G652" s="130"/>
      <c r="H652" s="109"/>
      <c r="I652" s="130"/>
      <c r="J652" s="109"/>
      <c r="K652" s="109"/>
      <c r="L652" s="109"/>
      <c r="M652" s="109"/>
      <c r="N652" s="109"/>
      <c r="O652" s="109"/>
      <c r="P652" s="109"/>
      <c r="Q652" s="109"/>
      <c r="R652" s="44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  <c r="AL652" s="109"/>
      <c r="AM652" s="109"/>
      <c r="AN652" s="109"/>
      <c r="AO652" s="130"/>
      <c r="AP652" s="109"/>
      <c r="AQ652" s="109"/>
      <c r="AR652" s="109"/>
      <c r="AS652" s="109"/>
      <c r="AT652" s="109"/>
      <c r="AU652" s="109"/>
      <c r="AV652" s="109"/>
      <c r="AW652" s="109"/>
      <c r="AX652" s="109"/>
      <c r="AY652" s="109"/>
      <c r="AZ652" s="109"/>
      <c r="BA652" s="109"/>
      <c r="BB652" s="109"/>
      <c r="BC652" s="109"/>
      <c r="BD652" s="130"/>
      <c r="BE652" s="175"/>
      <c r="BF652" s="109"/>
      <c r="BG652" s="109"/>
      <c r="BH652" s="109"/>
      <c r="BI652" s="109"/>
      <c r="BJ652" s="109"/>
      <c r="BK652" s="109"/>
      <c r="BL652" s="109"/>
      <c r="BM652" s="109"/>
      <c r="BN652" s="109"/>
      <c r="BO652" s="109"/>
      <c r="BP652" s="130"/>
      <c r="BQ652" s="109"/>
    </row>
    <row r="653" spans="1:69" s="37" customFormat="1" x14ac:dyDescent="0.25">
      <c r="A653" s="234"/>
      <c r="B653" s="109"/>
      <c r="C653" s="109"/>
      <c r="D653" s="130"/>
      <c r="E653" s="126"/>
      <c r="F653" s="109"/>
      <c r="G653" s="130"/>
      <c r="H653" s="109"/>
      <c r="I653" s="130"/>
      <c r="J653" s="109"/>
      <c r="K653" s="109"/>
      <c r="L653" s="109"/>
      <c r="M653" s="109"/>
      <c r="N653" s="109"/>
      <c r="O653" s="109"/>
      <c r="P653" s="109"/>
      <c r="Q653" s="109"/>
      <c r="R653" s="44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  <c r="AL653" s="109"/>
      <c r="AM653" s="109"/>
      <c r="AN653" s="109"/>
      <c r="AO653" s="130"/>
      <c r="AP653" s="109"/>
      <c r="AQ653" s="109"/>
      <c r="AR653" s="109"/>
      <c r="AS653" s="109"/>
      <c r="AT653" s="109"/>
      <c r="AU653" s="109"/>
      <c r="AV653" s="109"/>
      <c r="AW653" s="109"/>
      <c r="AX653" s="109"/>
      <c r="AY653" s="109"/>
      <c r="AZ653" s="109"/>
      <c r="BA653" s="109"/>
      <c r="BB653" s="109"/>
      <c r="BC653" s="109"/>
      <c r="BD653" s="130"/>
      <c r="BE653" s="175"/>
      <c r="BF653" s="109"/>
      <c r="BG653" s="109"/>
      <c r="BH653" s="109"/>
      <c r="BI653" s="109"/>
      <c r="BJ653" s="109"/>
      <c r="BK653" s="109"/>
      <c r="BL653" s="109"/>
      <c r="BM653" s="109"/>
      <c r="BN653" s="109"/>
      <c r="BO653" s="109"/>
      <c r="BP653" s="130"/>
      <c r="BQ653" s="109"/>
    </row>
    <row r="654" spans="1:69" s="37" customFormat="1" ht="15.75" customHeight="1" x14ac:dyDescent="0.25">
      <c r="A654" s="234"/>
      <c r="B654" s="109"/>
      <c r="C654" s="109"/>
      <c r="D654" s="130"/>
      <c r="E654" s="126"/>
      <c r="F654" s="109"/>
      <c r="G654" s="130"/>
      <c r="H654" s="109"/>
      <c r="I654" s="130"/>
      <c r="J654" s="109"/>
      <c r="K654" s="109"/>
      <c r="L654" s="109"/>
      <c r="M654" s="109"/>
      <c r="N654" s="109"/>
      <c r="O654" s="109"/>
      <c r="P654" s="109"/>
      <c r="Q654" s="109"/>
      <c r="R654" s="44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09"/>
      <c r="AM654" s="109"/>
      <c r="AN654" s="109"/>
      <c r="AO654" s="130"/>
      <c r="AP654" s="109"/>
      <c r="AQ654" s="109"/>
      <c r="AR654" s="109"/>
      <c r="AS654" s="109"/>
      <c r="AT654" s="109"/>
      <c r="AU654" s="109"/>
      <c r="AV654" s="109"/>
      <c r="AW654" s="109"/>
      <c r="AX654" s="109"/>
      <c r="AY654" s="109"/>
      <c r="AZ654" s="109"/>
      <c r="BA654" s="109"/>
      <c r="BB654" s="109"/>
      <c r="BC654" s="109"/>
      <c r="BD654" s="130"/>
      <c r="BE654" s="175"/>
      <c r="BF654" s="109"/>
      <c r="BG654" s="109"/>
      <c r="BH654" s="109"/>
      <c r="BI654" s="109"/>
      <c r="BJ654" s="109"/>
      <c r="BK654" s="109"/>
      <c r="BL654" s="109"/>
      <c r="BM654" s="109"/>
      <c r="BN654" s="109"/>
      <c r="BO654" s="109"/>
      <c r="BP654" s="130"/>
      <c r="BQ654" s="109"/>
    </row>
    <row r="655" spans="1:69" s="37" customFormat="1" x14ac:dyDescent="0.25">
      <c r="A655" s="234"/>
      <c r="B655" s="109"/>
      <c r="C655" s="109"/>
      <c r="D655" s="130"/>
      <c r="E655" s="126"/>
      <c r="F655" s="109"/>
      <c r="G655" s="130"/>
      <c r="H655" s="109"/>
      <c r="I655" s="130"/>
      <c r="J655" s="109"/>
      <c r="K655" s="109"/>
      <c r="L655" s="109"/>
      <c r="M655" s="109"/>
      <c r="N655" s="109"/>
      <c r="O655" s="109"/>
      <c r="P655" s="109"/>
      <c r="Q655" s="109"/>
      <c r="R655" s="44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  <c r="AL655" s="109"/>
      <c r="AM655" s="109"/>
      <c r="AN655" s="109"/>
      <c r="AO655" s="130"/>
      <c r="AP655" s="109"/>
      <c r="AQ655" s="109"/>
      <c r="AR655" s="109"/>
      <c r="AS655" s="109"/>
      <c r="AT655" s="109"/>
      <c r="AU655" s="109"/>
      <c r="AV655" s="109"/>
      <c r="AW655" s="109"/>
      <c r="AX655" s="109"/>
      <c r="AY655" s="109"/>
      <c r="AZ655" s="109"/>
      <c r="BA655" s="109"/>
      <c r="BB655" s="109"/>
      <c r="BC655" s="109"/>
      <c r="BD655" s="130"/>
      <c r="BE655" s="175"/>
      <c r="BF655" s="109"/>
      <c r="BG655" s="109"/>
      <c r="BH655" s="109"/>
      <c r="BI655" s="109"/>
      <c r="BJ655" s="109"/>
      <c r="BK655" s="109"/>
      <c r="BL655" s="109"/>
      <c r="BM655" s="109"/>
      <c r="BN655" s="109"/>
      <c r="BO655" s="109"/>
      <c r="BP655" s="130"/>
      <c r="BQ655" s="109"/>
    </row>
    <row r="656" spans="1:69" s="37" customFormat="1" ht="15.75" customHeight="1" x14ac:dyDescent="0.25">
      <c r="A656" s="234"/>
      <c r="B656" s="109"/>
      <c r="C656" s="109"/>
      <c r="D656" s="130"/>
      <c r="E656" s="126"/>
      <c r="F656" s="109"/>
      <c r="G656" s="130"/>
      <c r="H656" s="109"/>
      <c r="I656" s="130"/>
      <c r="J656" s="109"/>
      <c r="K656" s="109"/>
      <c r="L656" s="109"/>
      <c r="M656" s="109"/>
      <c r="N656" s="109"/>
      <c r="O656" s="109"/>
      <c r="P656" s="109"/>
      <c r="Q656" s="109"/>
      <c r="R656" s="44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  <c r="AL656" s="109"/>
      <c r="AM656" s="109"/>
      <c r="AN656" s="109"/>
      <c r="AO656" s="130"/>
      <c r="AP656" s="109"/>
      <c r="AQ656" s="109"/>
      <c r="AR656" s="109"/>
      <c r="AS656" s="109"/>
      <c r="AT656" s="109"/>
      <c r="AU656" s="109"/>
      <c r="AV656" s="109"/>
      <c r="AW656" s="109"/>
      <c r="AX656" s="109"/>
      <c r="AY656" s="109"/>
      <c r="AZ656" s="109"/>
      <c r="BA656" s="109"/>
      <c r="BB656" s="109"/>
      <c r="BC656" s="109"/>
      <c r="BD656" s="130"/>
      <c r="BE656" s="175"/>
      <c r="BF656" s="109"/>
      <c r="BG656" s="109"/>
      <c r="BH656" s="109"/>
      <c r="BI656" s="109"/>
      <c r="BJ656" s="109"/>
      <c r="BK656" s="109"/>
      <c r="BL656" s="109"/>
      <c r="BM656" s="109"/>
      <c r="BN656" s="109"/>
      <c r="BO656" s="109"/>
      <c r="BP656" s="130"/>
      <c r="BQ656" s="109"/>
    </row>
    <row r="657" spans="1:69" s="37" customFormat="1" x14ac:dyDescent="0.25">
      <c r="A657" s="234"/>
      <c r="B657" s="109"/>
      <c r="C657" s="109"/>
      <c r="D657" s="130"/>
      <c r="E657" s="126"/>
      <c r="F657" s="109"/>
      <c r="G657" s="130"/>
      <c r="H657" s="109"/>
      <c r="I657" s="130"/>
      <c r="J657" s="109"/>
      <c r="K657" s="109"/>
      <c r="L657" s="109"/>
      <c r="M657" s="109"/>
      <c r="N657" s="109"/>
      <c r="O657" s="109"/>
      <c r="P657" s="109"/>
      <c r="Q657" s="109"/>
      <c r="R657" s="44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  <c r="AL657" s="109"/>
      <c r="AM657" s="109"/>
      <c r="AN657" s="109"/>
      <c r="AO657" s="130"/>
      <c r="AP657" s="109"/>
      <c r="AQ657" s="109"/>
      <c r="AR657" s="109"/>
      <c r="AS657" s="109"/>
      <c r="AT657" s="109"/>
      <c r="AU657" s="109"/>
      <c r="AV657" s="109"/>
      <c r="AW657" s="109"/>
      <c r="AX657" s="109"/>
      <c r="AY657" s="109"/>
      <c r="AZ657" s="109"/>
      <c r="BA657" s="109"/>
      <c r="BB657" s="109"/>
      <c r="BC657" s="109"/>
      <c r="BD657" s="130"/>
      <c r="BE657" s="175"/>
      <c r="BF657" s="109"/>
      <c r="BG657" s="109"/>
      <c r="BH657" s="109"/>
      <c r="BI657" s="109"/>
      <c r="BJ657" s="109"/>
      <c r="BK657" s="109"/>
      <c r="BL657" s="109"/>
      <c r="BM657" s="109"/>
      <c r="BN657" s="109"/>
      <c r="BO657" s="109"/>
      <c r="BP657" s="130"/>
      <c r="BQ657" s="109"/>
    </row>
    <row r="658" spans="1:69" s="37" customFormat="1" ht="15.75" customHeight="1" x14ac:dyDescent="0.25">
      <c r="A658" s="234"/>
      <c r="B658" s="109"/>
      <c r="C658" s="109"/>
      <c r="D658" s="130"/>
      <c r="E658" s="126"/>
      <c r="F658" s="109"/>
      <c r="G658" s="130"/>
      <c r="H658" s="109"/>
      <c r="I658" s="130"/>
      <c r="J658" s="109"/>
      <c r="K658" s="109"/>
      <c r="L658" s="109"/>
      <c r="M658" s="109"/>
      <c r="N658" s="109"/>
      <c r="O658" s="109"/>
      <c r="P658" s="109"/>
      <c r="Q658" s="109"/>
      <c r="R658" s="44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  <c r="AL658" s="109"/>
      <c r="AM658" s="109"/>
      <c r="AN658" s="109"/>
      <c r="AO658" s="130"/>
      <c r="AP658" s="109"/>
      <c r="AQ658" s="109"/>
      <c r="AR658" s="109"/>
      <c r="AS658" s="109"/>
      <c r="AT658" s="109"/>
      <c r="AU658" s="109"/>
      <c r="AV658" s="109"/>
      <c r="AW658" s="109"/>
      <c r="AX658" s="109"/>
      <c r="AY658" s="109"/>
      <c r="AZ658" s="109"/>
      <c r="BA658" s="109"/>
      <c r="BB658" s="109"/>
      <c r="BC658" s="109"/>
      <c r="BD658" s="130"/>
      <c r="BE658" s="175"/>
      <c r="BF658" s="109"/>
      <c r="BG658" s="109"/>
      <c r="BH658" s="109"/>
      <c r="BI658" s="109"/>
      <c r="BJ658" s="109"/>
      <c r="BK658" s="109"/>
      <c r="BL658" s="109"/>
      <c r="BM658" s="109"/>
      <c r="BN658" s="109"/>
      <c r="BO658" s="109"/>
      <c r="BP658" s="130"/>
      <c r="BQ658" s="109"/>
    </row>
    <row r="659" spans="1:69" s="37" customFormat="1" x14ac:dyDescent="0.25">
      <c r="A659" s="234"/>
      <c r="B659" s="109"/>
      <c r="C659" s="109"/>
      <c r="D659" s="130"/>
      <c r="E659" s="126"/>
      <c r="F659" s="109"/>
      <c r="G659" s="130"/>
      <c r="H659" s="109"/>
      <c r="I659" s="130"/>
      <c r="J659" s="109"/>
      <c r="K659" s="109"/>
      <c r="L659" s="109"/>
      <c r="M659" s="109"/>
      <c r="N659" s="109"/>
      <c r="O659" s="109"/>
      <c r="P659" s="109"/>
      <c r="Q659" s="109"/>
      <c r="R659" s="44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  <c r="AL659" s="109"/>
      <c r="AM659" s="109"/>
      <c r="AN659" s="109"/>
      <c r="AO659" s="130"/>
      <c r="AP659" s="109"/>
      <c r="AQ659" s="109"/>
      <c r="AR659" s="109"/>
      <c r="AS659" s="109"/>
      <c r="AT659" s="109"/>
      <c r="AU659" s="109"/>
      <c r="AV659" s="109"/>
      <c r="AW659" s="109"/>
      <c r="AX659" s="109"/>
      <c r="AY659" s="109"/>
      <c r="AZ659" s="109"/>
      <c r="BA659" s="109"/>
      <c r="BB659" s="109"/>
      <c r="BC659" s="109"/>
      <c r="BD659" s="130"/>
      <c r="BE659" s="175"/>
      <c r="BF659" s="109"/>
      <c r="BG659" s="109"/>
      <c r="BH659" s="109"/>
      <c r="BI659" s="109"/>
      <c r="BJ659" s="109"/>
      <c r="BK659" s="109"/>
      <c r="BL659" s="109"/>
      <c r="BM659" s="109"/>
      <c r="BN659" s="109"/>
      <c r="BO659" s="109"/>
      <c r="BP659" s="130"/>
      <c r="BQ659" s="109"/>
    </row>
    <row r="660" spans="1:69" s="37" customFormat="1" ht="15.75" customHeight="1" x14ac:dyDescent="0.25">
      <c r="A660" s="234"/>
      <c r="B660" s="109"/>
      <c r="C660" s="109"/>
      <c r="D660" s="130"/>
      <c r="E660" s="126"/>
      <c r="F660" s="109"/>
      <c r="G660" s="130"/>
      <c r="H660" s="109"/>
      <c r="I660" s="130"/>
      <c r="J660" s="109"/>
      <c r="K660" s="109"/>
      <c r="L660" s="109"/>
      <c r="M660" s="109"/>
      <c r="N660" s="109"/>
      <c r="O660" s="109"/>
      <c r="P660" s="109"/>
      <c r="Q660" s="109"/>
      <c r="R660" s="44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  <c r="AL660" s="109"/>
      <c r="AM660" s="109"/>
      <c r="AN660" s="109"/>
      <c r="AO660" s="130"/>
      <c r="AP660" s="109"/>
      <c r="AQ660" s="109"/>
      <c r="AR660" s="109"/>
      <c r="AS660" s="109"/>
      <c r="AT660" s="109"/>
      <c r="AU660" s="109"/>
      <c r="AV660" s="109"/>
      <c r="AW660" s="109"/>
      <c r="AX660" s="109"/>
      <c r="AY660" s="109"/>
      <c r="AZ660" s="109"/>
      <c r="BA660" s="109"/>
      <c r="BB660" s="109"/>
      <c r="BC660" s="109"/>
      <c r="BD660" s="130"/>
      <c r="BE660" s="175"/>
      <c r="BF660" s="109"/>
      <c r="BG660" s="109"/>
      <c r="BH660" s="109"/>
      <c r="BI660" s="109"/>
      <c r="BJ660" s="109"/>
      <c r="BK660" s="109"/>
      <c r="BL660" s="109"/>
      <c r="BM660" s="109"/>
      <c r="BN660" s="109"/>
      <c r="BO660" s="109"/>
      <c r="BP660" s="130"/>
      <c r="BQ660" s="109"/>
    </row>
    <row r="661" spans="1:69" s="37" customFormat="1" x14ac:dyDescent="0.25">
      <c r="A661" s="234"/>
      <c r="B661" s="109"/>
      <c r="C661" s="109"/>
      <c r="D661" s="130"/>
      <c r="E661" s="126"/>
      <c r="F661" s="109"/>
      <c r="G661" s="130"/>
      <c r="H661" s="109"/>
      <c r="I661" s="130"/>
      <c r="J661" s="109"/>
      <c r="K661" s="109"/>
      <c r="L661" s="109"/>
      <c r="M661" s="109"/>
      <c r="N661" s="109"/>
      <c r="O661" s="109"/>
      <c r="P661" s="109"/>
      <c r="Q661" s="109"/>
      <c r="R661" s="44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  <c r="AL661" s="109"/>
      <c r="AM661" s="109"/>
      <c r="AN661" s="109"/>
      <c r="AO661" s="130"/>
      <c r="AP661" s="109"/>
      <c r="AQ661" s="109"/>
      <c r="AR661" s="109"/>
      <c r="AS661" s="109"/>
      <c r="AT661" s="109"/>
      <c r="AU661" s="109"/>
      <c r="AV661" s="109"/>
      <c r="AW661" s="109"/>
      <c r="AX661" s="109"/>
      <c r="AY661" s="109"/>
      <c r="AZ661" s="109"/>
      <c r="BA661" s="109"/>
      <c r="BB661" s="109"/>
      <c r="BC661" s="109"/>
      <c r="BD661" s="130"/>
      <c r="BE661" s="175"/>
      <c r="BF661" s="109"/>
      <c r="BG661" s="109"/>
      <c r="BH661" s="109"/>
      <c r="BI661" s="109"/>
      <c r="BJ661" s="109"/>
      <c r="BK661" s="109"/>
      <c r="BL661" s="109"/>
      <c r="BM661" s="109"/>
      <c r="BN661" s="109"/>
      <c r="BO661" s="109"/>
      <c r="BP661" s="130"/>
      <c r="BQ661" s="109"/>
    </row>
    <row r="662" spans="1:69" s="37" customFormat="1" ht="15.75" customHeight="1" x14ac:dyDescent="0.25">
      <c r="A662" s="234"/>
      <c r="B662" s="109"/>
      <c r="C662" s="109"/>
      <c r="D662" s="130"/>
      <c r="E662" s="126"/>
      <c r="F662" s="109"/>
      <c r="G662" s="130"/>
      <c r="H662" s="109"/>
      <c r="I662" s="130"/>
      <c r="J662" s="109"/>
      <c r="K662" s="109"/>
      <c r="L662" s="109"/>
      <c r="M662" s="109"/>
      <c r="N662" s="109"/>
      <c r="O662" s="109"/>
      <c r="P662" s="109"/>
      <c r="Q662" s="109"/>
      <c r="R662" s="44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  <c r="AO662" s="130"/>
      <c r="AP662" s="109"/>
      <c r="AQ662" s="109"/>
      <c r="AR662" s="109"/>
      <c r="AS662" s="109"/>
      <c r="AT662" s="109"/>
      <c r="AU662" s="109"/>
      <c r="AV662" s="109"/>
      <c r="AW662" s="109"/>
      <c r="AX662" s="109"/>
      <c r="AY662" s="109"/>
      <c r="AZ662" s="109"/>
      <c r="BA662" s="109"/>
      <c r="BB662" s="109"/>
      <c r="BC662" s="109"/>
      <c r="BD662" s="130"/>
      <c r="BE662" s="175"/>
      <c r="BF662" s="109"/>
      <c r="BG662" s="109"/>
      <c r="BH662" s="109"/>
      <c r="BI662" s="109"/>
      <c r="BJ662" s="109"/>
      <c r="BK662" s="109"/>
      <c r="BL662" s="109"/>
      <c r="BM662" s="109"/>
      <c r="BN662" s="109"/>
      <c r="BO662" s="109"/>
      <c r="BP662" s="130"/>
      <c r="BQ662" s="109"/>
    </row>
    <row r="663" spans="1:69" s="37" customFormat="1" x14ac:dyDescent="0.25">
      <c r="A663" s="234"/>
      <c r="B663" s="109"/>
      <c r="C663" s="109"/>
      <c r="D663" s="130"/>
      <c r="E663" s="126"/>
      <c r="F663" s="109"/>
      <c r="G663" s="130"/>
      <c r="H663" s="109"/>
      <c r="I663" s="130"/>
      <c r="J663" s="109"/>
      <c r="K663" s="109"/>
      <c r="L663" s="109"/>
      <c r="M663" s="109"/>
      <c r="N663" s="109"/>
      <c r="O663" s="109"/>
      <c r="P663" s="109"/>
      <c r="Q663" s="109"/>
      <c r="R663" s="44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  <c r="AO663" s="130"/>
      <c r="AP663" s="109"/>
      <c r="AQ663" s="109"/>
      <c r="AR663" s="109"/>
      <c r="AS663" s="109"/>
      <c r="AT663" s="109"/>
      <c r="AU663" s="109"/>
      <c r="AV663" s="109"/>
      <c r="AW663" s="109"/>
      <c r="AX663" s="109"/>
      <c r="AY663" s="109"/>
      <c r="AZ663" s="109"/>
      <c r="BA663" s="109"/>
      <c r="BB663" s="109"/>
      <c r="BC663" s="109"/>
      <c r="BD663" s="130"/>
      <c r="BE663" s="175"/>
      <c r="BF663" s="109"/>
      <c r="BG663" s="109"/>
      <c r="BH663" s="109"/>
      <c r="BI663" s="109"/>
      <c r="BJ663" s="109"/>
      <c r="BK663" s="109"/>
      <c r="BL663" s="109"/>
      <c r="BM663" s="109"/>
      <c r="BN663" s="109"/>
      <c r="BO663" s="109"/>
      <c r="BP663" s="130"/>
      <c r="BQ663" s="109"/>
    </row>
    <row r="664" spans="1:69" s="37" customFormat="1" ht="15.75" customHeight="1" x14ac:dyDescent="0.25">
      <c r="A664" s="234"/>
      <c r="B664" s="109"/>
      <c r="C664" s="109"/>
      <c r="D664" s="130"/>
      <c r="E664" s="126"/>
      <c r="F664" s="109"/>
      <c r="G664" s="130"/>
      <c r="H664" s="109"/>
      <c r="I664" s="130"/>
      <c r="J664" s="109"/>
      <c r="K664" s="109"/>
      <c r="L664" s="109"/>
      <c r="M664" s="109"/>
      <c r="N664" s="109"/>
      <c r="O664" s="109"/>
      <c r="P664" s="109"/>
      <c r="Q664" s="109"/>
      <c r="R664" s="44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/>
      <c r="AM664" s="109"/>
      <c r="AN664" s="109"/>
      <c r="AO664" s="130"/>
      <c r="AP664" s="109"/>
      <c r="AQ664" s="109"/>
      <c r="AR664" s="109"/>
      <c r="AS664" s="109"/>
      <c r="AT664" s="109"/>
      <c r="AU664" s="109"/>
      <c r="AV664" s="109"/>
      <c r="AW664" s="109"/>
      <c r="AX664" s="109"/>
      <c r="AY664" s="109"/>
      <c r="AZ664" s="109"/>
      <c r="BA664" s="109"/>
      <c r="BB664" s="109"/>
      <c r="BC664" s="109"/>
      <c r="BD664" s="130"/>
      <c r="BE664" s="175"/>
      <c r="BF664" s="109"/>
      <c r="BG664" s="109"/>
      <c r="BH664" s="109"/>
      <c r="BI664" s="109"/>
      <c r="BJ664" s="109"/>
      <c r="BK664" s="109"/>
      <c r="BL664" s="109"/>
      <c r="BM664" s="109"/>
      <c r="BN664" s="109"/>
      <c r="BO664" s="109"/>
      <c r="BP664" s="130"/>
      <c r="BQ664" s="109"/>
    </row>
    <row r="665" spans="1:69" s="37" customFormat="1" x14ac:dyDescent="0.25">
      <c r="A665" s="234"/>
      <c r="B665" s="109"/>
      <c r="C665" s="109"/>
      <c r="D665" s="130"/>
      <c r="E665" s="126"/>
      <c r="F665" s="109"/>
      <c r="G665" s="130"/>
      <c r="H665" s="109"/>
      <c r="I665" s="130"/>
      <c r="J665" s="109"/>
      <c r="K665" s="109"/>
      <c r="L665" s="109"/>
      <c r="M665" s="109"/>
      <c r="N665" s="109"/>
      <c r="O665" s="109"/>
      <c r="P665" s="109"/>
      <c r="Q665" s="109"/>
      <c r="R665" s="44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  <c r="AL665" s="109"/>
      <c r="AM665" s="109"/>
      <c r="AN665" s="109"/>
      <c r="AO665" s="130"/>
      <c r="AP665" s="109"/>
      <c r="AQ665" s="109"/>
      <c r="AR665" s="109"/>
      <c r="AS665" s="109"/>
      <c r="AT665" s="109"/>
      <c r="AU665" s="109"/>
      <c r="AV665" s="109"/>
      <c r="AW665" s="109"/>
      <c r="AX665" s="109"/>
      <c r="AY665" s="109"/>
      <c r="AZ665" s="109"/>
      <c r="BA665" s="109"/>
      <c r="BB665" s="109"/>
      <c r="BC665" s="109"/>
      <c r="BD665" s="130"/>
      <c r="BE665" s="175"/>
      <c r="BF665" s="109"/>
      <c r="BG665" s="109"/>
      <c r="BH665" s="109"/>
      <c r="BI665" s="109"/>
      <c r="BJ665" s="109"/>
      <c r="BK665" s="109"/>
      <c r="BL665" s="109"/>
      <c r="BM665" s="109"/>
      <c r="BN665" s="109"/>
      <c r="BO665" s="109"/>
      <c r="BP665" s="130"/>
      <c r="BQ665" s="109"/>
    </row>
    <row r="666" spans="1:69" s="37" customFormat="1" ht="15.75" customHeight="1" x14ac:dyDescent="0.25">
      <c r="A666" s="234"/>
      <c r="B666" s="109"/>
      <c r="C666" s="109"/>
      <c r="D666" s="130"/>
      <c r="E666" s="126"/>
      <c r="F666" s="109"/>
      <c r="G666" s="130"/>
      <c r="H666" s="109"/>
      <c r="I666" s="130"/>
      <c r="J666" s="109"/>
      <c r="K666" s="109"/>
      <c r="L666" s="109"/>
      <c r="M666" s="109"/>
      <c r="N666" s="109"/>
      <c r="O666" s="109"/>
      <c r="P666" s="109"/>
      <c r="Q666" s="109"/>
      <c r="R666" s="44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  <c r="AL666" s="109"/>
      <c r="AM666" s="109"/>
      <c r="AN666" s="109"/>
      <c r="AO666" s="130"/>
      <c r="AP666" s="109"/>
      <c r="AQ666" s="109"/>
      <c r="AR666" s="109"/>
      <c r="AS666" s="109"/>
      <c r="AT666" s="109"/>
      <c r="AU666" s="109"/>
      <c r="AV666" s="109"/>
      <c r="AW666" s="109"/>
      <c r="AX666" s="109"/>
      <c r="AY666" s="109"/>
      <c r="AZ666" s="109"/>
      <c r="BA666" s="109"/>
      <c r="BB666" s="109"/>
      <c r="BC666" s="109"/>
      <c r="BD666" s="130"/>
      <c r="BE666" s="175"/>
      <c r="BF666" s="109"/>
      <c r="BG666" s="109"/>
      <c r="BH666" s="109"/>
      <c r="BI666" s="109"/>
      <c r="BJ666" s="109"/>
      <c r="BK666" s="109"/>
      <c r="BL666" s="109"/>
      <c r="BM666" s="109"/>
      <c r="BN666" s="109"/>
      <c r="BO666" s="109"/>
      <c r="BP666" s="130"/>
      <c r="BQ666" s="109"/>
    </row>
    <row r="667" spans="1:69" s="37" customFormat="1" x14ac:dyDescent="0.25">
      <c r="A667" s="234"/>
      <c r="B667" s="109"/>
      <c r="C667" s="109"/>
      <c r="D667" s="130"/>
      <c r="E667" s="126"/>
      <c r="F667" s="109"/>
      <c r="G667" s="130"/>
      <c r="H667" s="109"/>
      <c r="I667" s="130"/>
      <c r="J667" s="109"/>
      <c r="K667" s="109"/>
      <c r="L667" s="109"/>
      <c r="M667" s="109"/>
      <c r="N667" s="109"/>
      <c r="O667" s="109"/>
      <c r="P667" s="109"/>
      <c r="Q667" s="109"/>
      <c r="R667" s="44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  <c r="AO667" s="130"/>
      <c r="AP667" s="109"/>
      <c r="AQ667" s="109"/>
      <c r="AR667" s="109"/>
      <c r="AS667" s="109"/>
      <c r="AT667" s="109"/>
      <c r="AU667" s="109"/>
      <c r="AV667" s="109"/>
      <c r="AW667" s="109"/>
      <c r="AX667" s="109"/>
      <c r="AY667" s="109"/>
      <c r="AZ667" s="109"/>
      <c r="BA667" s="109"/>
      <c r="BB667" s="109"/>
      <c r="BC667" s="109"/>
      <c r="BD667" s="130"/>
      <c r="BE667" s="175"/>
      <c r="BF667" s="109"/>
      <c r="BG667" s="109"/>
      <c r="BH667" s="109"/>
      <c r="BI667" s="109"/>
      <c r="BJ667" s="109"/>
      <c r="BK667" s="109"/>
      <c r="BL667" s="109"/>
      <c r="BM667" s="109"/>
      <c r="BN667" s="109"/>
      <c r="BO667" s="109"/>
      <c r="BP667" s="130"/>
      <c r="BQ667" s="109"/>
    </row>
    <row r="668" spans="1:69" s="37" customFormat="1" ht="15.75" customHeight="1" x14ac:dyDescent="0.25">
      <c r="A668" s="234"/>
      <c r="B668" s="109"/>
      <c r="C668" s="109"/>
      <c r="D668" s="130"/>
      <c r="E668" s="126"/>
      <c r="F668" s="109"/>
      <c r="G668" s="130"/>
      <c r="H668" s="109"/>
      <c r="I668" s="130"/>
      <c r="J668" s="109"/>
      <c r="K668" s="109"/>
      <c r="L668" s="109"/>
      <c r="M668" s="109"/>
      <c r="N668" s="109"/>
      <c r="O668" s="109"/>
      <c r="P668" s="109"/>
      <c r="Q668" s="109"/>
      <c r="R668" s="44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  <c r="AL668" s="109"/>
      <c r="AM668" s="109"/>
      <c r="AN668" s="109"/>
      <c r="AO668" s="130"/>
      <c r="AP668" s="109"/>
      <c r="AQ668" s="109"/>
      <c r="AR668" s="109"/>
      <c r="AS668" s="109"/>
      <c r="AT668" s="109"/>
      <c r="AU668" s="109"/>
      <c r="AV668" s="109"/>
      <c r="AW668" s="109"/>
      <c r="AX668" s="109"/>
      <c r="AY668" s="109"/>
      <c r="AZ668" s="109"/>
      <c r="BA668" s="109"/>
      <c r="BB668" s="109"/>
      <c r="BC668" s="109"/>
      <c r="BD668" s="130"/>
      <c r="BE668" s="175"/>
      <c r="BF668" s="109"/>
      <c r="BG668" s="109"/>
      <c r="BH668" s="109"/>
      <c r="BI668" s="109"/>
      <c r="BJ668" s="109"/>
      <c r="BK668" s="109"/>
      <c r="BL668" s="109"/>
      <c r="BM668" s="109"/>
      <c r="BN668" s="109"/>
      <c r="BO668" s="109"/>
      <c r="BP668" s="130"/>
      <c r="BQ668" s="109"/>
    </row>
    <row r="669" spans="1:69" s="37" customFormat="1" x14ac:dyDescent="0.25">
      <c r="A669" s="234"/>
      <c r="B669" s="109"/>
      <c r="C669" s="109"/>
      <c r="D669" s="130"/>
      <c r="E669" s="126"/>
      <c r="F669" s="109"/>
      <c r="G669" s="130"/>
      <c r="H669" s="109"/>
      <c r="I669" s="130"/>
      <c r="J669" s="109"/>
      <c r="K669" s="109"/>
      <c r="L669" s="109"/>
      <c r="M669" s="109"/>
      <c r="N669" s="109"/>
      <c r="O669" s="109"/>
      <c r="P669" s="109"/>
      <c r="Q669" s="109"/>
      <c r="R669" s="44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  <c r="AL669" s="109"/>
      <c r="AM669" s="109"/>
      <c r="AN669" s="109"/>
      <c r="AO669" s="130"/>
      <c r="AP669" s="109"/>
      <c r="AQ669" s="109"/>
      <c r="AR669" s="109"/>
      <c r="AS669" s="109"/>
      <c r="AT669" s="109"/>
      <c r="AU669" s="109"/>
      <c r="AV669" s="109"/>
      <c r="AW669" s="109"/>
      <c r="AX669" s="109"/>
      <c r="AY669" s="109"/>
      <c r="AZ669" s="109"/>
      <c r="BA669" s="109"/>
      <c r="BB669" s="109"/>
      <c r="BC669" s="109"/>
      <c r="BD669" s="130"/>
      <c r="BE669" s="175"/>
      <c r="BF669" s="109"/>
      <c r="BG669" s="109"/>
      <c r="BH669" s="109"/>
      <c r="BI669" s="109"/>
      <c r="BJ669" s="109"/>
      <c r="BK669" s="109"/>
      <c r="BL669" s="109"/>
      <c r="BM669" s="109"/>
      <c r="BN669" s="109"/>
      <c r="BO669" s="109"/>
      <c r="BP669" s="130"/>
      <c r="BQ669" s="109"/>
    </row>
    <row r="670" spans="1:69" s="37" customFormat="1" ht="15.75" customHeight="1" x14ac:dyDescent="0.25">
      <c r="A670" s="234"/>
      <c r="B670" s="109"/>
      <c r="C670" s="109"/>
      <c r="D670" s="130"/>
      <c r="E670" s="126"/>
      <c r="F670" s="109"/>
      <c r="G670" s="130"/>
      <c r="H670" s="109"/>
      <c r="I670" s="130"/>
      <c r="J670" s="109"/>
      <c r="K670" s="109"/>
      <c r="L670" s="109"/>
      <c r="M670" s="109"/>
      <c r="N670" s="109"/>
      <c r="O670" s="109"/>
      <c r="P670" s="109"/>
      <c r="Q670" s="109"/>
      <c r="R670" s="44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  <c r="AL670" s="109"/>
      <c r="AM670" s="109"/>
      <c r="AN670" s="109"/>
      <c r="AO670" s="130"/>
      <c r="AP670" s="109"/>
      <c r="AQ670" s="109"/>
      <c r="AR670" s="109"/>
      <c r="AS670" s="109"/>
      <c r="AT670" s="109"/>
      <c r="AU670" s="109"/>
      <c r="AV670" s="109"/>
      <c r="AW670" s="109"/>
      <c r="AX670" s="109"/>
      <c r="AY670" s="109"/>
      <c r="AZ670" s="109"/>
      <c r="BA670" s="109"/>
      <c r="BB670" s="109"/>
      <c r="BC670" s="109"/>
      <c r="BD670" s="130"/>
      <c r="BE670" s="175"/>
      <c r="BF670" s="109"/>
      <c r="BG670" s="109"/>
      <c r="BH670" s="109"/>
      <c r="BI670" s="109"/>
      <c r="BJ670" s="109"/>
      <c r="BK670" s="109"/>
      <c r="BL670" s="109"/>
      <c r="BM670" s="109"/>
      <c r="BN670" s="109"/>
      <c r="BO670" s="109"/>
      <c r="BP670" s="130"/>
      <c r="BQ670" s="109"/>
    </row>
    <row r="671" spans="1:69" s="37" customFormat="1" x14ac:dyDescent="0.25">
      <c r="A671" s="234"/>
      <c r="B671" s="109"/>
      <c r="C671" s="109"/>
      <c r="D671" s="130"/>
      <c r="E671" s="126"/>
      <c r="F671" s="109"/>
      <c r="G671" s="130"/>
      <c r="H671" s="109"/>
      <c r="I671" s="130"/>
      <c r="J671" s="109"/>
      <c r="K671" s="109"/>
      <c r="L671" s="109"/>
      <c r="M671" s="109"/>
      <c r="N671" s="109"/>
      <c r="O671" s="109"/>
      <c r="P671" s="109"/>
      <c r="Q671" s="109"/>
      <c r="R671" s="44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  <c r="AL671" s="109"/>
      <c r="AM671" s="109"/>
      <c r="AN671" s="109"/>
      <c r="AO671" s="130"/>
      <c r="AP671" s="109"/>
      <c r="AQ671" s="109"/>
      <c r="AR671" s="109"/>
      <c r="AS671" s="109"/>
      <c r="AT671" s="109"/>
      <c r="AU671" s="109"/>
      <c r="AV671" s="109"/>
      <c r="AW671" s="109"/>
      <c r="AX671" s="109"/>
      <c r="AY671" s="109"/>
      <c r="AZ671" s="109"/>
      <c r="BA671" s="109"/>
      <c r="BB671" s="109"/>
      <c r="BC671" s="109"/>
      <c r="BD671" s="130"/>
      <c r="BE671" s="175"/>
      <c r="BF671" s="109"/>
      <c r="BG671" s="109"/>
      <c r="BH671" s="109"/>
      <c r="BI671" s="109"/>
      <c r="BJ671" s="109"/>
      <c r="BK671" s="109"/>
      <c r="BL671" s="109"/>
      <c r="BM671" s="109"/>
      <c r="BN671" s="109"/>
      <c r="BO671" s="109"/>
      <c r="BP671" s="130"/>
      <c r="BQ671" s="109"/>
    </row>
    <row r="672" spans="1:69" s="37" customFormat="1" ht="15.75" customHeight="1" x14ac:dyDescent="0.25">
      <c r="A672" s="234"/>
      <c r="B672" s="109"/>
      <c r="C672" s="109"/>
      <c r="D672" s="130"/>
      <c r="E672" s="126"/>
      <c r="F672" s="109"/>
      <c r="G672" s="130"/>
      <c r="H672" s="109"/>
      <c r="I672" s="130"/>
      <c r="J672" s="109"/>
      <c r="K672" s="109"/>
      <c r="L672" s="109"/>
      <c r="M672" s="109"/>
      <c r="N672" s="109"/>
      <c r="O672" s="109"/>
      <c r="P672" s="109"/>
      <c r="Q672" s="109"/>
      <c r="R672" s="44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  <c r="AL672" s="109"/>
      <c r="AM672" s="109"/>
      <c r="AN672" s="109"/>
      <c r="AO672" s="130"/>
      <c r="AP672" s="109"/>
      <c r="AQ672" s="109"/>
      <c r="AR672" s="109"/>
      <c r="AS672" s="109"/>
      <c r="AT672" s="109"/>
      <c r="AU672" s="109"/>
      <c r="AV672" s="109"/>
      <c r="AW672" s="109"/>
      <c r="AX672" s="109"/>
      <c r="AY672" s="109"/>
      <c r="AZ672" s="109"/>
      <c r="BA672" s="109"/>
      <c r="BB672" s="109"/>
      <c r="BC672" s="109"/>
      <c r="BD672" s="130"/>
      <c r="BE672" s="175"/>
      <c r="BF672" s="109"/>
      <c r="BG672" s="109"/>
      <c r="BH672" s="109"/>
      <c r="BI672" s="109"/>
      <c r="BJ672" s="109"/>
      <c r="BK672" s="109"/>
      <c r="BL672" s="109"/>
      <c r="BM672" s="109"/>
      <c r="BN672" s="109"/>
      <c r="BO672" s="109"/>
      <c r="BP672" s="130"/>
      <c r="BQ672" s="109"/>
    </row>
    <row r="673" spans="1:69" s="37" customFormat="1" x14ac:dyDescent="0.25">
      <c r="A673" s="234"/>
      <c r="B673" s="109"/>
      <c r="C673" s="109"/>
      <c r="D673" s="130"/>
      <c r="E673" s="126"/>
      <c r="F673" s="109"/>
      <c r="G673" s="130"/>
      <c r="H673" s="109"/>
      <c r="I673" s="130"/>
      <c r="J673" s="109"/>
      <c r="K673" s="109"/>
      <c r="L673" s="109"/>
      <c r="M673" s="109"/>
      <c r="N673" s="109"/>
      <c r="O673" s="109"/>
      <c r="P673" s="109"/>
      <c r="Q673" s="109"/>
      <c r="R673" s="44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  <c r="AL673" s="109"/>
      <c r="AM673" s="109"/>
      <c r="AN673" s="109"/>
      <c r="AO673" s="130"/>
      <c r="AP673" s="109"/>
      <c r="AQ673" s="109"/>
      <c r="AR673" s="109"/>
      <c r="AS673" s="109"/>
      <c r="AT673" s="109"/>
      <c r="AU673" s="109"/>
      <c r="AV673" s="109"/>
      <c r="AW673" s="109"/>
      <c r="AX673" s="109"/>
      <c r="AY673" s="109"/>
      <c r="AZ673" s="109"/>
      <c r="BA673" s="109"/>
      <c r="BB673" s="109"/>
      <c r="BC673" s="109"/>
      <c r="BD673" s="130"/>
      <c r="BE673" s="175"/>
      <c r="BF673" s="109"/>
      <c r="BG673" s="109"/>
      <c r="BH673" s="109"/>
      <c r="BI673" s="109"/>
      <c r="BJ673" s="109"/>
      <c r="BK673" s="109"/>
      <c r="BL673" s="109"/>
      <c r="BM673" s="109"/>
      <c r="BN673" s="109"/>
      <c r="BO673" s="109"/>
      <c r="BP673" s="130"/>
      <c r="BQ673" s="109"/>
    </row>
    <row r="674" spans="1:69" s="37" customFormat="1" ht="15.75" customHeight="1" x14ac:dyDescent="0.25">
      <c r="A674" s="234"/>
      <c r="B674" s="109"/>
      <c r="C674" s="109"/>
      <c r="D674" s="130"/>
      <c r="E674" s="126"/>
      <c r="F674" s="109"/>
      <c r="G674" s="130"/>
      <c r="H674" s="109"/>
      <c r="I674" s="130"/>
      <c r="J674" s="109"/>
      <c r="K674" s="109"/>
      <c r="L674" s="109"/>
      <c r="M674" s="109"/>
      <c r="N674" s="109"/>
      <c r="O674" s="109"/>
      <c r="P674" s="109"/>
      <c r="Q674" s="109"/>
      <c r="R674" s="44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/>
      <c r="AM674" s="109"/>
      <c r="AN674" s="109"/>
      <c r="AO674" s="130"/>
      <c r="AP674" s="109"/>
      <c r="AQ674" s="109"/>
      <c r="AR674" s="109"/>
      <c r="AS674" s="109"/>
      <c r="AT674" s="109"/>
      <c r="AU674" s="109"/>
      <c r="AV674" s="109"/>
      <c r="AW674" s="109"/>
      <c r="AX674" s="109"/>
      <c r="AY674" s="109"/>
      <c r="AZ674" s="109"/>
      <c r="BA674" s="109"/>
      <c r="BB674" s="109"/>
      <c r="BC674" s="109"/>
      <c r="BD674" s="130"/>
      <c r="BE674" s="175"/>
      <c r="BF674" s="109"/>
      <c r="BG674" s="109"/>
      <c r="BH674" s="109"/>
      <c r="BI674" s="109"/>
      <c r="BJ674" s="109"/>
      <c r="BK674" s="109"/>
      <c r="BL674" s="109"/>
      <c r="BM674" s="109"/>
      <c r="BN674" s="109"/>
      <c r="BO674" s="109"/>
      <c r="BP674" s="130"/>
      <c r="BQ674" s="109"/>
    </row>
    <row r="675" spans="1:69" s="37" customFormat="1" x14ac:dyDescent="0.25">
      <c r="A675" s="234"/>
      <c r="B675" s="109"/>
      <c r="C675" s="109"/>
      <c r="D675" s="130"/>
      <c r="E675" s="126"/>
      <c r="F675" s="109"/>
      <c r="G675" s="130"/>
      <c r="H675" s="109"/>
      <c r="I675" s="130"/>
      <c r="J675" s="109"/>
      <c r="K675" s="109"/>
      <c r="L675" s="109"/>
      <c r="M675" s="109"/>
      <c r="N675" s="109"/>
      <c r="O675" s="109"/>
      <c r="P675" s="109"/>
      <c r="Q675" s="109"/>
      <c r="R675" s="44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  <c r="AL675" s="109"/>
      <c r="AM675" s="109"/>
      <c r="AN675" s="109"/>
      <c r="AO675" s="130"/>
      <c r="AP675" s="109"/>
      <c r="AQ675" s="109"/>
      <c r="AR675" s="109"/>
      <c r="AS675" s="109"/>
      <c r="AT675" s="109"/>
      <c r="AU675" s="109"/>
      <c r="AV675" s="109"/>
      <c r="AW675" s="109"/>
      <c r="AX675" s="109"/>
      <c r="AY675" s="109"/>
      <c r="AZ675" s="109"/>
      <c r="BA675" s="109"/>
      <c r="BB675" s="109"/>
      <c r="BC675" s="109"/>
      <c r="BD675" s="130"/>
      <c r="BE675" s="175"/>
      <c r="BF675" s="109"/>
      <c r="BG675" s="109"/>
      <c r="BH675" s="109"/>
      <c r="BI675" s="109"/>
      <c r="BJ675" s="109"/>
      <c r="BK675" s="109"/>
      <c r="BL675" s="109"/>
      <c r="BM675" s="109"/>
      <c r="BN675" s="109"/>
      <c r="BO675" s="109"/>
      <c r="BP675" s="130"/>
      <c r="BQ675" s="109"/>
    </row>
    <row r="676" spans="1:69" s="37" customFormat="1" ht="15.75" customHeight="1" x14ac:dyDescent="0.25">
      <c r="A676" s="234"/>
      <c r="B676" s="109"/>
      <c r="C676" s="109"/>
      <c r="D676" s="130"/>
      <c r="E676" s="126"/>
      <c r="F676" s="109"/>
      <c r="G676" s="130"/>
      <c r="H676" s="109"/>
      <c r="I676" s="130"/>
      <c r="J676" s="109"/>
      <c r="K676" s="109"/>
      <c r="L676" s="109"/>
      <c r="M676" s="109"/>
      <c r="N676" s="109"/>
      <c r="O676" s="109"/>
      <c r="P676" s="109"/>
      <c r="Q676" s="109"/>
      <c r="R676" s="44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  <c r="AL676" s="109"/>
      <c r="AM676" s="109"/>
      <c r="AN676" s="109"/>
      <c r="AO676" s="130"/>
      <c r="AP676" s="109"/>
      <c r="AQ676" s="109"/>
      <c r="AR676" s="109"/>
      <c r="AS676" s="109"/>
      <c r="AT676" s="109"/>
      <c r="AU676" s="109"/>
      <c r="AV676" s="109"/>
      <c r="AW676" s="109"/>
      <c r="AX676" s="109"/>
      <c r="AY676" s="109"/>
      <c r="AZ676" s="109"/>
      <c r="BA676" s="109"/>
      <c r="BB676" s="109"/>
      <c r="BC676" s="109"/>
      <c r="BD676" s="130"/>
      <c r="BE676" s="175"/>
      <c r="BF676" s="109"/>
      <c r="BG676" s="109"/>
      <c r="BH676" s="109"/>
      <c r="BI676" s="109"/>
      <c r="BJ676" s="109"/>
      <c r="BK676" s="109"/>
      <c r="BL676" s="109"/>
      <c r="BM676" s="109"/>
      <c r="BN676" s="109"/>
      <c r="BO676" s="109"/>
      <c r="BP676" s="130"/>
      <c r="BQ676" s="109"/>
    </row>
    <row r="677" spans="1:69" s="37" customFormat="1" x14ac:dyDescent="0.25">
      <c r="A677" s="234"/>
      <c r="B677" s="109"/>
      <c r="C677" s="109"/>
      <c r="D677" s="130"/>
      <c r="E677" s="126"/>
      <c r="F677" s="109"/>
      <c r="G677" s="130"/>
      <c r="H677" s="109"/>
      <c r="I677" s="130"/>
      <c r="J677" s="109"/>
      <c r="K677" s="109"/>
      <c r="L677" s="109"/>
      <c r="M677" s="109"/>
      <c r="N677" s="109"/>
      <c r="O677" s="109"/>
      <c r="P677" s="109"/>
      <c r="Q677" s="109"/>
      <c r="R677" s="44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  <c r="AL677" s="109"/>
      <c r="AM677" s="109"/>
      <c r="AN677" s="109"/>
      <c r="AO677" s="130"/>
      <c r="AP677" s="109"/>
      <c r="AQ677" s="109"/>
      <c r="AR677" s="109"/>
      <c r="AS677" s="109"/>
      <c r="AT677" s="109"/>
      <c r="AU677" s="109"/>
      <c r="AV677" s="109"/>
      <c r="AW677" s="109"/>
      <c r="AX677" s="109"/>
      <c r="AY677" s="109"/>
      <c r="AZ677" s="109"/>
      <c r="BA677" s="109"/>
      <c r="BB677" s="109"/>
      <c r="BC677" s="109"/>
      <c r="BD677" s="130"/>
      <c r="BE677" s="175"/>
      <c r="BF677" s="109"/>
      <c r="BG677" s="109"/>
      <c r="BH677" s="109"/>
      <c r="BI677" s="109"/>
      <c r="BJ677" s="109"/>
      <c r="BK677" s="109"/>
      <c r="BL677" s="109"/>
      <c r="BM677" s="109"/>
      <c r="BN677" s="109"/>
      <c r="BO677" s="109"/>
      <c r="BP677" s="130"/>
      <c r="BQ677" s="109"/>
    </row>
    <row r="678" spans="1:69" s="37" customFormat="1" ht="15.75" customHeight="1" x14ac:dyDescent="0.25">
      <c r="A678" s="234"/>
      <c r="B678" s="109"/>
      <c r="C678" s="109"/>
      <c r="D678" s="130"/>
      <c r="E678" s="126"/>
      <c r="F678" s="109"/>
      <c r="G678" s="130"/>
      <c r="H678" s="109"/>
      <c r="I678" s="130"/>
      <c r="J678" s="109"/>
      <c r="K678" s="109"/>
      <c r="L678" s="109"/>
      <c r="M678" s="109"/>
      <c r="N678" s="109"/>
      <c r="O678" s="109"/>
      <c r="P678" s="109"/>
      <c r="Q678" s="109"/>
      <c r="R678" s="44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  <c r="AL678" s="109"/>
      <c r="AM678" s="109"/>
      <c r="AN678" s="109"/>
      <c r="AO678" s="130"/>
      <c r="AP678" s="109"/>
      <c r="AQ678" s="109"/>
      <c r="AR678" s="109"/>
      <c r="AS678" s="109"/>
      <c r="AT678" s="109"/>
      <c r="AU678" s="109"/>
      <c r="AV678" s="109"/>
      <c r="AW678" s="109"/>
      <c r="AX678" s="109"/>
      <c r="AY678" s="109"/>
      <c r="AZ678" s="109"/>
      <c r="BA678" s="109"/>
      <c r="BB678" s="109"/>
      <c r="BC678" s="109"/>
      <c r="BD678" s="130"/>
      <c r="BE678" s="175"/>
      <c r="BF678" s="109"/>
      <c r="BG678" s="109"/>
      <c r="BH678" s="109"/>
      <c r="BI678" s="109"/>
      <c r="BJ678" s="109"/>
      <c r="BK678" s="109"/>
      <c r="BL678" s="109"/>
      <c r="BM678" s="109"/>
      <c r="BN678" s="109"/>
      <c r="BO678" s="109"/>
      <c r="BP678" s="130"/>
      <c r="BQ678" s="109"/>
    </row>
    <row r="679" spans="1:69" s="37" customFormat="1" x14ac:dyDescent="0.25">
      <c r="A679" s="234"/>
      <c r="B679" s="109"/>
      <c r="C679" s="109"/>
      <c r="D679" s="130"/>
      <c r="E679" s="126"/>
      <c r="F679" s="109"/>
      <c r="G679" s="130"/>
      <c r="H679" s="109"/>
      <c r="I679" s="130"/>
      <c r="J679" s="109"/>
      <c r="K679" s="109"/>
      <c r="L679" s="109"/>
      <c r="M679" s="109"/>
      <c r="N679" s="109"/>
      <c r="O679" s="109"/>
      <c r="P679" s="109"/>
      <c r="Q679" s="109"/>
      <c r="R679" s="44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  <c r="AO679" s="130"/>
      <c r="AP679" s="109"/>
      <c r="AQ679" s="109"/>
      <c r="AR679" s="109"/>
      <c r="AS679" s="109"/>
      <c r="AT679" s="109"/>
      <c r="AU679" s="109"/>
      <c r="AV679" s="109"/>
      <c r="AW679" s="109"/>
      <c r="AX679" s="109"/>
      <c r="AY679" s="109"/>
      <c r="AZ679" s="109"/>
      <c r="BA679" s="109"/>
      <c r="BB679" s="109"/>
      <c r="BC679" s="109"/>
      <c r="BD679" s="130"/>
      <c r="BE679" s="175"/>
      <c r="BF679" s="109"/>
      <c r="BG679" s="109"/>
      <c r="BH679" s="109"/>
      <c r="BI679" s="109"/>
      <c r="BJ679" s="109"/>
      <c r="BK679" s="109"/>
      <c r="BL679" s="109"/>
      <c r="BM679" s="109"/>
      <c r="BN679" s="109"/>
      <c r="BO679" s="109"/>
      <c r="BP679" s="130"/>
      <c r="BQ679" s="109"/>
    </row>
    <row r="680" spans="1:69" s="37" customFormat="1" ht="15.75" customHeight="1" x14ac:dyDescent="0.25">
      <c r="A680" s="234"/>
      <c r="B680" s="109"/>
      <c r="C680" s="109"/>
      <c r="D680" s="130"/>
      <c r="E680" s="126"/>
      <c r="F680" s="109"/>
      <c r="G680" s="130"/>
      <c r="H680" s="109"/>
      <c r="I680" s="130"/>
      <c r="J680" s="109"/>
      <c r="K680" s="109"/>
      <c r="L680" s="109"/>
      <c r="M680" s="109"/>
      <c r="N680" s="109"/>
      <c r="O680" s="109"/>
      <c r="P680" s="109"/>
      <c r="Q680" s="109"/>
      <c r="R680" s="44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  <c r="AL680" s="109"/>
      <c r="AM680" s="109"/>
      <c r="AN680" s="109"/>
      <c r="AO680" s="130"/>
      <c r="AP680" s="109"/>
      <c r="AQ680" s="109"/>
      <c r="AR680" s="109"/>
      <c r="AS680" s="109"/>
      <c r="AT680" s="109"/>
      <c r="AU680" s="109"/>
      <c r="AV680" s="109"/>
      <c r="AW680" s="109"/>
      <c r="AX680" s="109"/>
      <c r="AY680" s="109"/>
      <c r="AZ680" s="109"/>
      <c r="BA680" s="109"/>
      <c r="BB680" s="109"/>
      <c r="BC680" s="109"/>
      <c r="BD680" s="130"/>
      <c r="BE680" s="175"/>
      <c r="BF680" s="109"/>
      <c r="BG680" s="109"/>
      <c r="BH680" s="109"/>
      <c r="BI680" s="109"/>
      <c r="BJ680" s="109"/>
      <c r="BK680" s="109"/>
      <c r="BL680" s="109"/>
      <c r="BM680" s="109"/>
      <c r="BN680" s="109"/>
      <c r="BO680" s="109"/>
      <c r="BP680" s="130"/>
      <c r="BQ680" s="109"/>
    </row>
    <row r="681" spans="1:69" s="37" customFormat="1" x14ac:dyDescent="0.25">
      <c r="A681" s="234"/>
      <c r="B681" s="109"/>
      <c r="C681" s="109"/>
      <c r="D681" s="130"/>
      <c r="E681" s="126"/>
      <c r="F681" s="109"/>
      <c r="G681" s="130"/>
      <c r="H681" s="109"/>
      <c r="I681" s="130"/>
      <c r="J681" s="109"/>
      <c r="K681" s="109"/>
      <c r="L681" s="109"/>
      <c r="M681" s="109"/>
      <c r="N681" s="109"/>
      <c r="O681" s="109"/>
      <c r="P681" s="109"/>
      <c r="Q681" s="109"/>
      <c r="R681" s="44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  <c r="AL681" s="109"/>
      <c r="AM681" s="109"/>
      <c r="AN681" s="109"/>
      <c r="AO681" s="130"/>
      <c r="AP681" s="109"/>
      <c r="AQ681" s="109"/>
      <c r="AR681" s="109"/>
      <c r="AS681" s="109"/>
      <c r="AT681" s="109"/>
      <c r="AU681" s="109"/>
      <c r="AV681" s="109"/>
      <c r="AW681" s="109"/>
      <c r="AX681" s="109"/>
      <c r="AY681" s="109"/>
      <c r="AZ681" s="109"/>
      <c r="BA681" s="109"/>
      <c r="BB681" s="109"/>
      <c r="BC681" s="109"/>
      <c r="BD681" s="130"/>
      <c r="BE681" s="175"/>
      <c r="BF681" s="109"/>
      <c r="BG681" s="109"/>
      <c r="BH681" s="109"/>
      <c r="BI681" s="109"/>
      <c r="BJ681" s="109"/>
      <c r="BK681" s="109"/>
      <c r="BL681" s="109"/>
      <c r="BM681" s="109"/>
      <c r="BN681" s="109"/>
      <c r="BO681" s="109"/>
      <c r="BP681" s="130"/>
      <c r="BQ681" s="109"/>
    </row>
    <row r="682" spans="1:69" s="37" customFormat="1" ht="15.75" customHeight="1" x14ac:dyDescent="0.25">
      <c r="A682" s="234"/>
      <c r="B682" s="109"/>
      <c r="C682" s="109"/>
      <c r="D682" s="130"/>
      <c r="E682" s="126"/>
      <c r="F682" s="109"/>
      <c r="G682" s="130"/>
      <c r="H682" s="109"/>
      <c r="I682" s="130"/>
      <c r="J682" s="109"/>
      <c r="K682" s="109"/>
      <c r="L682" s="109"/>
      <c r="M682" s="109"/>
      <c r="N682" s="109"/>
      <c r="O682" s="109"/>
      <c r="P682" s="109"/>
      <c r="Q682" s="109"/>
      <c r="R682" s="44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  <c r="AL682" s="109"/>
      <c r="AM682" s="109"/>
      <c r="AN682" s="109"/>
      <c r="AO682" s="130"/>
      <c r="AP682" s="109"/>
      <c r="AQ682" s="109"/>
      <c r="AR682" s="109"/>
      <c r="AS682" s="109"/>
      <c r="AT682" s="109"/>
      <c r="AU682" s="109"/>
      <c r="AV682" s="109"/>
      <c r="AW682" s="109"/>
      <c r="AX682" s="109"/>
      <c r="AY682" s="109"/>
      <c r="AZ682" s="109"/>
      <c r="BA682" s="109"/>
      <c r="BB682" s="109"/>
      <c r="BC682" s="109"/>
      <c r="BD682" s="130"/>
      <c r="BE682" s="175"/>
      <c r="BF682" s="109"/>
      <c r="BG682" s="109"/>
      <c r="BH682" s="109"/>
      <c r="BI682" s="109"/>
      <c r="BJ682" s="109"/>
      <c r="BK682" s="109"/>
      <c r="BL682" s="109"/>
      <c r="BM682" s="109"/>
      <c r="BN682" s="109"/>
      <c r="BO682" s="109"/>
      <c r="BP682" s="130"/>
      <c r="BQ682" s="109"/>
    </row>
    <row r="683" spans="1:69" s="37" customFormat="1" x14ac:dyDescent="0.25">
      <c r="A683" s="234"/>
      <c r="B683" s="109"/>
      <c r="C683" s="109"/>
      <c r="D683" s="130"/>
      <c r="E683" s="126"/>
      <c r="F683" s="109"/>
      <c r="G683" s="130"/>
      <c r="H683" s="109"/>
      <c r="I683" s="130"/>
      <c r="J683" s="109"/>
      <c r="K683" s="109"/>
      <c r="L683" s="109"/>
      <c r="M683" s="109"/>
      <c r="N683" s="109"/>
      <c r="O683" s="109"/>
      <c r="P683" s="109"/>
      <c r="Q683" s="109"/>
      <c r="R683" s="44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  <c r="AL683" s="109"/>
      <c r="AM683" s="109"/>
      <c r="AN683" s="109"/>
      <c r="AO683" s="130"/>
      <c r="AP683" s="109"/>
      <c r="AQ683" s="109"/>
      <c r="AR683" s="109"/>
      <c r="AS683" s="109"/>
      <c r="AT683" s="109"/>
      <c r="AU683" s="109"/>
      <c r="AV683" s="109"/>
      <c r="AW683" s="109"/>
      <c r="AX683" s="109"/>
      <c r="AY683" s="109"/>
      <c r="AZ683" s="109"/>
      <c r="BA683" s="109"/>
      <c r="BB683" s="109"/>
      <c r="BC683" s="109"/>
      <c r="BD683" s="130"/>
      <c r="BE683" s="175"/>
      <c r="BF683" s="109"/>
      <c r="BG683" s="109"/>
      <c r="BH683" s="109"/>
      <c r="BI683" s="109"/>
      <c r="BJ683" s="109"/>
      <c r="BK683" s="109"/>
      <c r="BL683" s="109"/>
      <c r="BM683" s="109"/>
      <c r="BN683" s="109"/>
      <c r="BO683" s="109"/>
      <c r="BP683" s="130"/>
      <c r="BQ683" s="109"/>
    </row>
    <row r="684" spans="1:69" s="37" customFormat="1" ht="15.75" customHeight="1" x14ac:dyDescent="0.25">
      <c r="A684" s="234"/>
      <c r="B684" s="109"/>
      <c r="C684" s="109"/>
      <c r="D684" s="130"/>
      <c r="E684" s="126"/>
      <c r="F684" s="109"/>
      <c r="G684" s="130"/>
      <c r="H684" s="109"/>
      <c r="I684" s="130"/>
      <c r="J684" s="109"/>
      <c r="K684" s="109"/>
      <c r="L684" s="109"/>
      <c r="M684" s="109"/>
      <c r="N684" s="109"/>
      <c r="O684" s="109"/>
      <c r="P684" s="109"/>
      <c r="Q684" s="109"/>
      <c r="R684" s="44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  <c r="AD684" s="109"/>
      <c r="AE684" s="109"/>
      <c r="AF684" s="109"/>
      <c r="AG684" s="109"/>
      <c r="AH684" s="109"/>
      <c r="AI684" s="109"/>
      <c r="AJ684" s="109"/>
      <c r="AK684" s="109"/>
      <c r="AL684" s="109"/>
      <c r="AM684" s="109"/>
      <c r="AN684" s="109"/>
      <c r="AO684" s="130"/>
      <c r="AP684" s="109"/>
      <c r="AQ684" s="109"/>
      <c r="AR684" s="109"/>
      <c r="AS684" s="109"/>
      <c r="AT684" s="109"/>
      <c r="AU684" s="109"/>
      <c r="AV684" s="109"/>
      <c r="AW684" s="109"/>
      <c r="AX684" s="109"/>
      <c r="AY684" s="109"/>
      <c r="AZ684" s="109"/>
      <c r="BA684" s="109"/>
      <c r="BB684" s="109"/>
      <c r="BC684" s="109"/>
      <c r="BD684" s="130"/>
      <c r="BE684" s="175"/>
      <c r="BF684" s="109"/>
      <c r="BG684" s="109"/>
      <c r="BH684" s="109"/>
      <c r="BI684" s="109"/>
      <c r="BJ684" s="109"/>
      <c r="BK684" s="109"/>
      <c r="BL684" s="109"/>
      <c r="BM684" s="109"/>
      <c r="BN684" s="109"/>
      <c r="BO684" s="109"/>
      <c r="BP684" s="130"/>
      <c r="BQ684" s="109"/>
    </row>
    <row r="685" spans="1:69" s="37" customFormat="1" x14ac:dyDescent="0.25">
      <c r="A685" s="234"/>
      <c r="B685" s="109"/>
      <c r="C685" s="109"/>
      <c r="D685" s="130"/>
      <c r="E685" s="126"/>
      <c r="F685" s="109"/>
      <c r="G685" s="130"/>
      <c r="H685" s="109"/>
      <c r="I685" s="130"/>
      <c r="J685" s="109"/>
      <c r="K685" s="109"/>
      <c r="L685" s="109"/>
      <c r="M685" s="109"/>
      <c r="N685" s="109"/>
      <c r="O685" s="109"/>
      <c r="P685" s="109"/>
      <c r="Q685" s="109"/>
      <c r="R685" s="44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  <c r="AD685" s="109"/>
      <c r="AE685" s="109"/>
      <c r="AF685" s="109"/>
      <c r="AG685" s="109"/>
      <c r="AH685" s="109"/>
      <c r="AI685" s="109"/>
      <c r="AJ685" s="109"/>
      <c r="AK685" s="109"/>
      <c r="AL685" s="109"/>
      <c r="AM685" s="109"/>
      <c r="AN685" s="109"/>
      <c r="AO685" s="130"/>
      <c r="AP685" s="109"/>
      <c r="AQ685" s="109"/>
      <c r="AR685" s="109"/>
      <c r="AS685" s="109"/>
      <c r="AT685" s="109"/>
      <c r="AU685" s="109"/>
      <c r="AV685" s="109"/>
      <c r="AW685" s="109"/>
      <c r="AX685" s="109"/>
      <c r="AY685" s="109"/>
      <c r="AZ685" s="109"/>
      <c r="BA685" s="109"/>
      <c r="BB685" s="109"/>
      <c r="BC685" s="109"/>
      <c r="BD685" s="130"/>
      <c r="BE685" s="175"/>
      <c r="BF685" s="109"/>
      <c r="BG685" s="109"/>
      <c r="BH685" s="109"/>
      <c r="BI685" s="109"/>
      <c r="BJ685" s="109"/>
      <c r="BK685" s="109"/>
      <c r="BL685" s="109"/>
      <c r="BM685" s="109"/>
      <c r="BN685" s="109"/>
      <c r="BO685" s="109"/>
      <c r="BP685" s="130"/>
      <c r="BQ685" s="109"/>
    </row>
    <row r="686" spans="1:69" s="37" customFormat="1" ht="15.75" customHeight="1" x14ac:dyDescent="0.25">
      <c r="A686" s="234"/>
      <c r="B686" s="109"/>
      <c r="C686" s="109"/>
      <c r="D686" s="130"/>
      <c r="E686" s="126"/>
      <c r="F686" s="109"/>
      <c r="G686" s="130"/>
      <c r="H686" s="109"/>
      <c r="I686" s="130"/>
      <c r="J686" s="109"/>
      <c r="K686" s="109"/>
      <c r="L686" s="109"/>
      <c r="M686" s="109"/>
      <c r="N686" s="109"/>
      <c r="O686" s="109"/>
      <c r="P686" s="109"/>
      <c r="Q686" s="109"/>
      <c r="R686" s="44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  <c r="AD686" s="109"/>
      <c r="AE686" s="109"/>
      <c r="AF686" s="109"/>
      <c r="AG686" s="109"/>
      <c r="AH686" s="109"/>
      <c r="AI686" s="109"/>
      <c r="AJ686" s="109"/>
      <c r="AK686" s="109"/>
      <c r="AL686" s="109"/>
      <c r="AM686" s="109"/>
      <c r="AN686" s="109"/>
      <c r="AO686" s="130"/>
      <c r="AP686" s="109"/>
      <c r="AQ686" s="109"/>
      <c r="AR686" s="109"/>
      <c r="AS686" s="109"/>
      <c r="AT686" s="109"/>
      <c r="AU686" s="109"/>
      <c r="AV686" s="109"/>
      <c r="AW686" s="109"/>
      <c r="AX686" s="109"/>
      <c r="AY686" s="109"/>
      <c r="AZ686" s="109"/>
      <c r="BA686" s="109"/>
      <c r="BB686" s="109"/>
      <c r="BC686" s="109"/>
      <c r="BD686" s="130"/>
      <c r="BE686" s="175"/>
      <c r="BF686" s="109"/>
      <c r="BG686" s="109"/>
      <c r="BH686" s="109"/>
      <c r="BI686" s="109"/>
      <c r="BJ686" s="109"/>
      <c r="BK686" s="109"/>
      <c r="BL686" s="109"/>
      <c r="BM686" s="109"/>
      <c r="BN686" s="109"/>
      <c r="BO686" s="109"/>
      <c r="BP686" s="130"/>
      <c r="BQ686" s="109"/>
    </row>
    <row r="687" spans="1:69" s="37" customFormat="1" x14ac:dyDescent="0.25">
      <c r="A687" s="234"/>
      <c r="B687" s="109"/>
      <c r="C687" s="109"/>
      <c r="D687" s="130"/>
      <c r="E687" s="126"/>
      <c r="F687" s="109"/>
      <c r="G687" s="130"/>
      <c r="H687" s="109"/>
      <c r="I687" s="130"/>
      <c r="J687" s="109"/>
      <c r="K687" s="109"/>
      <c r="L687" s="109"/>
      <c r="M687" s="109"/>
      <c r="N687" s="109"/>
      <c r="O687" s="109"/>
      <c r="P687" s="109"/>
      <c r="Q687" s="109"/>
      <c r="R687" s="44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  <c r="AL687" s="109"/>
      <c r="AM687" s="109"/>
      <c r="AN687" s="109"/>
      <c r="AO687" s="130"/>
      <c r="AP687" s="109"/>
      <c r="AQ687" s="109"/>
      <c r="AR687" s="109"/>
      <c r="AS687" s="109"/>
      <c r="AT687" s="109"/>
      <c r="AU687" s="109"/>
      <c r="AV687" s="109"/>
      <c r="AW687" s="109"/>
      <c r="AX687" s="109"/>
      <c r="AY687" s="109"/>
      <c r="AZ687" s="109"/>
      <c r="BA687" s="109"/>
      <c r="BB687" s="109"/>
      <c r="BC687" s="109"/>
      <c r="BD687" s="130"/>
      <c r="BE687" s="175"/>
      <c r="BF687" s="109"/>
      <c r="BG687" s="109"/>
      <c r="BH687" s="109"/>
      <c r="BI687" s="109"/>
      <c r="BJ687" s="109"/>
      <c r="BK687" s="109"/>
      <c r="BL687" s="109"/>
      <c r="BM687" s="109"/>
      <c r="BN687" s="109"/>
      <c r="BO687" s="109"/>
      <c r="BP687" s="130"/>
      <c r="BQ687" s="109"/>
    </row>
    <row r="688" spans="1:69" s="37" customFormat="1" ht="15.75" customHeight="1" x14ac:dyDescent="0.25">
      <c r="A688" s="234"/>
      <c r="B688" s="109"/>
      <c r="C688" s="109"/>
      <c r="D688" s="130"/>
      <c r="E688" s="126"/>
      <c r="F688" s="109"/>
      <c r="G688" s="130"/>
      <c r="H688" s="109"/>
      <c r="I688" s="130"/>
      <c r="J688" s="109"/>
      <c r="K688" s="109"/>
      <c r="L688" s="109"/>
      <c r="M688" s="109"/>
      <c r="N688" s="109"/>
      <c r="O688" s="109"/>
      <c r="P688" s="109"/>
      <c r="Q688" s="109"/>
      <c r="R688" s="44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  <c r="AL688" s="109"/>
      <c r="AM688" s="109"/>
      <c r="AN688" s="109"/>
      <c r="AO688" s="130"/>
      <c r="AP688" s="109"/>
      <c r="AQ688" s="109"/>
      <c r="AR688" s="109"/>
      <c r="AS688" s="109"/>
      <c r="AT688" s="109"/>
      <c r="AU688" s="109"/>
      <c r="AV688" s="109"/>
      <c r="AW688" s="109"/>
      <c r="AX688" s="109"/>
      <c r="AY688" s="109"/>
      <c r="AZ688" s="109"/>
      <c r="BA688" s="109"/>
      <c r="BB688" s="109"/>
      <c r="BC688" s="109"/>
      <c r="BD688" s="130"/>
      <c r="BE688" s="175"/>
      <c r="BF688" s="109"/>
      <c r="BG688" s="109"/>
      <c r="BH688" s="109"/>
      <c r="BI688" s="109"/>
      <c r="BJ688" s="109"/>
      <c r="BK688" s="109"/>
      <c r="BL688" s="109"/>
      <c r="BM688" s="109"/>
      <c r="BN688" s="109"/>
      <c r="BO688" s="109"/>
      <c r="BP688" s="130"/>
      <c r="BQ688" s="109"/>
    </row>
    <row r="689" spans="1:69" s="37" customFormat="1" x14ac:dyDescent="0.25">
      <c r="A689" s="234"/>
      <c r="B689" s="109"/>
      <c r="C689" s="109"/>
      <c r="D689" s="130"/>
      <c r="E689" s="126"/>
      <c r="F689" s="109"/>
      <c r="G689" s="130"/>
      <c r="H689" s="109"/>
      <c r="I689" s="130"/>
      <c r="J689" s="109"/>
      <c r="K689" s="109"/>
      <c r="L689" s="109"/>
      <c r="M689" s="109"/>
      <c r="N689" s="109"/>
      <c r="O689" s="109"/>
      <c r="P689" s="109"/>
      <c r="Q689" s="109"/>
      <c r="R689" s="44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  <c r="AD689" s="109"/>
      <c r="AE689" s="109"/>
      <c r="AF689" s="109"/>
      <c r="AG689" s="109"/>
      <c r="AH689" s="109"/>
      <c r="AI689" s="109"/>
      <c r="AJ689" s="109"/>
      <c r="AK689" s="109"/>
      <c r="AL689" s="109"/>
      <c r="AM689" s="109"/>
      <c r="AN689" s="109"/>
      <c r="AO689" s="130"/>
      <c r="AP689" s="109"/>
      <c r="AQ689" s="109"/>
      <c r="AR689" s="109"/>
      <c r="AS689" s="109"/>
      <c r="AT689" s="109"/>
      <c r="AU689" s="109"/>
      <c r="AV689" s="109"/>
      <c r="AW689" s="109"/>
      <c r="AX689" s="109"/>
      <c r="AY689" s="109"/>
      <c r="AZ689" s="109"/>
      <c r="BA689" s="109"/>
      <c r="BB689" s="109"/>
      <c r="BC689" s="109"/>
      <c r="BD689" s="130"/>
      <c r="BE689" s="175"/>
      <c r="BF689" s="109"/>
      <c r="BG689" s="109"/>
      <c r="BH689" s="109"/>
      <c r="BI689" s="109"/>
      <c r="BJ689" s="109"/>
      <c r="BK689" s="109"/>
      <c r="BL689" s="109"/>
      <c r="BM689" s="109"/>
      <c r="BN689" s="109"/>
      <c r="BO689" s="109"/>
      <c r="BP689" s="130"/>
      <c r="BQ689" s="109"/>
    </row>
    <row r="690" spans="1:69" s="37" customFormat="1" ht="15.75" customHeight="1" x14ac:dyDescent="0.25">
      <c r="A690" s="234"/>
      <c r="B690" s="109"/>
      <c r="C690" s="109"/>
      <c r="D690" s="130"/>
      <c r="E690" s="126"/>
      <c r="F690" s="109"/>
      <c r="G690" s="130"/>
      <c r="H690" s="109"/>
      <c r="I690" s="130"/>
      <c r="J690" s="109"/>
      <c r="K690" s="109"/>
      <c r="L690" s="109"/>
      <c r="M690" s="109"/>
      <c r="N690" s="109"/>
      <c r="O690" s="109"/>
      <c r="P690" s="109"/>
      <c r="Q690" s="109"/>
      <c r="R690" s="44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  <c r="AD690" s="109"/>
      <c r="AE690" s="109"/>
      <c r="AF690" s="109"/>
      <c r="AG690" s="109"/>
      <c r="AH690" s="109"/>
      <c r="AI690" s="109"/>
      <c r="AJ690" s="109"/>
      <c r="AK690" s="109"/>
      <c r="AL690" s="109"/>
      <c r="AM690" s="109"/>
      <c r="AN690" s="109"/>
      <c r="AO690" s="130"/>
      <c r="AP690" s="109"/>
      <c r="AQ690" s="109"/>
      <c r="AR690" s="109"/>
      <c r="AS690" s="109"/>
      <c r="AT690" s="109"/>
      <c r="AU690" s="109"/>
      <c r="AV690" s="109"/>
      <c r="AW690" s="109"/>
      <c r="AX690" s="109"/>
      <c r="AY690" s="109"/>
      <c r="AZ690" s="109"/>
      <c r="BA690" s="109"/>
      <c r="BB690" s="109"/>
      <c r="BC690" s="109"/>
      <c r="BD690" s="130"/>
      <c r="BE690" s="175"/>
      <c r="BF690" s="109"/>
      <c r="BG690" s="109"/>
      <c r="BH690" s="109"/>
      <c r="BI690" s="109"/>
      <c r="BJ690" s="109"/>
      <c r="BK690" s="109"/>
      <c r="BL690" s="109"/>
      <c r="BM690" s="109"/>
      <c r="BN690" s="109"/>
      <c r="BO690" s="109"/>
      <c r="BP690" s="130"/>
      <c r="BQ690" s="109"/>
    </row>
    <row r="691" spans="1:69" s="37" customFormat="1" x14ac:dyDescent="0.25">
      <c r="A691" s="234"/>
      <c r="B691" s="109"/>
      <c r="C691" s="109"/>
      <c r="D691" s="130"/>
      <c r="E691" s="126"/>
      <c r="F691" s="109"/>
      <c r="G691" s="130"/>
      <c r="H691" s="109"/>
      <c r="I691" s="130"/>
      <c r="J691" s="109"/>
      <c r="K691" s="109"/>
      <c r="L691" s="109"/>
      <c r="M691" s="109"/>
      <c r="N691" s="109"/>
      <c r="O691" s="109"/>
      <c r="P691" s="109"/>
      <c r="Q691" s="109"/>
      <c r="R691" s="44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  <c r="AL691" s="109"/>
      <c r="AM691" s="109"/>
      <c r="AN691" s="109"/>
      <c r="AO691" s="130"/>
      <c r="AP691" s="109"/>
      <c r="AQ691" s="109"/>
      <c r="AR691" s="109"/>
      <c r="AS691" s="109"/>
      <c r="AT691" s="109"/>
      <c r="AU691" s="109"/>
      <c r="AV691" s="109"/>
      <c r="AW691" s="109"/>
      <c r="AX691" s="109"/>
      <c r="AY691" s="109"/>
      <c r="AZ691" s="109"/>
      <c r="BA691" s="109"/>
      <c r="BB691" s="109"/>
      <c r="BC691" s="109"/>
      <c r="BD691" s="130"/>
      <c r="BE691" s="175"/>
      <c r="BF691" s="109"/>
      <c r="BG691" s="109"/>
      <c r="BH691" s="109"/>
      <c r="BI691" s="109"/>
      <c r="BJ691" s="109"/>
      <c r="BK691" s="109"/>
      <c r="BL691" s="109"/>
      <c r="BM691" s="109"/>
      <c r="BN691" s="109"/>
      <c r="BO691" s="109"/>
      <c r="BP691" s="130"/>
      <c r="BQ691" s="109"/>
    </row>
    <row r="692" spans="1:69" s="37" customFormat="1" ht="15.75" customHeight="1" x14ac:dyDescent="0.25">
      <c r="A692" s="234"/>
      <c r="B692" s="109"/>
      <c r="C692" s="109"/>
      <c r="D692" s="130"/>
      <c r="E692" s="126"/>
      <c r="F692" s="109"/>
      <c r="G692" s="130"/>
      <c r="H692" s="109"/>
      <c r="I692" s="130"/>
      <c r="J692" s="109"/>
      <c r="K692" s="109"/>
      <c r="L692" s="109"/>
      <c r="M692" s="109"/>
      <c r="N692" s="109"/>
      <c r="O692" s="109"/>
      <c r="P692" s="109"/>
      <c r="Q692" s="109"/>
      <c r="R692" s="44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  <c r="AL692" s="109"/>
      <c r="AM692" s="109"/>
      <c r="AN692" s="109"/>
      <c r="AO692" s="130"/>
      <c r="AP692" s="109"/>
      <c r="AQ692" s="109"/>
      <c r="AR692" s="109"/>
      <c r="AS692" s="109"/>
      <c r="AT692" s="109"/>
      <c r="AU692" s="109"/>
      <c r="AV692" s="109"/>
      <c r="AW692" s="109"/>
      <c r="AX692" s="109"/>
      <c r="AY692" s="109"/>
      <c r="AZ692" s="109"/>
      <c r="BA692" s="109"/>
      <c r="BB692" s="109"/>
      <c r="BC692" s="109"/>
      <c r="BD692" s="130"/>
      <c r="BE692" s="175"/>
      <c r="BF692" s="109"/>
      <c r="BG692" s="109"/>
      <c r="BH692" s="109"/>
      <c r="BI692" s="109"/>
      <c r="BJ692" s="109"/>
      <c r="BK692" s="109"/>
      <c r="BL692" s="109"/>
      <c r="BM692" s="109"/>
      <c r="BN692" s="109"/>
      <c r="BO692" s="109"/>
      <c r="BP692" s="130"/>
      <c r="BQ692" s="109"/>
    </row>
    <row r="693" spans="1:69" s="37" customFormat="1" x14ac:dyDescent="0.25">
      <c r="A693" s="234"/>
      <c r="B693" s="109"/>
      <c r="C693" s="109"/>
      <c r="D693" s="130"/>
      <c r="E693" s="126"/>
      <c r="F693" s="109"/>
      <c r="G693" s="130"/>
      <c r="H693" s="109"/>
      <c r="I693" s="130"/>
      <c r="J693" s="109"/>
      <c r="K693" s="109"/>
      <c r="L693" s="109"/>
      <c r="M693" s="109"/>
      <c r="N693" s="109"/>
      <c r="O693" s="109"/>
      <c r="P693" s="109"/>
      <c r="Q693" s="109"/>
      <c r="R693" s="44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/>
      <c r="AM693" s="109"/>
      <c r="AN693" s="109"/>
      <c r="AO693" s="130"/>
      <c r="AP693" s="109"/>
      <c r="AQ693" s="109"/>
      <c r="AR693" s="109"/>
      <c r="AS693" s="109"/>
      <c r="AT693" s="109"/>
      <c r="AU693" s="109"/>
      <c r="AV693" s="109"/>
      <c r="AW693" s="109"/>
      <c r="AX693" s="109"/>
      <c r="AY693" s="109"/>
      <c r="AZ693" s="109"/>
      <c r="BA693" s="109"/>
      <c r="BB693" s="109"/>
      <c r="BC693" s="109"/>
      <c r="BD693" s="130"/>
      <c r="BE693" s="175"/>
      <c r="BF693" s="109"/>
      <c r="BG693" s="109"/>
      <c r="BH693" s="109"/>
      <c r="BI693" s="109"/>
      <c r="BJ693" s="109"/>
      <c r="BK693" s="109"/>
      <c r="BL693" s="109"/>
      <c r="BM693" s="109"/>
      <c r="BN693" s="109"/>
      <c r="BO693" s="109"/>
      <c r="BP693" s="130"/>
      <c r="BQ693" s="109"/>
    </row>
    <row r="694" spans="1:69" s="37" customFormat="1" ht="15.75" customHeight="1" x14ac:dyDescent="0.25">
      <c r="A694" s="234"/>
      <c r="B694" s="109"/>
      <c r="C694" s="109"/>
      <c r="D694" s="130"/>
      <c r="E694" s="126"/>
      <c r="F694" s="109"/>
      <c r="G694" s="130"/>
      <c r="H694" s="109"/>
      <c r="I694" s="130"/>
      <c r="J694" s="109"/>
      <c r="K694" s="109"/>
      <c r="L694" s="109"/>
      <c r="M694" s="109"/>
      <c r="N694" s="109"/>
      <c r="O694" s="109"/>
      <c r="P694" s="109"/>
      <c r="Q694" s="109"/>
      <c r="R694" s="44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  <c r="AL694" s="109"/>
      <c r="AM694" s="109"/>
      <c r="AN694" s="109"/>
      <c r="AO694" s="130"/>
      <c r="AP694" s="109"/>
      <c r="AQ694" s="109"/>
      <c r="AR694" s="109"/>
      <c r="AS694" s="109"/>
      <c r="AT694" s="109"/>
      <c r="AU694" s="109"/>
      <c r="AV694" s="109"/>
      <c r="AW694" s="109"/>
      <c r="AX694" s="109"/>
      <c r="AY694" s="109"/>
      <c r="AZ694" s="109"/>
      <c r="BA694" s="109"/>
      <c r="BB694" s="109"/>
      <c r="BC694" s="109"/>
      <c r="BD694" s="130"/>
      <c r="BE694" s="175"/>
      <c r="BF694" s="109"/>
      <c r="BG694" s="109"/>
      <c r="BH694" s="109"/>
      <c r="BI694" s="109"/>
      <c r="BJ694" s="109"/>
      <c r="BK694" s="109"/>
      <c r="BL694" s="109"/>
      <c r="BM694" s="109"/>
      <c r="BN694" s="109"/>
      <c r="BO694" s="109"/>
      <c r="BP694" s="130"/>
      <c r="BQ694" s="109"/>
    </row>
    <row r="695" spans="1:69" s="37" customFormat="1" x14ac:dyDescent="0.25">
      <c r="A695" s="234"/>
      <c r="B695" s="109"/>
      <c r="C695" s="109"/>
      <c r="D695" s="130"/>
      <c r="E695" s="126"/>
      <c r="F695" s="109"/>
      <c r="G695" s="130"/>
      <c r="H695" s="109"/>
      <c r="I695" s="130"/>
      <c r="J695" s="109"/>
      <c r="K695" s="109"/>
      <c r="L695" s="109"/>
      <c r="M695" s="109"/>
      <c r="N695" s="109"/>
      <c r="O695" s="109"/>
      <c r="P695" s="109"/>
      <c r="Q695" s="109"/>
      <c r="R695" s="44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  <c r="AL695" s="109"/>
      <c r="AM695" s="109"/>
      <c r="AN695" s="109"/>
      <c r="AO695" s="130"/>
      <c r="AP695" s="109"/>
      <c r="AQ695" s="109"/>
      <c r="AR695" s="109"/>
      <c r="AS695" s="109"/>
      <c r="AT695" s="109"/>
      <c r="AU695" s="109"/>
      <c r="AV695" s="109"/>
      <c r="AW695" s="109"/>
      <c r="AX695" s="109"/>
      <c r="AY695" s="109"/>
      <c r="AZ695" s="109"/>
      <c r="BA695" s="109"/>
      <c r="BB695" s="109"/>
      <c r="BC695" s="109"/>
      <c r="BD695" s="130"/>
      <c r="BE695" s="175"/>
      <c r="BF695" s="109"/>
      <c r="BG695" s="109"/>
      <c r="BH695" s="109"/>
      <c r="BI695" s="109"/>
      <c r="BJ695" s="109"/>
      <c r="BK695" s="109"/>
      <c r="BL695" s="109"/>
      <c r="BM695" s="109"/>
      <c r="BN695" s="109"/>
      <c r="BO695" s="109"/>
      <c r="BP695" s="130"/>
      <c r="BQ695" s="109"/>
    </row>
    <row r="696" spans="1:69" s="37" customFormat="1" ht="15.75" customHeight="1" x14ac:dyDescent="0.25">
      <c r="A696" s="234"/>
      <c r="B696" s="109"/>
      <c r="C696" s="109"/>
      <c r="D696" s="130"/>
      <c r="E696" s="126"/>
      <c r="F696" s="109"/>
      <c r="G696" s="130"/>
      <c r="H696" s="109"/>
      <c r="I696" s="130"/>
      <c r="J696" s="109"/>
      <c r="K696" s="109"/>
      <c r="L696" s="109"/>
      <c r="M696" s="109"/>
      <c r="N696" s="109"/>
      <c r="O696" s="109"/>
      <c r="P696" s="109"/>
      <c r="Q696" s="109"/>
      <c r="R696" s="44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  <c r="AL696" s="109"/>
      <c r="AM696" s="109"/>
      <c r="AN696" s="109"/>
      <c r="AO696" s="130"/>
      <c r="AP696" s="109"/>
      <c r="AQ696" s="109"/>
      <c r="AR696" s="109"/>
      <c r="AS696" s="109"/>
      <c r="AT696" s="109"/>
      <c r="AU696" s="109"/>
      <c r="AV696" s="109"/>
      <c r="AW696" s="109"/>
      <c r="AX696" s="109"/>
      <c r="AY696" s="109"/>
      <c r="AZ696" s="109"/>
      <c r="BA696" s="109"/>
      <c r="BB696" s="109"/>
      <c r="BC696" s="109"/>
      <c r="BD696" s="130"/>
      <c r="BE696" s="175"/>
      <c r="BF696" s="109"/>
      <c r="BG696" s="109"/>
      <c r="BH696" s="109"/>
      <c r="BI696" s="109"/>
      <c r="BJ696" s="109"/>
      <c r="BK696" s="109"/>
      <c r="BL696" s="109"/>
      <c r="BM696" s="109"/>
      <c r="BN696" s="109"/>
      <c r="BO696" s="109"/>
      <c r="BP696" s="130"/>
      <c r="BQ696" s="109"/>
    </row>
    <row r="697" spans="1:69" s="37" customFormat="1" x14ac:dyDescent="0.25">
      <c r="A697" s="234"/>
      <c r="B697" s="109"/>
      <c r="C697" s="109"/>
      <c r="D697" s="130"/>
      <c r="E697" s="126"/>
      <c r="F697" s="109"/>
      <c r="G697" s="130"/>
      <c r="H697" s="109"/>
      <c r="I697" s="130"/>
      <c r="J697" s="109"/>
      <c r="K697" s="109"/>
      <c r="L697" s="109"/>
      <c r="M697" s="109"/>
      <c r="N697" s="109"/>
      <c r="O697" s="109"/>
      <c r="P697" s="109"/>
      <c r="Q697" s="109"/>
      <c r="R697" s="44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  <c r="AL697" s="109"/>
      <c r="AM697" s="109"/>
      <c r="AN697" s="109"/>
      <c r="AO697" s="130"/>
      <c r="AP697" s="109"/>
      <c r="AQ697" s="109"/>
      <c r="AR697" s="109"/>
      <c r="AS697" s="109"/>
      <c r="AT697" s="109"/>
      <c r="AU697" s="109"/>
      <c r="AV697" s="109"/>
      <c r="AW697" s="109"/>
      <c r="AX697" s="109"/>
      <c r="AY697" s="109"/>
      <c r="AZ697" s="109"/>
      <c r="BA697" s="109"/>
      <c r="BB697" s="109"/>
      <c r="BC697" s="109"/>
      <c r="BD697" s="130"/>
      <c r="BE697" s="175"/>
      <c r="BF697" s="109"/>
      <c r="BG697" s="109"/>
      <c r="BH697" s="109"/>
      <c r="BI697" s="109"/>
      <c r="BJ697" s="109"/>
      <c r="BK697" s="109"/>
      <c r="BL697" s="109"/>
      <c r="BM697" s="109"/>
      <c r="BN697" s="109"/>
      <c r="BO697" s="109"/>
      <c r="BP697" s="130"/>
      <c r="BQ697" s="109"/>
    </row>
  </sheetData>
  <mergeCells count="481">
    <mergeCell ref="AO232:AQ232"/>
    <mergeCell ref="BD230:BD231"/>
    <mergeCell ref="BD232:BF232"/>
    <mergeCell ref="BP230:BP231"/>
    <mergeCell ref="AO1:AQ1"/>
    <mergeCell ref="AO2:AO3"/>
    <mergeCell ref="BD1:BF1"/>
    <mergeCell ref="BD2:BD3"/>
    <mergeCell ref="BP2:BP3"/>
    <mergeCell ref="AV2:AV3"/>
    <mergeCell ref="AW2:AW3"/>
    <mergeCell ref="AX2:AX3"/>
    <mergeCell ref="AV232:BB232"/>
    <mergeCell ref="BG232:BO232"/>
    <mergeCell ref="BM2:BM3"/>
    <mergeCell ref="BN2:BN3"/>
    <mergeCell ref="BO2:BO3"/>
    <mergeCell ref="BE2:BE3"/>
    <mergeCell ref="D230:D231"/>
    <mergeCell ref="G230:G231"/>
    <mergeCell ref="I230:I231"/>
    <mergeCell ref="AO230:AO231"/>
    <mergeCell ref="AR1:AT1"/>
    <mergeCell ref="AV1:BB1"/>
    <mergeCell ref="BG1:BO1"/>
    <mergeCell ref="A2:B2"/>
    <mergeCell ref="C2:C3"/>
    <mergeCell ref="F2:F3"/>
    <mergeCell ref="H2:H3"/>
    <mergeCell ref="J2:J3"/>
    <mergeCell ref="K2:K3"/>
    <mergeCell ref="L2:L3"/>
    <mergeCell ref="C1:N1"/>
    <mergeCell ref="O1:T1"/>
    <mergeCell ref="W1:AB1"/>
    <mergeCell ref="AC1:AH1"/>
    <mergeCell ref="AI1:AJ1"/>
    <mergeCell ref="AK1:AM1"/>
    <mergeCell ref="AD2:AD3"/>
    <mergeCell ref="S2:S3"/>
    <mergeCell ref="T2:T3"/>
    <mergeCell ref="U2:U3"/>
    <mergeCell ref="V2:V3"/>
    <mergeCell ref="W2:W3"/>
    <mergeCell ref="X2:X3"/>
    <mergeCell ref="M2:M3"/>
    <mergeCell ref="BQ2:BQ3"/>
    <mergeCell ref="A4:A5"/>
    <mergeCell ref="A6:A7"/>
    <mergeCell ref="AQ2:AQ3"/>
    <mergeCell ref="BG2:BG3"/>
    <mergeCell ref="BH2:BH3"/>
    <mergeCell ref="BI2:BI3"/>
    <mergeCell ref="BJ2:BJ3"/>
    <mergeCell ref="BK2:BK3"/>
    <mergeCell ref="BL2:BL3"/>
    <mergeCell ref="AY2:AY3"/>
    <mergeCell ref="AZ2:AZ3"/>
    <mergeCell ref="BA2:BA3"/>
    <mergeCell ref="BB2:BB3"/>
    <mergeCell ref="BC2:BC3"/>
    <mergeCell ref="BF2:BF3"/>
    <mergeCell ref="AS2:AS3"/>
    <mergeCell ref="AT2:AT3"/>
    <mergeCell ref="AU2:AU3"/>
    <mergeCell ref="AL2:AL3"/>
    <mergeCell ref="D2:D3"/>
    <mergeCell ref="G2:G3"/>
    <mergeCell ref="I2:I3"/>
    <mergeCell ref="A8:A9"/>
    <mergeCell ref="A10:A11"/>
    <mergeCell ref="A12:A13"/>
    <mergeCell ref="A14:A15"/>
    <mergeCell ref="N2:N3"/>
    <mergeCell ref="O2:O3"/>
    <mergeCell ref="AM2:AM3"/>
    <mergeCell ref="AN2:AN3"/>
    <mergeCell ref="AP2:AP3"/>
    <mergeCell ref="AR2:AR3"/>
    <mergeCell ref="AE2:AE3"/>
    <mergeCell ref="AF2:AF3"/>
    <mergeCell ref="AG2:AG3"/>
    <mergeCell ref="AH2:AH3"/>
    <mergeCell ref="AI2:AI3"/>
    <mergeCell ref="AJ2:AJ3"/>
    <mergeCell ref="AK2:AK3"/>
    <mergeCell ref="A35:A39"/>
    <mergeCell ref="A40:A41"/>
    <mergeCell ref="A42:A43"/>
    <mergeCell ref="A44:A45"/>
    <mergeCell ref="A46:A47"/>
    <mergeCell ref="A48:A49"/>
    <mergeCell ref="A23:A24"/>
    <mergeCell ref="A25:A26"/>
    <mergeCell ref="A27:A28"/>
    <mergeCell ref="A29:A30"/>
    <mergeCell ref="A31:A32"/>
    <mergeCell ref="A33:A34"/>
    <mergeCell ref="AB2:AB3"/>
    <mergeCell ref="AC2:AC3"/>
    <mergeCell ref="A67:A68"/>
    <mergeCell ref="A69:A70"/>
    <mergeCell ref="A71:A72"/>
    <mergeCell ref="A73:A77"/>
    <mergeCell ref="A78:A79"/>
    <mergeCell ref="A80:A81"/>
    <mergeCell ref="A50:A51"/>
    <mergeCell ref="A52:A56"/>
    <mergeCell ref="A57:A58"/>
    <mergeCell ref="A61:A62"/>
    <mergeCell ref="A63:A64"/>
    <mergeCell ref="A65:A66"/>
    <mergeCell ref="A59:A60"/>
    <mergeCell ref="P2:P3"/>
    <mergeCell ref="Q2:Q3"/>
    <mergeCell ref="R2:R3"/>
    <mergeCell ref="E2:E3"/>
    <mergeCell ref="A16:A17"/>
    <mergeCell ref="A18:A22"/>
    <mergeCell ref="Y2:Y3"/>
    <mergeCell ref="Z2:Z3"/>
    <mergeCell ref="AA2:AA3"/>
    <mergeCell ref="A97:A98"/>
    <mergeCell ref="A99:A100"/>
    <mergeCell ref="A101:A102"/>
    <mergeCell ref="A103:A104"/>
    <mergeCell ref="A105:A106"/>
    <mergeCell ref="A107:A108"/>
    <mergeCell ref="A82:A83"/>
    <mergeCell ref="A84:A85"/>
    <mergeCell ref="A86:A87"/>
    <mergeCell ref="A88:A89"/>
    <mergeCell ref="A90:A94"/>
    <mergeCell ref="A95:A96"/>
    <mergeCell ref="A126:A127"/>
    <mergeCell ref="A128:A129"/>
    <mergeCell ref="A130:A134"/>
    <mergeCell ref="A135:A136"/>
    <mergeCell ref="A137:A138"/>
    <mergeCell ref="A139:A140"/>
    <mergeCell ref="A109:A110"/>
    <mergeCell ref="A111:A115"/>
    <mergeCell ref="A116:A117"/>
    <mergeCell ref="A120:A121"/>
    <mergeCell ref="A122:A123"/>
    <mergeCell ref="A124:A125"/>
    <mergeCell ref="A118:A119"/>
    <mergeCell ref="A156:A157"/>
    <mergeCell ref="A158:A159"/>
    <mergeCell ref="A160:A161"/>
    <mergeCell ref="A162:A166"/>
    <mergeCell ref="A167:A168"/>
    <mergeCell ref="A169:A170"/>
    <mergeCell ref="A141:A142"/>
    <mergeCell ref="A143:A144"/>
    <mergeCell ref="A145:A149"/>
    <mergeCell ref="A150:A151"/>
    <mergeCell ref="A152:A153"/>
    <mergeCell ref="A154:A155"/>
    <mergeCell ref="A186:A187"/>
    <mergeCell ref="A188:A189"/>
    <mergeCell ref="A190:A191"/>
    <mergeCell ref="A192:A193"/>
    <mergeCell ref="A194:A195"/>
    <mergeCell ref="A196:A200"/>
    <mergeCell ref="A171:A172"/>
    <mergeCell ref="A173:A174"/>
    <mergeCell ref="A175:A176"/>
    <mergeCell ref="A177:A178"/>
    <mergeCell ref="A179:A183"/>
    <mergeCell ref="A184:A185"/>
    <mergeCell ref="A213:A214"/>
    <mergeCell ref="A215:A216"/>
    <mergeCell ref="A217:A221"/>
    <mergeCell ref="A223:A229"/>
    <mergeCell ref="B230:B231"/>
    <mergeCell ref="C230:C231"/>
    <mergeCell ref="A201:A202"/>
    <mergeCell ref="A203:A204"/>
    <mergeCell ref="A205:A206"/>
    <mergeCell ref="A207:A208"/>
    <mergeCell ref="A209:A210"/>
    <mergeCell ref="A211:A212"/>
    <mergeCell ref="N230:N231"/>
    <mergeCell ref="O230:O231"/>
    <mergeCell ref="P230:P231"/>
    <mergeCell ref="Q230:Q231"/>
    <mergeCell ref="R230:R231"/>
    <mergeCell ref="S230:S231"/>
    <mergeCell ref="F230:F231"/>
    <mergeCell ref="H230:H231"/>
    <mergeCell ref="J230:J231"/>
    <mergeCell ref="K230:K231"/>
    <mergeCell ref="L230:L231"/>
    <mergeCell ref="M230:M231"/>
    <mergeCell ref="AB230:AB231"/>
    <mergeCell ref="AC230:AC231"/>
    <mergeCell ref="AD230:AD231"/>
    <mergeCell ref="AE230:AE231"/>
    <mergeCell ref="T230:T231"/>
    <mergeCell ref="U230:U231"/>
    <mergeCell ref="V230:V231"/>
    <mergeCell ref="W230:W231"/>
    <mergeCell ref="X230:X231"/>
    <mergeCell ref="Y230:Y231"/>
    <mergeCell ref="BQ230:BQ231"/>
    <mergeCell ref="C232:N232"/>
    <mergeCell ref="O232:T232"/>
    <mergeCell ref="W232:AB232"/>
    <mergeCell ref="AC232:AH232"/>
    <mergeCell ref="AI232:AJ232"/>
    <mergeCell ref="AK232:AM232"/>
    <mergeCell ref="AR232:AT232"/>
    <mergeCell ref="BH230:BH231"/>
    <mergeCell ref="BI230:BI231"/>
    <mergeCell ref="BJ230:BJ231"/>
    <mergeCell ref="BK230:BK231"/>
    <mergeCell ref="BL230:BL231"/>
    <mergeCell ref="BM230:BM231"/>
    <mergeCell ref="AZ230:AZ231"/>
    <mergeCell ref="BA230:BA231"/>
    <mergeCell ref="BB230:BB231"/>
    <mergeCell ref="BC230:BC231"/>
    <mergeCell ref="BF230:BF231"/>
    <mergeCell ref="BG230:BG231"/>
    <mergeCell ref="AT230:AT231"/>
    <mergeCell ref="AU230:AU231"/>
    <mergeCell ref="AV230:AV231"/>
    <mergeCell ref="AW230:AW231"/>
    <mergeCell ref="A233:A234"/>
    <mergeCell ref="A236:A237"/>
    <mergeCell ref="A238:A239"/>
    <mergeCell ref="A240:A241"/>
    <mergeCell ref="BN230:BN231"/>
    <mergeCell ref="BO230:BO231"/>
    <mergeCell ref="AX230:AX231"/>
    <mergeCell ref="AY230:AY231"/>
    <mergeCell ref="AL230:AL231"/>
    <mergeCell ref="AM230:AM231"/>
    <mergeCell ref="AN230:AN231"/>
    <mergeCell ref="AP230:AP231"/>
    <mergeCell ref="AR230:AR231"/>
    <mergeCell ref="AS230:AS231"/>
    <mergeCell ref="AQ230:AQ231"/>
    <mergeCell ref="AF230:AF231"/>
    <mergeCell ref="AG230:AG231"/>
    <mergeCell ref="AH230:AH231"/>
    <mergeCell ref="AI230:AI231"/>
    <mergeCell ref="AJ230:AJ231"/>
    <mergeCell ref="AK230:AK231"/>
    <mergeCell ref="E230:E231"/>
    <mergeCell ref="Z230:Z231"/>
    <mergeCell ref="AA230:AA231"/>
    <mergeCell ref="A254:A255"/>
    <mergeCell ref="A256:A257"/>
    <mergeCell ref="A258:A259"/>
    <mergeCell ref="A260:A261"/>
    <mergeCell ref="A262:A263"/>
    <mergeCell ref="A264:A265"/>
    <mergeCell ref="A242:A243"/>
    <mergeCell ref="A244:A245"/>
    <mergeCell ref="A246:A247"/>
    <mergeCell ref="A248:A249"/>
    <mergeCell ref="A250:A251"/>
    <mergeCell ref="A252:A253"/>
    <mergeCell ref="A278:A279"/>
    <mergeCell ref="A280:A281"/>
    <mergeCell ref="A282:A283"/>
    <mergeCell ref="A284:A285"/>
    <mergeCell ref="A286:A287"/>
    <mergeCell ref="A288:A289"/>
    <mergeCell ref="A266:A267"/>
    <mergeCell ref="A268:A269"/>
    <mergeCell ref="A270:A271"/>
    <mergeCell ref="A272:A273"/>
    <mergeCell ref="A274:A275"/>
    <mergeCell ref="A276:A277"/>
    <mergeCell ref="A302:A303"/>
    <mergeCell ref="A304:A305"/>
    <mergeCell ref="A306:A307"/>
    <mergeCell ref="A308:A309"/>
    <mergeCell ref="A310:A311"/>
    <mergeCell ref="A312:A313"/>
    <mergeCell ref="A290:A291"/>
    <mergeCell ref="A292:A293"/>
    <mergeCell ref="A294:A295"/>
    <mergeCell ref="A296:A297"/>
    <mergeCell ref="A298:A299"/>
    <mergeCell ref="A300:A301"/>
    <mergeCell ref="A326:A327"/>
    <mergeCell ref="A328:A329"/>
    <mergeCell ref="A330:A331"/>
    <mergeCell ref="A332:A333"/>
    <mergeCell ref="A334:A335"/>
    <mergeCell ref="A336:A337"/>
    <mergeCell ref="A314:A315"/>
    <mergeCell ref="A316:A317"/>
    <mergeCell ref="A318:A319"/>
    <mergeCell ref="A320:A321"/>
    <mergeCell ref="A322:A323"/>
    <mergeCell ref="A324:A325"/>
    <mergeCell ref="A350:A351"/>
    <mergeCell ref="A352:A353"/>
    <mergeCell ref="A354:A355"/>
    <mergeCell ref="A356:A357"/>
    <mergeCell ref="A358:A359"/>
    <mergeCell ref="A360:A361"/>
    <mergeCell ref="A338:A339"/>
    <mergeCell ref="A340:A341"/>
    <mergeCell ref="A342:A343"/>
    <mergeCell ref="A344:A345"/>
    <mergeCell ref="A346:A347"/>
    <mergeCell ref="A348:A349"/>
    <mergeCell ref="A374:A375"/>
    <mergeCell ref="A376:A377"/>
    <mergeCell ref="A378:A379"/>
    <mergeCell ref="A380:A381"/>
    <mergeCell ref="A382:A383"/>
    <mergeCell ref="A384:A385"/>
    <mergeCell ref="A362:A363"/>
    <mergeCell ref="A364:A365"/>
    <mergeCell ref="A366:A367"/>
    <mergeCell ref="A368:A369"/>
    <mergeCell ref="A370:A371"/>
    <mergeCell ref="A372:A373"/>
    <mergeCell ref="A398:A399"/>
    <mergeCell ref="A400:A401"/>
    <mergeCell ref="A402:A403"/>
    <mergeCell ref="A404:A405"/>
    <mergeCell ref="A406:A407"/>
    <mergeCell ref="A408:A409"/>
    <mergeCell ref="A386:A387"/>
    <mergeCell ref="A388:A389"/>
    <mergeCell ref="A390:A391"/>
    <mergeCell ref="A392:A393"/>
    <mergeCell ref="A394:A395"/>
    <mergeCell ref="A396:A397"/>
    <mergeCell ref="A422:A423"/>
    <mergeCell ref="A424:A425"/>
    <mergeCell ref="A426:A427"/>
    <mergeCell ref="A428:A429"/>
    <mergeCell ref="A430:A431"/>
    <mergeCell ref="A432:A433"/>
    <mergeCell ref="A410:A411"/>
    <mergeCell ref="A412:A413"/>
    <mergeCell ref="A414:A415"/>
    <mergeCell ref="A416:A417"/>
    <mergeCell ref="A418:A419"/>
    <mergeCell ref="A420:A421"/>
    <mergeCell ref="A446:A447"/>
    <mergeCell ref="A448:A449"/>
    <mergeCell ref="A450:A451"/>
    <mergeCell ref="A452:A453"/>
    <mergeCell ref="A454:A455"/>
    <mergeCell ref="A456:A457"/>
    <mergeCell ref="A434:A435"/>
    <mergeCell ref="A436:A437"/>
    <mergeCell ref="A438:A439"/>
    <mergeCell ref="A440:A441"/>
    <mergeCell ref="A442:A443"/>
    <mergeCell ref="A444:A445"/>
    <mergeCell ref="A470:A471"/>
    <mergeCell ref="A472:A473"/>
    <mergeCell ref="A474:A475"/>
    <mergeCell ref="A476:A477"/>
    <mergeCell ref="A478:A479"/>
    <mergeCell ref="A480:A481"/>
    <mergeCell ref="A458:A459"/>
    <mergeCell ref="A460:A461"/>
    <mergeCell ref="A462:A463"/>
    <mergeCell ref="A464:A465"/>
    <mergeCell ref="A466:A467"/>
    <mergeCell ref="A468:A469"/>
    <mergeCell ref="A494:A495"/>
    <mergeCell ref="A496:A497"/>
    <mergeCell ref="A498:A499"/>
    <mergeCell ref="A500:A501"/>
    <mergeCell ref="A502:A503"/>
    <mergeCell ref="A504:A505"/>
    <mergeCell ref="A482:A483"/>
    <mergeCell ref="A484:A485"/>
    <mergeCell ref="A486:A487"/>
    <mergeCell ref="A488:A489"/>
    <mergeCell ref="A490:A491"/>
    <mergeCell ref="A492:A493"/>
    <mergeCell ref="A518:A519"/>
    <mergeCell ref="A520:A521"/>
    <mergeCell ref="A522:A523"/>
    <mergeCell ref="A524:A525"/>
    <mergeCell ref="A526:A527"/>
    <mergeCell ref="A528:A529"/>
    <mergeCell ref="A506:A507"/>
    <mergeCell ref="A508:A509"/>
    <mergeCell ref="A510:A511"/>
    <mergeCell ref="A512:A513"/>
    <mergeCell ref="A514:A515"/>
    <mergeCell ref="A516:A517"/>
    <mergeCell ref="A542:A543"/>
    <mergeCell ref="A544:A545"/>
    <mergeCell ref="A546:A547"/>
    <mergeCell ref="A548:A549"/>
    <mergeCell ref="A550:A551"/>
    <mergeCell ref="A552:A553"/>
    <mergeCell ref="A530:A531"/>
    <mergeCell ref="A532:A533"/>
    <mergeCell ref="A534:A535"/>
    <mergeCell ref="A536:A537"/>
    <mergeCell ref="A538:A539"/>
    <mergeCell ref="A540:A541"/>
    <mergeCell ref="A566:A567"/>
    <mergeCell ref="A568:A569"/>
    <mergeCell ref="A570:A571"/>
    <mergeCell ref="A572:A573"/>
    <mergeCell ref="A574:A575"/>
    <mergeCell ref="A576:A577"/>
    <mergeCell ref="A554:A555"/>
    <mergeCell ref="A556:A557"/>
    <mergeCell ref="A558:A559"/>
    <mergeCell ref="A560:A561"/>
    <mergeCell ref="A562:A563"/>
    <mergeCell ref="A564:A565"/>
    <mergeCell ref="A590:A591"/>
    <mergeCell ref="A592:A593"/>
    <mergeCell ref="A594:A595"/>
    <mergeCell ref="A596:A597"/>
    <mergeCell ref="A598:A599"/>
    <mergeCell ref="A600:A601"/>
    <mergeCell ref="A578:A579"/>
    <mergeCell ref="A580:A581"/>
    <mergeCell ref="A582:A583"/>
    <mergeCell ref="A584:A585"/>
    <mergeCell ref="A586:A587"/>
    <mergeCell ref="A588:A589"/>
    <mergeCell ref="A614:A615"/>
    <mergeCell ref="A616:A617"/>
    <mergeCell ref="A618:A619"/>
    <mergeCell ref="A620:A621"/>
    <mergeCell ref="A622:A623"/>
    <mergeCell ref="A624:A625"/>
    <mergeCell ref="A602:A603"/>
    <mergeCell ref="A604:A605"/>
    <mergeCell ref="A606:A607"/>
    <mergeCell ref="A608:A609"/>
    <mergeCell ref="A610:A611"/>
    <mergeCell ref="A612:A613"/>
    <mergeCell ref="A638:A639"/>
    <mergeCell ref="A640:A641"/>
    <mergeCell ref="A642:A643"/>
    <mergeCell ref="A644:A645"/>
    <mergeCell ref="A646:A647"/>
    <mergeCell ref="A648:A649"/>
    <mergeCell ref="A626:A627"/>
    <mergeCell ref="A628:A629"/>
    <mergeCell ref="A630:A631"/>
    <mergeCell ref="A632:A633"/>
    <mergeCell ref="A634:A635"/>
    <mergeCell ref="A636:A637"/>
    <mergeCell ref="A686:A687"/>
    <mergeCell ref="A688:A689"/>
    <mergeCell ref="A690:A691"/>
    <mergeCell ref="A692:A693"/>
    <mergeCell ref="A694:A695"/>
    <mergeCell ref="A696:A697"/>
    <mergeCell ref="A674:A675"/>
    <mergeCell ref="A676:A677"/>
    <mergeCell ref="A678:A679"/>
    <mergeCell ref="A680:A681"/>
    <mergeCell ref="A682:A683"/>
    <mergeCell ref="A684:A685"/>
    <mergeCell ref="A662:A663"/>
    <mergeCell ref="A664:A665"/>
    <mergeCell ref="A666:A667"/>
    <mergeCell ref="A668:A669"/>
    <mergeCell ref="A670:A671"/>
    <mergeCell ref="A672:A673"/>
    <mergeCell ref="A650:A651"/>
    <mergeCell ref="A652:A653"/>
    <mergeCell ref="A654:A655"/>
    <mergeCell ref="A656:A657"/>
    <mergeCell ref="A658:A659"/>
    <mergeCell ref="A660:A66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2"/>
  <sheetViews>
    <sheetView topLeftCell="A45" workbookViewId="0">
      <selection activeCell="K13" sqref="K13"/>
    </sheetView>
  </sheetViews>
  <sheetFormatPr defaultRowHeight="15" x14ac:dyDescent="0.25"/>
  <cols>
    <col min="1" max="1" width="6.42578125" style="46" customWidth="1"/>
    <col min="2" max="2" width="10.140625" style="46" customWidth="1"/>
    <col min="3" max="3" width="38" style="46" customWidth="1"/>
    <col min="4" max="6" width="10.42578125" style="46" customWidth="1"/>
    <col min="7" max="7" width="10.5703125" style="46" customWidth="1"/>
    <col min="8" max="8" width="10.42578125" style="46" customWidth="1"/>
    <col min="9" max="9" width="11.42578125" style="46" bestFit="1" customWidth="1"/>
    <col min="10" max="16384" width="9.140625" style="46"/>
  </cols>
  <sheetData>
    <row r="1" spans="1:9" ht="20.25" customHeight="1" thickBot="1" x14ac:dyDescent="0.3">
      <c r="A1" s="381" t="s">
        <v>267</v>
      </c>
      <c r="B1" s="381"/>
      <c r="C1" s="381"/>
      <c r="D1" s="381"/>
      <c r="E1" s="381"/>
      <c r="F1" s="381"/>
      <c r="G1" s="381"/>
      <c r="H1" s="381"/>
      <c r="I1" s="114"/>
    </row>
    <row r="2" spans="1:9" ht="31.5" customHeight="1" x14ac:dyDescent="0.25">
      <c r="A2" s="342" t="s">
        <v>131</v>
      </c>
      <c r="B2" s="344" t="s">
        <v>132</v>
      </c>
      <c r="C2" s="344"/>
      <c r="D2" s="379" t="s">
        <v>211</v>
      </c>
      <c r="E2" s="346" t="s">
        <v>175</v>
      </c>
      <c r="F2" s="346"/>
      <c r="G2" s="346" t="s">
        <v>176</v>
      </c>
      <c r="H2" s="396"/>
    </row>
    <row r="3" spans="1:9" ht="15.75" customHeight="1" x14ac:dyDescent="0.25">
      <c r="A3" s="343"/>
      <c r="B3" s="345"/>
      <c r="C3" s="345"/>
      <c r="D3" s="380"/>
      <c r="E3" s="88" t="s">
        <v>128</v>
      </c>
      <c r="F3" s="88" t="s">
        <v>130</v>
      </c>
      <c r="G3" s="88" t="s">
        <v>128</v>
      </c>
      <c r="H3" s="89" t="s">
        <v>130</v>
      </c>
    </row>
    <row r="4" spans="1:9" ht="14.25" customHeight="1" x14ac:dyDescent="0.25">
      <c r="A4" s="62"/>
      <c r="B4" s="333" t="s">
        <v>133</v>
      </c>
      <c r="C4" s="333"/>
      <c r="D4" s="203"/>
      <c r="E4" s="60"/>
      <c r="F4" s="60"/>
      <c r="G4" s="60"/>
      <c r="H4" s="61"/>
    </row>
    <row r="5" spans="1:9" s="49" customFormat="1" x14ac:dyDescent="0.25">
      <c r="A5" s="47"/>
      <c r="B5" s="327" t="s">
        <v>134</v>
      </c>
      <c r="C5" s="328"/>
      <c r="D5" s="85"/>
      <c r="E5" s="154"/>
      <c r="F5" s="154"/>
      <c r="G5" s="107"/>
      <c r="H5" s="108"/>
    </row>
    <row r="6" spans="1:9" s="49" customFormat="1" x14ac:dyDescent="0.25">
      <c r="A6" s="47"/>
      <c r="B6" s="327" t="s">
        <v>218</v>
      </c>
      <c r="C6" s="328"/>
      <c r="D6" s="85"/>
      <c r="E6" s="154"/>
      <c r="F6" s="154"/>
      <c r="G6" s="107"/>
      <c r="H6" s="108"/>
    </row>
    <row r="7" spans="1:9" s="49" customFormat="1" x14ac:dyDescent="0.25">
      <c r="A7" s="47"/>
      <c r="B7" s="327" t="s">
        <v>135</v>
      </c>
      <c r="C7" s="328"/>
      <c r="D7" s="85"/>
      <c r="E7" s="154"/>
      <c r="F7" s="154"/>
      <c r="G7" s="107"/>
      <c r="H7" s="108"/>
    </row>
    <row r="8" spans="1:9" s="49" customFormat="1" x14ac:dyDescent="0.25">
      <c r="A8" s="47"/>
      <c r="B8" s="324" t="s">
        <v>186</v>
      </c>
      <c r="C8" s="324"/>
      <c r="D8" s="85"/>
      <c r="E8" s="154"/>
      <c r="F8" s="154"/>
      <c r="G8" s="107"/>
      <c r="H8" s="108"/>
    </row>
    <row r="9" spans="1:9" s="49" customFormat="1" x14ac:dyDescent="0.25">
      <c r="A9" s="47"/>
      <c r="B9" s="327" t="s">
        <v>260</v>
      </c>
      <c r="C9" s="324"/>
      <c r="D9" s="85"/>
      <c r="E9" s="154"/>
      <c r="F9" s="154"/>
      <c r="G9" s="107"/>
      <c r="H9" s="108"/>
    </row>
    <row r="10" spans="1:9" s="49" customFormat="1" ht="13.5" customHeight="1" x14ac:dyDescent="0.25">
      <c r="A10" s="48"/>
      <c r="B10" s="347" t="s">
        <v>194</v>
      </c>
      <c r="C10" s="347"/>
      <c r="D10" s="85"/>
      <c r="E10" s="154"/>
      <c r="F10" s="154"/>
      <c r="G10" s="107"/>
      <c r="H10" s="108"/>
    </row>
    <row r="11" spans="1:9" s="49" customFormat="1" x14ac:dyDescent="0.25">
      <c r="A11" s="47"/>
      <c r="B11" s="333" t="s">
        <v>24</v>
      </c>
      <c r="C11" s="333"/>
      <c r="D11" s="203"/>
      <c r="E11" s="154"/>
      <c r="F11" s="154"/>
      <c r="G11" s="107"/>
      <c r="H11" s="108"/>
    </row>
    <row r="12" spans="1:9" s="49" customFormat="1" x14ac:dyDescent="0.25">
      <c r="A12" s="47"/>
      <c r="B12" s="334" t="s">
        <v>136</v>
      </c>
      <c r="C12" s="334"/>
      <c r="D12" s="86"/>
      <c r="E12" s="154">
        <f>ПОЛДНИКИ!U224</f>
        <v>0.09</v>
      </c>
      <c r="F12" s="154">
        <f>ПОЛДНИКИ!U226</f>
        <v>0.09</v>
      </c>
      <c r="G12" s="107">
        <f>D12*E12</f>
        <v>0</v>
      </c>
      <c r="H12" s="108">
        <f>D12*F12</f>
        <v>0</v>
      </c>
    </row>
    <row r="13" spans="1:9" s="49" customFormat="1" x14ac:dyDescent="0.25">
      <c r="A13" s="47"/>
      <c r="B13" s="333" t="s">
        <v>0</v>
      </c>
      <c r="C13" s="333"/>
      <c r="D13" s="203"/>
      <c r="E13" s="154"/>
      <c r="F13" s="154"/>
      <c r="G13" s="107"/>
      <c r="H13" s="108"/>
    </row>
    <row r="14" spans="1:9" s="49" customFormat="1" x14ac:dyDescent="0.25">
      <c r="A14" s="47"/>
      <c r="B14" s="327" t="s">
        <v>137</v>
      </c>
      <c r="C14" s="328"/>
      <c r="D14" s="85"/>
      <c r="E14" s="154">
        <f>ПОЛДНИКИ!C224</f>
        <v>37.9</v>
      </c>
      <c r="F14" s="154">
        <f>ПОЛДНИКИ!C226</f>
        <v>38.46</v>
      </c>
      <c r="G14" s="107">
        <f>D14*E14/1000</f>
        <v>0</v>
      </c>
      <c r="H14" s="108">
        <f>D14*F14/1000</f>
        <v>0</v>
      </c>
      <c r="I14" s="151"/>
    </row>
    <row r="15" spans="1:9" s="49" customFormat="1" x14ac:dyDescent="0.25">
      <c r="A15" s="47"/>
      <c r="B15" s="348" t="s">
        <v>239</v>
      </c>
      <c r="C15" s="349"/>
      <c r="D15" s="85"/>
      <c r="E15" s="154"/>
      <c r="F15" s="154"/>
      <c r="G15" s="107"/>
      <c r="H15" s="108"/>
      <c r="I15" s="151"/>
    </row>
    <row r="16" spans="1:9" s="49" customFormat="1" x14ac:dyDescent="0.25">
      <c r="A16" s="47"/>
      <c r="B16" s="327" t="s">
        <v>138</v>
      </c>
      <c r="C16" s="328"/>
      <c r="D16" s="85"/>
      <c r="E16" s="154">
        <f>ПОЛДНИКИ!M224</f>
        <v>2.93</v>
      </c>
      <c r="F16" s="154">
        <f>ПОЛДНИКИ!M226</f>
        <v>3.97</v>
      </c>
      <c r="G16" s="107">
        <f>D16*E16/1000</f>
        <v>0</v>
      </c>
      <c r="H16" s="108">
        <f>D16*F16/1000</f>
        <v>0</v>
      </c>
    </row>
    <row r="17" spans="1:8" s="49" customFormat="1" x14ac:dyDescent="0.25">
      <c r="A17" s="47"/>
      <c r="B17" s="327" t="s">
        <v>139</v>
      </c>
      <c r="C17" s="328"/>
      <c r="D17" s="85"/>
      <c r="E17" s="154">
        <f>ПОЛДНИКИ!J224</f>
        <v>0.48</v>
      </c>
      <c r="F17" s="154">
        <f>ПОЛДНИКИ!J226</f>
        <v>0.56000000000000005</v>
      </c>
      <c r="G17" s="107">
        <f>D17*E17/1000</f>
        <v>0</v>
      </c>
      <c r="H17" s="108">
        <f>D17*F17/1000</f>
        <v>0</v>
      </c>
    </row>
    <row r="18" spans="1:8" s="49" customFormat="1" x14ac:dyDescent="0.25">
      <c r="A18" s="47"/>
      <c r="B18" s="327" t="s">
        <v>230</v>
      </c>
      <c r="C18" s="328"/>
      <c r="D18" s="85"/>
      <c r="E18" s="154">
        <f>ПОЛДНИКИ!K224</f>
        <v>35.14</v>
      </c>
      <c r="F18" s="154">
        <f>ПОЛДНИКИ!K226</f>
        <v>42.16</v>
      </c>
      <c r="G18" s="107">
        <f>D18*E18/1000</f>
        <v>0</v>
      </c>
      <c r="H18" s="108">
        <f>D18*F18/1000</f>
        <v>0</v>
      </c>
    </row>
    <row r="19" spans="1:8" s="49" customFormat="1" x14ac:dyDescent="0.25">
      <c r="A19" s="47"/>
      <c r="B19" s="327" t="s">
        <v>140</v>
      </c>
      <c r="C19" s="327"/>
      <c r="D19" s="85"/>
      <c r="E19" s="154"/>
      <c r="F19" s="154"/>
      <c r="G19" s="107"/>
      <c r="H19" s="108"/>
    </row>
    <row r="20" spans="1:8" s="51" customFormat="1" x14ac:dyDescent="0.25">
      <c r="A20" s="50"/>
      <c r="B20" s="348" t="s">
        <v>180</v>
      </c>
      <c r="C20" s="349"/>
      <c r="D20" s="85"/>
      <c r="E20" s="154">
        <f>ПОЛДНИКИ!H224</f>
        <v>0</v>
      </c>
      <c r="F20" s="154">
        <f>ПОЛДНИКИ!H226</f>
        <v>0</v>
      </c>
      <c r="G20" s="107">
        <f>D20*E20/1000</f>
        <v>0</v>
      </c>
      <c r="H20" s="108">
        <f>D20*F20/1000</f>
        <v>0</v>
      </c>
    </row>
    <row r="21" spans="1:8" s="51" customFormat="1" x14ac:dyDescent="0.25">
      <c r="A21" s="50"/>
      <c r="B21" s="327" t="s">
        <v>216</v>
      </c>
      <c r="C21" s="327"/>
      <c r="D21" s="85"/>
      <c r="E21" s="154"/>
      <c r="F21" s="154"/>
      <c r="G21" s="107"/>
      <c r="H21" s="108"/>
    </row>
    <row r="22" spans="1:8" s="51" customFormat="1" x14ac:dyDescent="0.25">
      <c r="A22" s="50"/>
      <c r="B22" s="327" t="s">
        <v>229</v>
      </c>
      <c r="C22" s="327"/>
      <c r="D22" s="85"/>
      <c r="E22" s="154">
        <f>ПОЛДНИКИ!E224</f>
        <v>40</v>
      </c>
      <c r="F22" s="154">
        <f>ПОЛДНИКИ!E226</f>
        <v>80</v>
      </c>
      <c r="G22" s="107">
        <f>D22*E22/1000</f>
        <v>0</v>
      </c>
      <c r="H22" s="108">
        <f>D22*F22/1000</f>
        <v>0</v>
      </c>
    </row>
    <row r="23" spans="1:8" s="51" customFormat="1" x14ac:dyDescent="0.25">
      <c r="A23" s="50"/>
      <c r="B23" s="327" t="s">
        <v>222</v>
      </c>
      <c r="C23" s="327"/>
      <c r="D23" s="85"/>
      <c r="E23" s="154">
        <f>ПОЛДНИКИ!F224</f>
        <v>20</v>
      </c>
      <c r="F23" s="154">
        <f>ПОЛДНИКИ!F226</f>
        <v>20</v>
      </c>
      <c r="G23" s="107">
        <f>D23*E23/1000</f>
        <v>0</v>
      </c>
      <c r="H23" s="108">
        <f>D23*F23/1000</f>
        <v>0</v>
      </c>
    </row>
    <row r="24" spans="1:8" s="51" customFormat="1" x14ac:dyDescent="0.25">
      <c r="A24" s="50"/>
      <c r="B24" s="327" t="s">
        <v>141</v>
      </c>
      <c r="C24" s="327"/>
      <c r="D24" s="85"/>
      <c r="E24" s="154">
        <f>ПОЛДНИКИ!N224</f>
        <v>0</v>
      </c>
      <c r="F24" s="154">
        <f>ПОЛДНИКИ!N226</f>
        <v>0</v>
      </c>
      <c r="G24" s="107">
        <f>D24*E24/1000</f>
        <v>0</v>
      </c>
      <c r="H24" s="108">
        <f>D24*F24/1000</f>
        <v>0</v>
      </c>
    </row>
    <row r="25" spans="1:8" s="49" customFormat="1" x14ac:dyDescent="0.25">
      <c r="A25" s="47"/>
      <c r="B25" s="327" t="s">
        <v>142</v>
      </c>
      <c r="C25" s="327"/>
      <c r="D25" s="85"/>
      <c r="E25" s="154">
        <f>ПОЛДНИКИ!L224</f>
        <v>12</v>
      </c>
      <c r="F25" s="154">
        <f>ПОЛДНИКИ!L226</f>
        <v>12</v>
      </c>
      <c r="G25" s="107">
        <f>D25*E25/1000</f>
        <v>0</v>
      </c>
      <c r="H25" s="108">
        <f>D25*F25/1000</f>
        <v>0</v>
      </c>
    </row>
    <row r="26" spans="1:8" s="51" customFormat="1" x14ac:dyDescent="0.25">
      <c r="A26" s="52"/>
      <c r="B26" s="333" t="s">
        <v>143</v>
      </c>
      <c r="C26" s="333"/>
      <c r="D26" s="203"/>
      <c r="E26" s="154"/>
      <c r="F26" s="154"/>
      <c r="G26" s="107"/>
      <c r="H26" s="108"/>
    </row>
    <row r="27" spans="1:8" ht="15" customHeight="1" x14ac:dyDescent="0.25">
      <c r="A27" s="47"/>
      <c r="B27" s="327" t="s">
        <v>144</v>
      </c>
      <c r="C27" s="328"/>
      <c r="D27" s="85"/>
      <c r="E27" s="154">
        <f>ПОЛДНИКИ!AU224</f>
        <v>30.48</v>
      </c>
      <c r="F27" s="154">
        <f>ПОЛДНИКИ!AU226</f>
        <v>41.91</v>
      </c>
      <c r="G27" s="107">
        <f>D27*E27/1000</f>
        <v>0</v>
      </c>
      <c r="H27" s="108">
        <f>D27*F27/1000</f>
        <v>0</v>
      </c>
    </row>
    <row r="28" spans="1:8" x14ac:dyDescent="0.25">
      <c r="A28" s="47"/>
      <c r="B28" s="327" t="s">
        <v>145</v>
      </c>
      <c r="C28" s="328"/>
      <c r="D28" s="85"/>
      <c r="E28" s="154">
        <f>ПОЛДНИКИ!AW224</f>
        <v>2.31</v>
      </c>
      <c r="F28" s="154">
        <f>ПОЛДНИКИ!AW226</f>
        <v>3.08</v>
      </c>
      <c r="G28" s="107">
        <f>D28*E28/1000</f>
        <v>0</v>
      </c>
      <c r="H28" s="108">
        <f>D28*F28/1000</f>
        <v>0</v>
      </c>
    </row>
    <row r="29" spans="1:8" x14ac:dyDescent="0.25">
      <c r="A29" s="47"/>
      <c r="B29" s="327" t="s">
        <v>146</v>
      </c>
      <c r="C29" s="328"/>
      <c r="D29" s="85"/>
      <c r="E29" s="154">
        <f>ПОЛДНИКИ!AV224</f>
        <v>0.73</v>
      </c>
      <c r="F29" s="154">
        <f>ПОЛДНИКИ!AV226</f>
        <v>0.88</v>
      </c>
      <c r="G29" s="107">
        <f>D29*E29/1000</f>
        <v>0</v>
      </c>
      <c r="H29" s="108">
        <f>D29*F29/1000</f>
        <v>0</v>
      </c>
    </row>
    <row r="30" spans="1:8" x14ac:dyDescent="0.25">
      <c r="A30" s="47"/>
      <c r="B30" s="324" t="s">
        <v>187</v>
      </c>
      <c r="C30" s="324"/>
      <c r="D30" s="85"/>
      <c r="E30" s="154"/>
      <c r="F30" s="154"/>
      <c r="G30" s="107"/>
      <c r="H30" s="108"/>
    </row>
    <row r="31" spans="1:8" x14ac:dyDescent="0.25">
      <c r="A31" s="47"/>
      <c r="B31" s="324" t="s">
        <v>147</v>
      </c>
      <c r="C31" s="324"/>
      <c r="D31" s="85"/>
      <c r="E31" s="154"/>
      <c r="F31" s="154"/>
      <c r="G31" s="107"/>
      <c r="H31" s="108"/>
    </row>
    <row r="32" spans="1:8" x14ac:dyDescent="0.25">
      <c r="A32" s="47"/>
      <c r="B32" s="324" t="s">
        <v>188</v>
      </c>
      <c r="C32" s="324"/>
      <c r="D32" s="85"/>
      <c r="E32" s="154"/>
      <c r="F32" s="154"/>
      <c r="G32" s="107"/>
      <c r="H32" s="108"/>
    </row>
    <row r="33" spans="1:8" x14ac:dyDescent="0.25">
      <c r="A33" s="47"/>
      <c r="B33" s="327" t="s">
        <v>54</v>
      </c>
      <c r="C33" s="328"/>
      <c r="D33" s="85"/>
      <c r="E33" s="154"/>
      <c r="F33" s="154"/>
      <c r="G33" s="107"/>
      <c r="H33" s="108"/>
    </row>
    <row r="34" spans="1:8" x14ac:dyDescent="0.25">
      <c r="A34" s="47"/>
      <c r="B34" s="327" t="s">
        <v>181</v>
      </c>
      <c r="C34" s="328"/>
      <c r="D34" s="85"/>
      <c r="E34" s="154"/>
      <c r="F34" s="154"/>
      <c r="G34" s="107"/>
      <c r="H34" s="108"/>
    </row>
    <row r="35" spans="1:8" x14ac:dyDescent="0.25">
      <c r="A35" s="47"/>
      <c r="B35" s="333" t="s">
        <v>149</v>
      </c>
      <c r="C35" s="333"/>
      <c r="D35" s="203"/>
      <c r="E35" s="154"/>
      <c r="F35" s="154"/>
      <c r="G35" s="107"/>
      <c r="H35" s="108"/>
    </row>
    <row r="36" spans="1:8" x14ac:dyDescent="0.25">
      <c r="A36" s="47"/>
      <c r="B36" s="327" t="s">
        <v>150</v>
      </c>
      <c r="C36" s="328"/>
      <c r="D36" s="85"/>
      <c r="E36" s="154">
        <f>ПОЛДНИКИ!AI224</f>
        <v>17.100000000000001</v>
      </c>
      <c r="F36" s="154">
        <f>ПОЛДНИКИ!AI226</f>
        <v>20.65</v>
      </c>
      <c r="G36" s="107">
        <f>D36*E36/1000</f>
        <v>0</v>
      </c>
      <c r="H36" s="108">
        <f>D36*F36/1000</f>
        <v>0</v>
      </c>
    </row>
    <row r="37" spans="1:8" x14ac:dyDescent="0.25">
      <c r="A37" s="47"/>
      <c r="B37" s="324" t="s">
        <v>189</v>
      </c>
      <c r="C37" s="324"/>
      <c r="D37" s="85"/>
      <c r="E37" s="154">
        <f>ПОЛДНИКИ!AJ224</f>
        <v>0</v>
      </c>
      <c r="F37" s="154">
        <f>ПОЛДНИКИ!AJ226</f>
        <v>0</v>
      </c>
      <c r="G37" s="107">
        <f>D37*E37/1000</f>
        <v>0</v>
      </c>
      <c r="H37" s="108">
        <f>D37*F37/1000</f>
        <v>0</v>
      </c>
    </row>
    <row r="38" spans="1:8" x14ac:dyDescent="0.25">
      <c r="A38" s="47"/>
      <c r="B38" s="327" t="s">
        <v>151</v>
      </c>
      <c r="C38" s="328"/>
      <c r="D38" s="85"/>
      <c r="E38" s="154"/>
      <c r="F38" s="154"/>
      <c r="G38" s="107"/>
      <c r="H38" s="108"/>
    </row>
    <row r="39" spans="1:8" x14ac:dyDescent="0.25">
      <c r="A39" s="47"/>
      <c r="B39" s="327" t="s">
        <v>152</v>
      </c>
      <c r="C39" s="328"/>
      <c r="D39" s="85"/>
      <c r="E39" s="154"/>
      <c r="F39" s="154"/>
      <c r="G39" s="107"/>
      <c r="H39" s="108"/>
    </row>
    <row r="40" spans="1:8" x14ac:dyDescent="0.25">
      <c r="A40" s="47"/>
      <c r="B40" s="327" t="s">
        <v>153</v>
      </c>
      <c r="C40" s="328"/>
      <c r="D40" s="85"/>
      <c r="E40" s="154"/>
      <c r="F40" s="154"/>
      <c r="G40" s="107"/>
      <c r="H40" s="108"/>
    </row>
    <row r="41" spans="1:8" x14ac:dyDescent="0.25">
      <c r="A41" s="47"/>
      <c r="B41" s="327" t="s">
        <v>154</v>
      </c>
      <c r="C41" s="328"/>
      <c r="D41" s="85"/>
      <c r="E41" s="154"/>
      <c r="F41" s="154"/>
      <c r="G41" s="107"/>
      <c r="H41" s="108"/>
    </row>
    <row r="42" spans="1:8" x14ac:dyDescent="0.25">
      <c r="A42" s="47"/>
      <c r="B42" s="327" t="s">
        <v>155</v>
      </c>
      <c r="C42" s="328"/>
      <c r="D42" s="85"/>
      <c r="E42" s="154"/>
      <c r="F42" s="154"/>
      <c r="G42" s="107"/>
      <c r="H42" s="108"/>
    </row>
    <row r="43" spans="1:8" ht="15" hidden="1" customHeight="1" x14ac:dyDescent="0.25">
      <c r="A43" s="47"/>
      <c r="B43" s="327" t="s">
        <v>156</v>
      </c>
      <c r="C43" s="327"/>
      <c r="D43" s="85"/>
      <c r="E43" s="154"/>
      <c r="F43" s="154"/>
      <c r="G43" s="107"/>
      <c r="H43" s="108"/>
    </row>
    <row r="44" spans="1:8" ht="15" hidden="1" customHeight="1" x14ac:dyDescent="0.25">
      <c r="A44" s="47"/>
      <c r="B44" s="327" t="s">
        <v>157</v>
      </c>
      <c r="C44" s="327"/>
      <c r="D44" s="85"/>
      <c r="E44" s="154"/>
      <c r="F44" s="154"/>
      <c r="G44" s="107"/>
      <c r="H44" s="108"/>
    </row>
    <row r="45" spans="1:8" ht="15.75" customHeight="1" x14ac:dyDescent="0.25">
      <c r="A45" s="47"/>
      <c r="B45" s="339" t="s">
        <v>158</v>
      </c>
      <c r="C45" s="339"/>
      <c r="D45" s="204"/>
      <c r="E45" s="154"/>
      <c r="F45" s="154"/>
      <c r="G45" s="107"/>
      <c r="H45" s="108"/>
    </row>
    <row r="46" spans="1:8" ht="14.25" customHeight="1" x14ac:dyDescent="0.25">
      <c r="A46" s="47"/>
      <c r="B46" s="327" t="s">
        <v>159</v>
      </c>
      <c r="C46" s="328"/>
      <c r="D46" s="85"/>
      <c r="E46" s="154"/>
      <c r="F46" s="154"/>
      <c r="G46" s="107"/>
      <c r="H46" s="108"/>
    </row>
    <row r="47" spans="1:8" ht="15" customHeight="1" x14ac:dyDescent="0.25">
      <c r="A47" s="47"/>
      <c r="B47" s="327" t="s">
        <v>160</v>
      </c>
      <c r="C47" s="328"/>
      <c r="D47" s="85"/>
      <c r="E47" s="154">
        <f>ПОЛДНИКИ!AM224</f>
        <v>2</v>
      </c>
      <c r="F47" s="154">
        <f>ПОЛДНИКИ!AM226</f>
        <v>0</v>
      </c>
      <c r="G47" s="107">
        <f>D47*E47/1000</f>
        <v>0</v>
      </c>
      <c r="H47" s="108">
        <f>D47*F47/1000</f>
        <v>0</v>
      </c>
    </row>
    <row r="48" spans="1:8" x14ac:dyDescent="0.25">
      <c r="A48" s="47"/>
      <c r="B48" s="327" t="s">
        <v>161</v>
      </c>
      <c r="C48" s="328"/>
      <c r="D48" s="85"/>
      <c r="E48" s="154">
        <f>ПОЛДНИКИ!AL224</f>
        <v>0.67</v>
      </c>
      <c r="F48" s="154">
        <f>ПОЛДНИКИ!AL226</f>
        <v>0.8</v>
      </c>
      <c r="G48" s="107">
        <f>D48*E48/1000</f>
        <v>0</v>
      </c>
      <c r="H48" s="108">
        <f>D48*F48/1000</f>
        <v>0</v>
      </c>
    </row>
    <row r="49" spans="1:9" x14ac:dyDescent="0.25">
      <c r="A49" s="47"/>
      <c r="B49" s="327" t="s">
        <v>162</v>
      </c>
      <c r="C49" s="328"/>
      <c r="D49" s="85"/>
      <c r="E49" s="154"/>
      <c r="F49" s="154"/>
      <c r="G49" s="107"/>
      <c r="H49" s="108"/>
    </row>
    <row r="50" spans="1:9" x14ac:dyDescent="0.25">
      <c r="A50" s="47"/>
      <c r="B50" s="327" t="s">
        <v>163</v>
      </c>
      <c r="C50" s="327"/>
      <c r="D50" s="85"/>
      <c r="E50" s="154"/>
      <c r="F50" s="154"/>
      <c r="G50" s="107"/>
      <c r="H50" s="108"/>
    </row>
    <row r="51" spans="1:9" x14ac:dyDescent="0.25">
      <c r="A51" s="47"/>
      <c r="B51" s="327" t="s">
        <v>164</v>
      </c>
      <c r="C51" s="327"/>
      <c r="D51" s="85"/>
      <c r="E51" s="154"/>
      <c r="F51" s="154"/>
      <c r="G51" s="107"/>
      <c r="H51" s="108"/>
    </row>
    <row r="52" spans="1:9" x14ac:dyDescent="0.25">
      <c r="A52" s="47"/>
      <c r="B52" s="327" t="s">
        <v>33</v>
      </c>
      <c r="C52" s="324"/>
      <c r="D52" s="85"/>
      <c r="E52" s="154"/>
      <c r="F52" s="154"/>
      <c r="G52" s="107"/>
      <c r="H52" s="108"/>
    </row>
    <row r="53" spans="1:9" x14ac:dyDescent="0.25">
      <c r="A53" s="47"/>
      <c r="B53" s="327" t="s">
        <v>32</v>
      </c>
      <c r="C53" s="327"/>
      <c r="D53" s="85"/>
      <c r="E53" s="154"/>
      <c r="F53" s="154"/>
      <c r="G53" s="107"/>
      <c r="H53" s="108"/>
    </row>
    <row r="54" spans="1:9" ht="15.75" customHeight="1" x14ac:dyDescent="0.25">
      <c r="A54" s="48"/>
      <c r="B54" s="335" t="s">
        <v>165</v>
      </c>
      <c r="C54" s="336"/>
      <c r="D54" s="87"/>
      <c r="E54" s="154">
        <f>ПОЛДНИКИ!AP224</f>
        <v>50</v>
      </c>
      <c r="F54" s="154">
        <f>ПОЛДНИКИ!AP226</f>
        <v>45</v>
      </c>
      <c r="G54" s="107">
        <f>D54*E54/1000</f>
        <v>0</v>
      </c>
      <c r="H54" s="108">
        <f>D54*F54/1000</f>
        <v>0</v>
      </c>
      <c r="I54" s="59"/>
    </row>
    <row r="55" spans="1:9" s="49" customFormat="1" ht="15.75" customHeight="1" x14ac:dyDescent="0.25">
      <c r="A55" s="48"/>
      <c r="B55" s="337" t="s">
        <v>213</v>
      </c>
      <c r="C55" s="338"/>
      <c r="D55" s="87"/>
      <c r="E55" s="154"/>
      <c r="F55" s="154">
        <f>ПОЛДНИКИ!AO226</f>
        <v>20</v>
      </c>
      <c r="G55" s="107"/>
      <c r="H55" s="108">
        <f>D55*F55/1000</f>
        <v>0</v>
      </c>
      <c r="I55" s="59"/>
    </row>
    <row r="56" spans="1:9" s="49" customFormat="1" ht="15.75" customHeight="1" x14ac:dyDescent="0.25">
      <c r="A56" s="48"/>
      <c r="B56" s="337" t="s">
        <v>182</v>
      </c>
      <c r="C56" s="338"/>
      <c r="D56" s="87"/>
      <c r="E56" s="154">
        <f>ПОЛДНИКИ!AQ224</f>
        <v>10</v>
      </c>
      <c r="F56" s="154">
        <f>ПОЛДНИКИ!AQ226</f>
        <v>5</v>
      </c>
      <c r="G56" s="107">
        <f>D56*E56/1000</f>
        <v>0</v>
      </c>
      <c r="H56" s="108">
        <f>D56*F56/1000</f>
        <v>0</v>
      </c>
      <c r="I56" s="59"/>
    </row>
    <row r="57" spans="1:9" s="49" customFormat="1" x14ac:dyDescent="0.25">
      <c r="A57" s="47"/>
      <c r="B57" s="333" t="s">
        <v>166</v>
      </c>
      <c r="C57" s="333"/>
      <c r="D57" s="203"/>
      <c r="E57" s="154"/>
      <c r="F57" s="154"/>
      <c r="G57" s="107"/>
      <c r="H57" s="108"/>
    </row>
    <row r="58" spans="1:9" s="49" customFormat="1" x14ac:dyDescent="0.25">
      <c r="A58" s="47"/>
      <c r="B58" s="327" t="s">
        <v>167</v>
      </c>
      <c r="C58" s="328"/>
      <c r="D58" s="85"/>
      <c r="E58" s="154">
        <f>ПОЛДНИКИ!AR224</f>
        <v>3.5</v>
      </c>
      <c r="F58" s="154">
        <f>ПОЛДНИКИ!AR226</f>
        <v>5</v>
      </c>
      <c r="G58" s="107">
        <f>D58*E58/1000</f>
        <v>0</v>
      </c>
      <c r="H58" s="108">
        <f>D58*F58/1000</f>
        <v>0</v>
      </c>
    </row>
    <row r="59" spans="1:9" s="49" customFormat="1" x14ac:dyDescent="0.25">
      <c r="A59" s="47"/>
      <c r="B59" s="327" t="s">
        <v>168</v>
      </c>
      <c r="C59" s="328"/>
      <c r="D59" s="85"/>
      <c r="E59" s="154"/>
      <c r="F59" s="154"/>
      <c r="G59" s="107"/>
      <c r="H59" s="108"/>
    </row>
    <row r="60" spans="1:9" s="49" customFormat="1" x14ac:dyDescent="0.25">
      <c r="A60" s="47"/>
      <c r="B60" s="324" t="s">
        <v>46</v>
      </c>
      <c r="C60" s="324"/>
      <c r="D60" s="85"/>
      <c r="E60" s="154">
        <f>ПОЛДНИКИ!AS224</f>
        <v>0.6</v>
      </c>
      <c r="F60" s="154">
        <f>ПОЛДНИКИ!AS226</f>
        <v>0.72</v>
      </c>
      <c r="G60" s="107">
        <f>D60*E60/1000</f>
        <v>0</v>
      </c>
      <c r="H60" s="108">
        <f>D60*F60/1000</f>
        <v>0</v>
      </c>
    </row>
    <row r="61" spans="1:9" s="49" customFormat="1" x14ac:dyDescent="0.25">
      <c r="A61" s="47"/>
      <c r="B61" s="333" t="s">
        <v>57</v>
      </c>
      <c r="C61" s="333"/>
      <c r="D61" s="203"/>
      <c r="E61" s="154"/>
      <c r="F61" s="154"/>
      <c r="G61" s="107"/>
      <c r="H61" s="108"/>
    </row>
    <row r="62" spans="1:9" s="49" customFormat="1" x14ac:dyDescent="0.25">
      <c r="A62" s="47"/>
      <c r="B62" s="334" t="s">
        <v>169</v>
      </c>
      <c r="C62" s="334"/>
      <c r="D62" s="86"/>
      <c r="E62" s="154">
        <f>ПОЛДНИКИ!BF224</f>
        <v>2.5</v>
      </c>
      <c r="F62" s="154">
        <f>ПОЛДНИКИ!BF226</f>
        <v>7.5</v>
      </c>
      <c r="G62" s="107">
        <f>D62*E62/1000</f>
        <v>0</v>
      </c>
      <c r="H62" s="108">
        <f>D62*F62/1000</f>
        <v>0</v>
      </c>
    </row>
    <row r="63" spans="1:9" s="49" customFormat="1" x14ac:dyDescent="0.25">
      <c r="A63" s="47"/>
      <c r="B63" s="329" t="s">
        <v>214</v>
      </c>
      <c r="C63" s="330"/>
      <c r="D63" s="86"/>
      <c r="E63" s="154"/>
      <c r="F63" s="154">
        <f>ПОЛДНИКИ!BD226</f>
        <v>3.6</v>
      </c>
      <c r="G63" s="107"/>
      <c r="H63" s="108">
        <f>D63*F63/1000</f>
        <v>0</v>
      </c>
    </row>
    <row r="64" spans="1:9" s="49" customFormat="1" x14ac:dyDescent="0.25">
      <c r="A64" s="47"/>
      <c r="B64" s="397"/>
      <c r="C64" s="398"/>
      <c r="D64" s="86"/>
      <c r="E64" s="154"/>
      <c r="F64" s="154"/>
      <c r="G64" s="107"/>
      <c r="H64" s="108"/>
    </row>
    <row r="65" spans="1:8" s="49" customFormat="1" x14ac:dyDescent="0.25">
      <c r="A65" s="47"/>
      <c r="B65" s="331" t="s">
        <v>223</v>
      </c>
      <c r="C65" s="332"/>
      <c r="D65" s="86"/>
      <c r="E65" s="154"/>
      <c r="F65" s="154"/>
      <c r="G65" s="107"/>
      <c r="H65" s="108"/>
    </row>
    <row r="66" spans="1:8" s="49" customFormat="1" x14ac:dyDescent="0.25">
      <c r="A66" s="47"/>
      <c r="B66" s="329" t="s">
        <v>224</v>
      </c>
      <c r="C66" s="330"/>
      <c r="D66" s="86"/>
      <c r="E66" s="154"/>
      <c r="F66" s="154">
        <f>ПОЛДНИКИ!BP226</f>
        <v>7</v>
      </c>
      <c r="G66" s="107"/>
      <c r="H66" s="108">
        <f>D66*F66/1000</f>
        <v>0</v>
      </c>
    </row>
    <row r="67" spans="1:8" s="49" customFormat="1" x14ac:dyDescent="0.25">
      <c r="A67" s="47"/>
      <c r="B67" s="333" t="s">
        <v>8</v>
      </c>
      <c r="C67" s="333"/>
      <c r="D67" s="203"/>
      <c r="E67" s="154"/>
      <c r="F67" s="154"/>
      <c r="G67" s="107"/>
      <c r="H67" s="108"/>
    </row>
    <row r="68" spans="1:8" s="49" customFormat="1" x14ac:dyDescent="0.25">
      <c r="A68" s="47"/>
      <c r="B68" s="327" t="s">
        <v>262</v>
      </c>
      <c r="C68" s="328"/>
      <c r="D68" s="85"/>
      <c r="E68" s="154">
        <f>ПОЛДНИКИ!BG224</f>
        <v>0.14000000000000001</v>
      </c>
      <c r="F68" s="154">
        <f>ПОЛДНИКИ!BG226</f>
        <v>0.14000000000000001</v>
      </c>
      <c r="G68" s="107">
        <f>D68*E68/1000</f>
        <v>0</v>
      </c>
      <c r="H68" s="108">
        <f>D68*F68/1000</f>
        <v>0</v>
      </c>
    </row>
    <row r="69" spans="1:8" s="49" customFormat="1" x14ac:dyDescent="0.25">
      <c r="A69" s="47"/>
      <c r="B69" s="324" t="s">
        <v>190</v>
      </c>
      <c r="C69" s="324"/>
      <c r="D69" s="85"/>
      <c r="E69" s="154">
        <f>ПОЛДНИКИ!BJ224</f>
        <v>0.79</v>
      </c>
      <c r="F69" s="154">
        <f>ПОЛДНИКИ!BJ226</f>
        <v>0.75</v>
      </c>
      <c r="G69" s="107">
        <f>D69*E69/1000</f>
        <v>0</v>
      </c>
      <c r="H69" s="108">
        <f>D69*F69/1000</f>
        <v>0</v>
      </c>
    </row>
    <row r="70" spans="1:8" x14ac:dyDescent="0.25">
      <c r="A70" s="47"/>
      <c r="B70" s="324" t="s">
        <v>191</v>
      </c>
      <c r="C70" s="324"/>
      <c r="D70" s="85"/>
      <c r="E70" s="154"/>
      <c r="F70" s="154"/>
      <c r="G70" s="107"/>
      <c r="H70" s="108"/>
    </row>
    <row r="71" spans="1:8" x14ac:dyDescent="0.25">
      <c r="A71" s="47"/>
      <c r="B71" s="324" t="s">
        <v>170</v>
      </c>
      <c r="C71" s="324"/>
      <c r="D71" s="85"/>
      <c r="E71" s="154">
        <f>ПОЛДНИКИ!BL224</f>
        <v>1.2</v>
      </c>
      <c r="F71" s="154">
        <f>ПОЛДНИКИ!BL226</f>
        <v>0.6</v>
      </c>
      <c r="G71" s="107">
        <f>D71*E71/1000</f>
        <v>0</v>
      </c>
      <c r="H71" s="108">
        <f>D71*F71/1000</f>
        <v>0</v>
      </c>
    </row>
    <row r="72" spans="1:8" x14ac:dyDescent="0.25">
      <c r="A72" s="47"/>
      <c r="B72" s="324" t="s">
        <v>171</v>
      </c>
      <c r="C72" s="324"/>
      <c r="D72" s="85"/>
      <c r="E72" s="154">
        <f>ПОЛДНИКИ!BI224</f>
        <v>10.07</v>
      </c>
      <c r="F72" s="154">
        <f>ПОЛДНИКИ!BI226</f>
        <v>9.52</v>
      </c>
      <c r="G72" s="107">
        <f>D72*E72/1000</f>
        <v>0</v>
      </c>
      <c r="H72" s="108">
        <f>D72*F72/1000</f>
        <v>0</v>
      </c>
    </row>
    <row r="73" spans="1:8" x14ac:dyDescent="0.25">
      <c r="A73" s="47"/>
      <c r="B73" s="324" t="s">
        <v>192</v>
      </c>
      <c r="C73" s="324"/>
      <c r="D73" s="85"/>
      <c r="E73" s="154"/>
      <c r="F73" s="154"/>
      <c r="G73" s="107"/>
      <c r="H73" s="108"/>
    </row>
    <row r="74" spans="1:8" x14ac:dyDescent="0.25">
      <c r="A74" s="47"/>
      <c r="B74" s="324" t="s">
        <v>193</v>
      </c>
      <c r="C74" s="324"/>
      <c r="D74" s="85"/>
      <c r="E74" s="154">
        <f>ПОЛДНИКИ!BO224</f>
        <v>0.43</v>
      </c>
      <c r="F74" s="154">
        <f>ПОЛДНИКИ!BO226</f>
        <v>0.6</v>
      </c>
      <c r="G74" s="107">
        <f>D74*E74/1000</f>
        <v>0</v>
      </c>
      <c r="H74" s="108">
        <f>D74*F74/1000</f>
        <v>0</v>
      </c>
    </row>
    <row r="75" spans="1:8" x14ac:dyDescent="0.25">
      <c r="A75" s="213"/>
      <c r="B75" s="394" t="s">
        <v>172</v>
      </c>
      <c r="C75" s="395"/>
      <c r="D75" s="214"/>
      <c r="E75" s="206">
        <f>ПОЛДНИКИ!BQ224</f>
        <v>2.25</v>
      </c>
      <c r="F75" s="206">
        <f>ПОЛДНИКИ!BQ226</f>
        <v>2.99</v>
      </c>
      <c r="G75" s="208">
        <f>D75*E75/1000</f>
        <v>0</v>
      </c>
      <c r="H75" s="209">
        <f>D75*F75/1000</f>
        <v>0</v>
      </c>
    </row>
    <row r="76" spans="1:8" ht="15.75" thickBot="1" x14ac:dyDescent="0.3">
      <c r="A76" s="54"/>
      <c r="B76" s="325" t="s">
        <v>64</v>
      </c>
      <c r="C76" s="326"/>
      <c r="D76" s="205"/>
      <c r="E76" s="156">
        <f>ПОЛДНИКИ!BM224</f>
        <v>0</v>
      </c>
      <c r="F76" s="156">
        <f>ПОЛДНИКИ!BM226</f>
        <v>0</v>
      </c>
      <c r="G76" s="208">
        <f>D76*E76/1000</f>
        <v>0</v>
      </c>
      <c r="H76" s="209">
        <f>D76*F76/1000</f>
        <v>0</v>
      </c>
    </row>
    <row r="77" spans="1:8" ht="15.75" customHeight="1" thickBot="1" x14ac:dyDescent="0.3">
      <c r="A77" s="90"/>
      <c r="B77" s="323" t="s">
        <v>177</v>
      </c>
      <c r="C77" s="323"/>
      <c r="D77" s="91"/>
      <c r="E77" s="92"/>
      <c r="F77" s="93"/>
      <c r="G77" s="212">
        <f>SUM(G5:G75)</f>
        <v>0</v>
      </c>
      <c r="H77" s="211">
        <f>SUM(H5:H75)</f>
        <v>0</v>
      </c>
    </row>
    <row r="78" spans="1:8" ht="16.5" hidden="1" customHeight="1" thickBot="1" x14ac:dyDescent="0.3">
      <c r="A78" s="98"/>
      <c r="B78" s="323" t="s">
        <v>178</v>
      </c>
      <c r="C78" s="323"/>
      <c r="D78" s="92"/>
      <c r="E78" s="93"/>
      <c r="F78" s="111"/>
      <c r="G78" s="101"/>
      <c r="H78" s="102"/>
    </row>
    <row r="79" spans="1:8" ht="15.75" customHeight="1" x14ac:dyDescent="0.25">
      <c r="A79" s="56"/>
      <c r="B79" s="57"/>
      <c r="C79" s="53"/>
      <c r="D79" s="53"/>
      <c r="E79" s="49"/>
      <c r="F79" s="55"/>
      <c r="G79" s="103"/>
      <c r="H79" s="103"/>
    </row>
    <row r="81" spans="6:9" x14ac:dyDescent="0.25">
      <c r="F81" s="100"/>
      <c r="G81" s="100"/>
      <c r="H81" s="100"/>
      <c r="I81" s="100"/>
    </row>
    <row r="82" spans="6:9" x14ac:dyDescent="0.25">
      <c r="F82" s="99"/>
      <c r="G82" s="100"/>
      <c r="H82" s="100"/>
      <c r="I82" s="99"/>
    </row>
  </sheetData>
  <mergeCells count="81">
    <mergeCell ref="B9:C9"/>
    <mergeCell ref="B64:C64"/>
    <mergeCell ref="B76:C76"/>
    <mergeCell ref="A1:H1"/>
    <mergeCell ref="A2:A3"/>
    <mergeCell ref="B2:C3"/>
    <mergeCell ref="D2:D3"/>
    <mergeCell ref="E2:F2"/>
    <mergeCell ref="G2:H2"/>
    <mergeCell ref="B7:C7"/>
    <mergeCell ref="B8:C8"/>
    <mergeCell ref="B10:C10"/>
    <mergeCell ref="B4:C4"/>
    <mergeCell ref="B5:C5"/>
    <mergeCell ref="B6:C6"/>
    <mergeCell ref="B42:C42"/>
    <mergeCell ref="B39:C39"/>
    <mergeCell ref="B40:C40"/>
    <mergeCell ref="B41:C41"/>
    <mergeCell ref="B43:C43"/>
    <mergeCell ref="B44:C44"/>
    <mergeCell ref="B78:C78"/>
    <mergeCell ref="B73:C73"/>
    <mergeCell ref="B74:C74"/>
    <mergeCell ref="B60:C60"/>
    <mergeCell ref="B61:C61"/>
    <mergeCell ref="B62:C62"/>
    <mergeCell ref="B63:C63"/>
    <mergeCell ref="B70:C70"/>
    <mergeCell ref="B71:C71"/>
    <mergeCell ref="B72:C72"/>
    <mergeCell ref="B67:C67"/>
    <mergeCell ref="B68:C68"/>
    <mergeCell ref="B69:C69"/>
    <mergeCell ref="B75:C75"/>
    <mergeCell ref="B77:C77"/>
    <mergeCell ref="B66:C66"/>
    <mergeCell ref="B65:C65"/>
    <mergeCell ref="B45:C45"/>
    <mergeCell ref="B36:C36"/>
    <mergeCell ref="B37:C37"/>
    <mergeCell ref="B38:C38"/>
    <mergeCell ref="B33:C33"/>
    <mergeCell ref="B34:C34"/>
    <mergeCell ref="B35:C35"/>
    <mergeCell ref="B30:C30"/>
    <mergeCell ref="B31:C31"/>
    <mergeCell ref="B32:C32"/>
    <mergeCell ref="B27:C27"/>
    <mergeCell ref="B28:C28"/>
    <mergeCell ref="B29:C29"/>
    <mergeCell ref="B25:C25"/>
    <mergeCell ref="B26:C26"/>
    <mergeCell ref="B18:C18"/>
    <mergeCell ref="B14:C14"/>
    <mergeCell ref="B24:C24"/>
    <mergeCell ref="B11:C11"/>
    <mergeCell ref="B12:C12"/>
    <mergeCell ref="B13:C13"/>
    <mergeCell ref="B15:C15"/>
    <mergeCell ref="B23:C23"/>
    <mergeCell ref="B22:C22"/>
    <mergeCell ref="B20:C20"/>
    <mergeCell ref="B16:C16"/>
    <mergeCell ref="B17:C17"/>
    <mergeCell ref="B19:C19"/>
    <mergeCell ref="B21:C21"/>
    <mergeCell ref="B46:C46"/>
    <mergeCell ref="B47:C47"/>
    <mergeCell ref="B57:C57"/>
    <mergeCell ref="B58:C58"/>
    <mergeCell ref="B59:C59"/>
    <mergeCell ref="B54:C54"/>
    <mergeCell ref="B56:C56"/>
    <mergeCell ref="B51:C51"/>
    <mergeCell ref="B52:C52"/>
    <mergeCell ref="B53:C53"/>
    <mergeCell ref="B48:C48"/>
    <mergeCell ref="B49:C49"/>
    <mergeCell ref="B50:C50"/>
    <mergeCell ref="B55:C55"/>
  </mergeCells>
  <pageMargins left="0.7" right="0.7" top="0.75" bottom="0.75" header="0.3" footer="0.3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ЗАВТРАКИ</vt:lpstr>
      <vt:lpstr>СТОИМОСТЬ ЗАВТРАКИ</vt:lpstr>
      <vt:lpstr>Лист2</vt:lpstr>
      <vt:lpstr>ОБЕДЫ</vt:lpstr>
      <vt:lpstr>СТОИМОСТЬ ОБЕДЫ</vt:lpstr>
      <vt:lpstr> П (6 д)</vt:lpstr>
      <vt:lpstr>ПОЛДНИКИ</vt:lpstr>
      <vt:lpstr>СТОИМОСТЬ ПОЛДНИКИ</vt:lpstr>
      <vt:lpstr>Лист5</vt:lpstr>
      <vt:lpstr>'СТОИМОСТЬ ОБЕДЫ'!Область_печати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2022-09-01T08:30:25Z</dcterms:modified>
</cp:coreProperties>
</file>